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always" codeName="EstaPastaDeTrabalho" hidePivotFieldList="1"/>
  <mc:AlternateContent xmlns:mc="http://schemas.openxmlformats.org/markup-compatibility/2006">
    <mc:Choice Requires="x15">
      <x15ac:absPath xmlns:x15ac="http://schemas.microsoft.com/office/spreadsheetml/2010/11/ac" url="https://votorantimindustrial.sharepoint.com/teams/RelatrioAnual-GT/Documentos Compartilhados/Relatório Anual - GT/RA 2025/09. Databook/Final - publicado/"/>
    </mc:Choice>
  </mc:AlternateContent>
  <xr:revisionPtr revIDLastSave="46" documentId="13_ncr:1_{80BAB322-7D84-41AB-ACE9-3E346EAA8707}" xr6:coauthVersionLast="47" xr6:coauthVersionMax="47" xr10:uidLastSave="{51C7B331-FEDB-41CF-9DCE-88DE87586713}"/>
  <workbookProtection workbookAlgorithmName="SHA-512" workbookHashValue="nJmCGMflhV1Y23XTIoUsmkVOEyPQFS69NhE9es8YO65sJjvNUWplC8Szg0ncXoKV7lWVKXQ0sQPve3lKTC8yzA==" workbookSaltValue="pd0BiPqV+XcbwQE0JLosMA==" workbookSpinCount="100000" lockStructure="1"/>
  <bookViews>
    <workbookView xWindow="-28920" yWindow="1620" windowWidth="29040" windowHeight="15720" tabRatio="787" xr2:uid="{00000000-000D-0000-FFFF-FFFF00000000}"/>
  </bookViews>
  <sheets>
    <sheet name="CAPA" sheetId="57" r:id="rId1"/>
    <sheet name="ÍNDICE" sheetId="71" r:id="rId2"/>
    <sheet name="MATERIALIDADE" sheetId="73" r:id="rId3"/>
    <sheet name="EMPREGADOS E EMPREGADAS" sheetId="74" r:id="rId4"/>
    <sheet name="SAÚDE, SEGURANÇA E BEM-ESTAR" sheetId="75" r:id="rId5"/>
    <sheet name="LEGADO SOCIAL" sheetId="76" r:id="rId6"/>
    <sheet name="DIREITOS HUMANOS" sheetId="77" r:id="rId7"/>
    <sheet name="MUDANÇAS CLIMÁTICAS" sheetId="78" r:id="rId8"/>
    <sheet name="ENERGIA RENOV. E EFICIÊNCIA" sheetId="79" r:id="rId9"/>
    <sheet name="BIODIVER. E SERV. ECOSSIST." sheetId="80" r:id="rId10"/>
    <sheet name="RECURSOS HÍDRICOS" sheetId="81" r:id="rId11"/>
    <sheet name="RESÍDUOS E COPRODUTOS" sheetId="82" r:id="rId12"/>
    <sheet name="GESTÃO DE BARRAGENS" sheetId="83" r:id="rId13"/>
    <sheet name="CIRCULARIDADE DO ALUMÍNIO" sheetId="84" r:id="rId14"/>
    <sheet name="CADEIA DE VALOR SUSTENTÁVEL" sheetId="85" r:id="rId15"/>
    <sheet name="INOVAÇÃO E TECNOLOGIA" sheetId="86" r:id="rId16"/>
    <sheet name="RELAÇÃO INSTITUCIONAL" sheetId="87" r:id="rId17"/>
    <sheet name="GOVERNANÇA CORPORATIVA" sheetId="88"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7" i="79" l="1"/>
  <c r="D97" i="88"/>
  <c r="D96" i="88"/>
  <c r="D95" i="88"/>
  <c r="D94" i="88"/>
  <c r="D93" i="88"/>
  <c r="D92" i="88"/>
  <c r="H94" i="88"/>
  <c r="H93" i="88"/>
  <c r="J94" i="88"/>
  <c r="J93" i="88"/>
  <c r="M93" i="88"/>
  <c r="M92" i="88"/>
  <c r="M91" i="88"/>
  <c r="G23" i="84"/>
  <c r="E23" i="84"/>
  <c r="AF94" i="81" l="1"/>
  <c r="AE94" i="81"/>
  <c r="AC94" i="81"/>
  <c r="AB94" i="81"/>
  <c r="AF93" i="81"/>
  <c r="AE93" i="81"/>
  <c r="AC93" i="81"/>
  <c r="AB93" i="81"/>
  <c r="AF92" i="81"/>
  <c r="AE92" i="81"/>
  <c r="AC92" i="81"/>
  <c r="AB92" i="81"/>
  <c r="AH91" i="81"/>
  <c r="AG91" i="81"/>
  <c r="AD91" i="81"/>
  <c r="AH90" i="81"/>
  <c r="AG90" i="81"/>
  <c r="AD90" i="81"/>
  <c r="AF89" i="81"/>
  <c r="AE89" i="81"/>
  <c r="AC89" i="81"/>
  <c r="AB89" i="81"/>
  <c r="AH88" i="81"/>
  <c r="AG88" i="81"/>
  <c r="AD88" i="81"/>
  <c r="AH87" i="81"/>
  <c r="AG87" i="81"/>
  <c r="AD87" i="81"/>
  <c r="AF86" i="81"/>
  <c r="AE86" i="81"/>
  <c r="AC86" i="81"/>
  <c r="AB86" i="81"/>
  <c r="AH85" i="81"/>
  <c r="AG85" i="81"/>
  <c r="AD85" i="81"/>
  <c r="AH84" i="81"/>
  <c r="AG84" i="81"/>
  <c r="AD84" i="81"/>
  <c r="AH61" i="81"/>
  <c r="AH60" i="81"/>
  <c r="AH62" i="81" s="1"/>
  <c r="AH58" i="81"/>
  <c r="AH57" i="81"/>
  <c r="AH59" i="81" s="1"/>
  <c r="AH55" i="81"/>
  <c r="AH54" i="81"/>
  <c r="AG61" i="81"/>
  <c r="AG60" i="81"/>
  <c r="AG58" i="81"/>
  <c r="AG57" i="81"/>
  <c r="AG59" i="81" s="1"/>
  <c r="AG55" i="81"/>
  <c r="AG54" i="81"/>
  <c r="AF62" i="81"/>
  <c r="AF59" i="81"/>
  <c r="AF56" i="81"/>
  <c r="AE62" i="81"/>
  <c r="AE59" i="81"/>
  <c r="AE56" i="81"/>
  <c r="AF64" i="81"/>
  <c r="AF63" i="81"/>
  <c r="AE63" i="81"/>
  <c r="AD61" i="81"/>
  <c r="AD60" i="81"/>
  <c r="AD58" i="81"/>
  <c r="AD57" i="81"/>
  <c r="AD55" i="81"/>
  <c r="AD54" i="81"/>
  <c r="AE64" i="81"/>
  <c r="AC64" i="81"/>
  <c r="AB64" i="81"/>
  <c r="AC63" i="81"/>
  <c r="AB63" i="81"/>
  <c r="AB62" i="81"/>
  <c r="AB59" i="81"/>
  <c r="AC62" i="81"/>
  <c r="AC59" i="81"/>
  <c r="AC56" i="81"/>
  <c r="AB56" i="81"/>
  <c r="J41" i="81"/>
  <c r="I41" i="81"/>
  <c r="AI88" i="81" l="1"/>
  <c r="AD62" i="81"/>
  <c r="P74" i="81" s="1"/>
  <c r="AI61" i="81"/>
  <c r="AB95" i="81"/>
  <c r="AC95" i="81"/>
  <c r="AD56" i="81"/>
  <c r="P72" i="81" s="1"/>
  <c r="AI58" i="81"/>
  <c r="AH89" i="81"/>
  <c r="AD89" i="81"/>
  <c r="AF95" i="81"/>
  <c r="AI91" i="81"/>
  <c r="AF65" i="81"/>
  <c r="AH64" i="81"/>
  <c r="AD59" i="81"/>
  <c r="P73" i="81" s="1"/>
  <c r="AI55" i="81"/>
  <c r="AH94" i="81"/>
  <c r="AH93" i="81"/>
  <c r="AH92" i="81"/>
  <c r="AD94" i="81"/>
  <c r="AD92" i="81"/>
  <c r="AG92" i="81"/>
  <c r="AG93" i="81"/>
  <c r="AG89" i="81"/>
  <c r="AD93" i="81"/>
  <c r="AE95" i="81"/>
  <c r="AI85" i="81"/>
  <c r="AD86" i="81"/>
  <c r="AI84" i="81"/>
  <c r="AI87" i="81"/>
  <c r="AI90" i="81"/>
  <c r="AG86" i="81"/>
  <c r="AG94" i="81"/>
  <c r="AH86" i="81"/>
  <c r="AC65" i="81"/>
  <c r="AE65" i="81"/>
  <c r="AG64" i="81"/>
  <c r="AG56" i="81"/>
  <c r="AI59" i="81"/>
  <c r="S73" i="81" s="1"/>
  <c r="AB65" i="81"/>
  <c r="AH63" i="81"/>
  <c r="AI54" i="81"/>
  <c r="AH56" i="81"/>
  <c r="AG62" i="81"/>
  <c r="AI62" i="81" s="1"/>
  <c r="S74" i="81" s="1"/>
  <c r="AI60" i="81"/>
  <c r="AI57" i="81"/>
  <c r="AG63" i="81"/>
  <c r="AD63" i="81"/>
  <c r="AD64" i="81"/>
  <c r="AI89" i="81" l="1"/>
  <c r="AG65" i="81"/>
  <c r="AG95" i="81"/>
  <c r="AI64" i="81"/>
  <c r="AD65" i="81"/>
  <c r="P75" i="81" s="1"/>
  <c r="AD95" i="81"/>
  <c r="AI56" i="81"/>
  <c r="S72" i="81" s="1"/>
  <c r="AH65" i="81"/>
  <c r="AI94" i="81"/>
  <c r="AH95" i="81"/>
  <c r="AI93" i="81"/>
  <c r="AI92" i="81"/>
  <c r="AI86" i="81"/>
  <c r="AI63" i="81"/>
  <c r="AI65" i="81" l="1"/>
  <c r="AI95" i="81"/>
  <c r="S75" i="81"/>
  <c r="AG31" i="81" l="1"/>
  <c r="J47" i="81" s="1"/>
  <c r="AG30" i="81"/>
  <c r="AG29" i="81"/>
  <c r="AF31" i="81"/>
  <c r="AF30" i="81"/>
  <c r="AF29" i="81"/>
  <c r="AC31" i="81"/>
  <c r="AC30" i="81"/>
  <c r="AC29" i="81"/>
  <c r="AH30" i="81" l="1"/>
  <c r="AH31" i="81"/>
  <c r="AH29" i="81"/>
  <c r="I470" i="88" l="1"/>
  <c r="H470" i="88"/>
  <c r="G470" i="88"/>
  <c r="F470" i="88"/>
  <c r="E470" i="88"/>
  <c r="J72" i="75" l="1"/>
  <c r="L72" i="75"/>
  <c r="N72" i="75"/>
  <c r="G53" i="82" l="1"/>
  <c r="J426" i="74" l="1"/>
  <c r="K423" i="74" s="1"/>
  <c r="J437" i="74"/>
  <c r="K434" i="74" s="1"/>
  <c r="T91" i="75"/>
  <c r="S25" i="79"/>
  <c r="S23" i="79"/>
  <c r="S22" i="79"/>
  <c r="R24" i="79"/>
  <c r="R26" i="79" s="1"/>
  <c r="Q24" i="79"/>
  <c r="Q26" i="79" s="1"/>
  <c r="S24" i="79" l="1"/>
  <c r="S26" i="79"/>
  <c r="K424" i="74"/>
  <c r="K433" i="74"/>
  <c r="K435" i="74"/>
  <c r="K436" i="74"/>
  <c r="K425" i="74"/>
  <c r="W113" i="75"/>
  <c r="W86" i="75"/>
  <c r="J416" i="74"/>
  <c r="K414" i="74" s="1"/>
  <c r="H416" i="74"/>
  <c r="I414" i="74" s="1"/>
  <c r="F416" i="74"/>
  <c r="G415" i="74" s="1"/>
  <c r="D416" i="74"/>
  <c r="E414" i="74" s="1"/>
  <c r="I415" i="74" l="1"/>
  <c r="K415" i="74"/>
  <c r="E415" i="74"/>
  <c r="G414" i="74"/>
  <c r="G189" i="88" l="1"/>
  <c r="V33" i="87" l="1"/>
  <c r="V70" i="86" l="1"/>
  <c r="V69" i="86"/>
  <c r="V68" i="86"/>
  <c r="I96" i="80" l="1"/>
  <c r="M97" i="82"/>
  <c r="L97" i="82"/>
  <c r="K97" i="82"/>
  <c r="J97" i="82"/>
  <c r="M81" i="82"/>
  <c r="AD72" i="82"/>
  <c r="AC72" i="82"/>
  <c r="AB72" i="82"/>
  <c r="AA72" i="82"/>
  <c r="AF71" i="82"/>
  <c r="AF70" i="82"/>
  <c r="AF69" i="82"/>
  <c r="AE71" i="82"/>
  <c r="AE70" i="82"/>
  <c r="AE69" i="82"/>
  <c r="AF68" i="82"/>
  <c r="AE68" i="82"/>
  <c r="AD66" i="82"/>
  <c r="AC66" i="82"/>
  <c r="AB66" i="82"/>
  <c r="AA66" i="82"/>
  <c r="Z66" i="82"/>
  <c r="AF63" i="82"/>
  <c r="AE63" i="82"/>
  <c r="AF62" i="82"/>
  <c r="AE62" i="82"/>
  <c r="AD52" i="82"/>
  <c r="AC52" i="82"/>
  <c r="AB52" i="82"/>
  <c r="AA52" i="82"/>
  <c r="AD47" i="82"/>
  <c r="AC47" i="82"/>
  <c r="AB47" i="82"/>
  <c r="O53" i="82"/>
  <c r="AF51" i="82"/>
  <c r="AF50" i="82"/>
  <c r="AF49" i="82"/>
  <c r="AE49" i="82"/>
  <c r="AE50" i="82"/>
  <c r="AE51" i="82"/>
  <c r="AF46" i="82"/>
  <c r="AF45" i="82"/>
  <c r="AF44" i="82"/>
  <c r="Y44" i="82"/>
  <c r="Z44" i="82"/>
  <c r="AE44" i="82"/>
  <c r="Y45" i="82"/>
  <c r="Z45" i="82"/>
  <c r="Y46" i="82"/>
  <c r="Z46" i="82"/>
  <c r="AE46" i="82"/>
  <c r="U47" i="82"/>
  <c r="V47" i="82"/>
  <c r="W47" i="82"/>
  <c r="X47" i="82"/>
  <c r="G15" i="83"/>
  <c r="F15" i="83"/>
  <c r="I15" i="83"/>
  <c r="AF66" i="82" l="1"/>
  <c r="AE66" i="82"/>
  <c r="AE72" i="82"/>
  <c r="AE52" i="82"/>
  <c r="AF72" i="82"/>
  <c r="Z47" i="82"/>
  <c r="Y47" i="82"/>
  <c r="AF52" i="82"/>
  <c r="AF47" i="82"/>
  <c r="AE45" i="82"/>
  <c r="AE47" i="82" s="1"/>
  <c r="H15" i="83"/>
  <c r="AA73" i="82" l="1"/>
  <c r="AA53" i="82"/>
  <c r="I138" i="78"/>
  <c r="I144" i="78"/>
  <c r="I143" i="78"/>
  <c r="I142" i="78"/>
  <c r="I139" i="78"/>
  <c r="L84" i="78"/>
  <c r="M79" i="78" s="1"/>
  <c r="L69" i="78"/>
  <c r="M67" i="78" s="1"/>
  <c r="L60" i="78"/>
  <c r="M57" i="78" s="1"/>
  <c r="L47" i="78"/>
  <c r="M44" i="78" s="1"/>
  <c r="M43" i="78" l="1"/>
  <c r="M42" i="78"/>
  <c r="M59" i="78"/>
  <c r="M58" i="78"/>
  <c r="M68" i="78"/>
  <c r="M66" i="78"/>
  <c r="M41" i="78"/>
  <c r="M78" i="78"/>
  <c r="M83" i="78"/>
  <c r="M82" i="78"/>
  <c r="M40" i="78"/>
  <c r="M45" i="78"/>
  <c r="M81" i="78"/>
  <c r="M80" i="78"/>
  <c r="K22" i="77"/>
  <c r="J22" i="77"/>
  <c r="I22" i="77"/>
  <c r="H22" i="77"/>
  <c r="H143" i="83"/>
  <c r="H152" i="83" s="1"/>
  <c r="J55" i="76"/>
  <c r="F55" i="76"/>
  <c r="H55" i="76"/>
  <c r="L55" i="76"/>
  <c r="L22" i="76"/>
  <c r="O63" i="75"/>
  <c r="O61" i="75"/>
  <c r="O59" i="75"/>
  <c r="N63" i="75"/>
  <c r="N61" i="75"/>
  <c r="N59" i="75"/>
  <c r="F226" i="74" l="1"/>
  <c r="F225" i="74"/>
  <c r="F205" i="74"/>
  <c r="F208" i="74"/>
  <c r="F223" i="74" s="1"/>
  <c r="F207" i="74"/>
  <c r="F222" i="74" s="1"/>
  <c r="F204" i="74"/>
  <c r="K64" i="74"/>
  <c r="K63" i="74"/>
  <c r="G65" i="74"/>
  <c r="H65" i="74"/>
  <c r="I65" i="74"/>
  <c r="J65" i="74"/>
  <c r="F65" i="74"/>
  <c r="H24" i="74"/>
  <c r="H29" i="74"/>
  <c r="H34" i="74"/>
  <c r="H39" i="74"/>
  <c r="H44" i="74"/>
  <c r="V11" i="74"/>
  <c r="V12" i="74"/>
  <c r="V13" i="74"/>
  <c r="V14" i="74"/>
  <c r="V10" i="74"/>
  <c r="K65" i="74" l="1"/>
  <c r="F213" i="74"/>
  <c r="F214" i="74"/>
  <c r="F71" i="79" l="1"/>
  <c r="F81" i="79" l="1"/>
  <c r="J398" i="88" l="1"/>
  <c r="I398" i="88"/>
  <c r="H398" i="88"/>
  <c r="G398" i="88"/>
  <c r="R70" i="86" l="1"/>
  <c r="R69" i="86"/>
  <c r="R68" i="86"/>
  <c r="Z72" i="82" l="1"/>
  <c r="Y72" i="82"/>
  <c r="X72" i="82"/>
  <c r="W72" i="82"/>
  <c r="V72" i="82"/>
  <c r="U72" i="82"/>
  <c r="Y66" i="82"/>
  <c r="X66" i="82"/>
  <c r="W66" i="82"/>
  <c r="V66" i="82"/>
  <c r="U66" i="82"/>
  <c r="X52" i="82"/>
  <c r="W52" i="82"/>
  <c r="V52" i="82"/>
  <c r="U52" i="82"/>
  <c r="H106" i="81"/>
  <c r="G106" i="81"/>
  <c r="F106" i="81"/>
  <c r="E106" i="81"/>
  <c r="AA59" i="81"/>
  <c r="U59" i="81"/>
  <c r="U63" i="81" s="1"/>
  <c r="Z52" i="82" l="1"/>
  <c r="U73" i="82"/>
  <c r="Y52" i="82"/>
  <c r="U53" i="82" l="1"/>
  <c r="H96" i="80"/>
  <c r="G96" i="80"/>
  <c r="F96" i="80"/>
  <c r="I37" i="79"/>
  <c r="J26" i="79"/>
  <c r="J25" i="79"/>
  <c r="O24" i="79"/>
  <c r="N24" i="79"/>
  <c r="N26" i="79" s="1"/>
  <c r="J24" i="79"/>
  <c r="P23" i="79"/>
  <c r="J23" i="79"/>
  <c r="P22" i="79"/>
  <c r="J22" i="79"/>
  <c r="K36" i="77"/>
  <c r="J36" i="77"/>
  <c r="I36" i="77"/>
  <c r="H36" i="77"/>
  <c r="P11" i="77"/>
  <c r="P24" i="79" l="1"/>
  <c r="P26" i="79" s="1"/>
  <c r="I436" i="74" l="1"/>
  <c r="I435" i="74"/>
  <c r="I434" i="74"/>
  <c r="I425" i="74"/>
  <c r="I424" i="74"/>
  <c r="I423" i="74"/>
  <c r="M270" i="74"/>
  <c r="L270"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tc={DA9866C0-06AD-4657-9CD2-F3433E9DF209}</author>
  </authors>
  <commentList>
    <comment ref="XEM155" authorId="0" shapeId="0" xr:uid="{DA9866C0-06AD-4657-9CD2-F3433E9DF209}">
      <text>
        <t>[Comentário encadeado]
Sua versão do Excel permite que você leia este comentário encadeado, no entanto, as edições serão removidas se o arquivo for aberto em uma versão mais recente do Excel. Saiba mais: https://go.microsoft.com/fwlink/?linkid=870924
Comentário:
    Coluna inserida - havia sido alinhado via e-mail com a Aline sobre a parte dos legados, mas não foi trazida pra cá.
Não entendi o motivo, mas essa tabela tava toda pintada de azul claro e eu tirei rsrs</t>
      </text>
    </comment>
  </commentList>
</comments>
</file>

<file path=xl/sharedStrings.xml><?xml version="1.0" encoding="utf-8"?>
<sst xmlns="http://schemas.openxmlformats.org/spreadsheetml/2006/main" count="3796" uniqueCount="1737">
  <si>
    <t>Recursos hídricos</t>
  </si>
  <si>
    <r>
      <rPr>
        <b/>
        <sz val="12"/>
        <color rgb="FF0FD2E7"/>
        <rFont val="Verdana bold"/>
        <family val="2"/>
      </rPr>
      <t>GRI 3-3</t>
    </r>
    <r>
      <rPr>
        <b/>
        <sz val="12"/>
        <color rgb="FF113CEA"/>
        <rFont val="Verdana bold"/>
        <family val="2"/>
      </rPr>
      <t xml:space="preserve"> - Gestão de Temas Materiais</t>
    </r>
  </si>
  <si>
    <t>Tema material</t>
  </si>
  <si>
    <t>Descrição</t>
  </si>
  <si>
    <t>Impactos relacionados GRI 3-3</t>
  </si>
  <si>
    <t>Alavanca da Estratégia ESG 2030</t>
  </si>
  <si>
    <t>Biodiversidade e ecossistemas</t>
  </si>
  <si>
    <t>Proteção, conservação, restauração e regeneração da biodiversidade e dos ecossistemas, buscando manter o uso eficiente dos recursos naturais e garantir os serviços ecossistêmicos dos locais das operações. Gestão de riscos (físicos e de transição) associados à degradação da biodiversidade e de serviços ecossistêmicos</t>
  </si>
  <si>
    <t>4. Recursos naturais</t>
  </si>
  <si>
    <t>Circularidade do alumínio</t>
  </si>
  <si>
    <t>Reutilização, reciclagem e recuperação do alumínio, considerando a sucata industrial e a obsolescência, bem como o fomento da cadeia de reciclagem para embalagens cartonadas e flexíveis</t>
  </si>
  <si>
    <t>3. Circularidade do alumínio</t>
  </si>
  <si>
    <t>Energia renovável e eficiência energética</t>
  </si>
  <si>
    <t>Priorização da geração e uso de energia renovável, redução do consumo de energia e otimização da gestão durante as operações</t>
  </si>
  <si>
    <t>2. Energia renovável</t>
  </si>
  <si>
    <t>Inovação, tecnologia e digital</t>
  </si>
  <si>
    <t>Investimento em inovação e desenvolvimento de tecnologias que possibilitem a capacidade de adaptação a novos cenários, tendências de mercado e inovações no modelo de negócio, incluindo processos de melhoria contínua dos produtos atualmente ofertados e incentivos à pesquisa científica</t>
  </si>
  <si>
    <t>N/A</t>
  </si>
  <si>
    <t>Mudanças climáticas</t>
  </si>
  <si>
    <t xml:space="preserve">Gestão das emissões de Gases de Efeito Estufa (GEE) provenientes das atividades diretas (Escopo 1) e indiretas (Escopos 2 e 3) da Empresa. Gestão de riscos (físicos e de transição) e oportunidades associadas à materialização das mudanças climáticas	</t>
  </si>
  <si>
    <t>1. Mudanças climáticas</t>
  </si>
  <si>
    <t>Saúde e segurança</t>
  </si>
  <si>
    <t>Resíduos e coprodutos</t>
  </si>
  <si>
    <t xml:space="preserve">Gerenciamento de resíduos perigosos e não perigosos.	</t>
  </si>
  <si>
    <t>5. Barragens</t>
  </si>
  <si>
    <t>Barragens</t>
  </si>
  <si>
    <t xml:space="preserve">Gestão de barragens de resíduos industriais, rejeitos de mineração, abastecimento de água para a mineração e indústria e geração de energia elétrica, assegurando a segurança e integridade das barragens e áreas circundantes, bem como a segurança das comunidades vizinhas, com foco na redução da disposição de materiais. </t>
  </si>
  <si>
    <t>Diversidade, equidade e inclusão</t>
  </si>
  <si>
    <t>Garantia de um ambiente de trabalho diverso, com a promoção da equidade de oportunidades e da inclusão
em termos de raça, gênero, idade, origem, deficiência e orientação sexual, assim como a promoção da pluralidade e da representatividade de diferentes perfis.</t>
  </si>
  <si>
    <t>6. Valorização das pessoas</t>
  </si>
  <si>
    <t>Gestão da cadeia de fornecedores</t>
  </si>
  <si>
    <t>Exigência, controle e monitoramento do padrão de qualidade dos fornecedores, incluindo a análise de critérios ambientais e de direitos humanos no processo de compras de insumos e serviços.</t>
  </si>
  <si>
    <t>Entre os impactos reais positivos estão o desenvolvimento de fornecedores locais, a extensão de boas práticas socioambientais e o engajamento da cadeia de suprimentos em questões socioambientais, com foco nos fornecedores estratégicos. Já os impactos reais negativos incluem os mesmos riscos listados como potenciais. Não foram identificados impactos potenciais positivos ou negativos.</t>
  </si>
  <si>
    <t>8. Cadeia de valor sustentável</t>
  </si>
  <si>
    <t>Relacionamento com comunidades e desenvolvimento
local</t>
  </si>
  <si>
    <t xml:space="preserve">Relacionamento com as comunidades por meio do fortalecimento de canais de diálogo e gestão dos impactos nas comunidades do entorno, estimulando o desenvolvimento socioeconômico local e mobilizando recursos de investimento social privado para construir um legado promissor para a comunidade. Garantia dos recursos de valor cultural para os povos locais	</t>
  </si>
  <si>
    <t>7. Legado social</t>
  </si>
  <si>
    <r>
      <rPr>
        <b/>
        <sz val="12"/>
        <color rgb="FF0FD2E7"/>
        <rFont val="Verdana bold"/>
        <family val="2"/>
      </rPr>
      <t>GRI 3-2</t>
    </r>
    <r>
      <rPr>
        <b/>
        <sz val="12"/>
        <color rgb="FF113CEA"/>
        <rFont val="Verdana bold"/>
        <family val="2"/>
      </rPr>
      <t xml:space="preserve"> - Lista de temas materiais</t>
    </r>
  </si>
  <si>
    <r>
      <rPr>
        <b/>
        <sz val="12"/>
        <color rgb="FF0FD2E7"/>
        <rFont val="Verdana bold"/>
        <family val="2"/>
      </rPr>
      <t>CBA-82</t>
    </r>
    <r>
      <rPr>
        <b/>
        <sz val="12"/>
        <color rgb="FF113CEA"/>
        <rFont val="Verdana bold"/>
        <family val="2"/>
      </rPr>
      <t xml:space="preserve"> - Principais temas materiais para criação de valor</t>
    </r>
  </si>
  <si>
    <t>Tópico</t>
  </si>
  <si>
    <t>Relevância do tema para as partes interessadas externas</t>
  </si>
  <si>
    <t>Número de empregados(as), por identidade de gênero</t>
  </si>
  <si>
    <t> </t>
  </si>
  <si>
    <t>Masculino</t>
  </si>
  <si>
    <t>Feminino</t>
  </si>
  <si>
    <t>Total</t>
  </si>
  <si>
    <t>Outros</t>
  </si>
  <si>
    <t>Não informado</t>
  </si>
  <si>
    <t>ND</t>
  </si>
  <si>
    <t>Categoria</t>
  </si>
  <si>
    <t>Número de empregados(as)</t>
  </si>
  <si>
    <t>Total [empregados(as) próprios(as) + terceiros(as) fixos(as)]</t>
  </si>
  <si>
    <t>Quantidade de membros nos órgãos de governança da CBA, por raça, em 2025</t>
  </si>
  <si>
    <t>Amarela</t>
  </si>
  <si>
    <t>Branca</t>
  </si>
  <si>
    <t>Indígena</t>
  </si>
  <si>
    <t>Pardo</t>
  </si>
  <si>
    <t>Preto</t>
  </si>
  <si>
    <t>Não Informado</t>
  </si>
  <si>
    <t>Órgãos de Governança</t>
  </si>
  <si>
    <t>Diretoria</t>
  </si>
  <si>
    <t>Categoria funcional</t>
  </si>
  <si>
    <t xml:space="preserve"> Aprendizes </t>
  </si>
  <si>
    <t>&lt;30 anos</t>
  </si>
  <si>
    <t>30-50 anos</t>
  </si>
  <si>
    <t>&gt;50 anos</t>
  </si>
  <si>
    <t xml:space="preserve"> Operacional </t>
  </si>
  <si>
    <t>Percentual de empregados(as), por categoria funcional e raça</t>
  </si>
  <si>
    <t>Parda</t>
  </si>
  <si>
    <t>Preta</t>
  </si>
  <si>
    <t>Não informada</t>
  </si>
  <si>
    <t>Diretor/Presidente</t>
  </si>
  <si>
    <t>Gerente/Gerente-Geral</t>
  </si>
  <si>
    <t>Coordenador/Consultor</t>
  </si>
  <si>
    <t>Técnico/Analista/ Supervisor</t>
  </si>
  <si>
    <t>Operacional</t>
  </si>
  <si>
    <t>Estagiários</t>
  </si>
  <si>
    <t>Aprendizes</t>
  </si>
  <si>
    <t>NA</t>
  </si>
  <si>
    <t>Indicador de diversidade</t>
  </si>
  <si>
    <t>Participação das mulheres na força de trabalho total (em % da força de trabalho total)</t>
  </si>
  <si>
    <t>Participação das mulheres em cargos relacionados a STEM (como % do total de cargos STEM)</t>
  </si>
  <si>
    <t>Proporção entre o salário-base e a remuneração recebidos pelas mulheres e aqueles recebidos pelos homens, por categoria funcional</t>
  </si>
  <si>
    <t>Proporção entre o salário-base recebido pelas mulheres e aquele recebido pelos homens</t>
  </si>
  <si>
    <t>Proporção entre a remuneração recebida pelas mulheres e aquela recebida pelos homens</t>
  </si>
  <si>
    <t>Aprendiz</t>
  </si>
  <si>
    <t>-</t>
  </si>
  <si>
    <t>&lt; 1</t>
  </si>
  <si>
    <t>1 a 2</t>
  </si>
  <si>
    <t>3 a 5</t>
  </si>
  <si>
    <t>6 a 10</t>
  </si>
  <si>
    <t>&gt; 10</t>
  </si>
  <si>
    <t>Profissional</t>
  </si>
  <si>
    <t>Liderança</t>
  </si>
  <si>
    <t>Salário mais baixo pago pela Companhia (R$)</t>
  </si>
  <si>
    <t>Proporção</t>
  </si>
  <si>
    <t>Desenvolvimento de talentos</t>
  </si>
  <si>
    <t>Média de horas por FTE de treinamento e desenvolvimento</t>
  </si>
  <si>
    <t>Porcentagem de empregados(as) que estão altamente engajados(as), têm uma experiência altamente positiva ou um alto nível de bem-estar</t>
  </si>
  <si>
    <t>Não realizada</t>
  </si>
  <si>
    <t>Porcentagem de empregados(as) que responderam à pesquisa</t>
  </si>
  <si>
    <t>Empregados e empregadas</t>
  </si>
  <si>
    <t>Jovens Aprendizes</t>
  </si>
  <si>
    <t>Assistência médica</t>
  </si>
  <si>
    <t>X</t>
  </si>
  <si>
    <t>Assistência odontológica</t>
  </si>
  <si>
    <t>Auxílio-creche</t>
  </si>
  <si>
    <t>Brinquedo de Natal</t>
  </si>
  <si>
    <t>Cesta básica ou Vale-alimentação</t>
  </si>
  <si>
    <t>Cesta de Natal</t>
  </si>
  <si>
    <r>
      <rPr>
        <i/>
        <sz val="12"/>
        <color rgb="FF000000"/>
        <rFont val="Verdana"/>
        <family val="2"/>
      </rPr>
      <t>Check-up</t>
    </r>
    <r>
      <rPr>
        <sz val="12"/>
        <color rgb="FF000000"/>
        <rFont val="Verdana"/>
        <family val="2"/>
      </rPr>
      <t xml:space="preserve"> para executivos*</t>
    </r>
  </si>
  <si>
    <t>Auxílio-farmácia</t>
  </si>
  <si>
    <t>Auxílio-academia</t>
  </si>
  <si>
    <t>Licença-maternidade estendida</t>
  </si>
  <si>
    <t>Licença-paternidade estendida</t>
  </si>
  <si>
    <t>Previdência privada</t>
  </si>
  <si>
    <t>Programa de gestante/parentalidade</t>
  </si>
  <si>
    <t>Reembolso de refeições para viagens a trabalho</t>
  </si>
  <si>
    <t>Reembolso de transporte para viagens a trabalho</t>
  </si>
  <si>
    <t>Restaurante ou Vale-refeição</t>
  </si>
  <si>
    <t>Seguro de Vida em Grupo (VG)</t>
  </si>
  <si>
    <t>Subsídio-educação / idiomas</t>
  </si>
  <si>
    <t>Transporte</t>
  </si>
  <si>
    <t>* Disponível apenas para cargos de alta liderança.</t>
  </si>
  <si>
    <t>Percentual de membros da alta direção contratados na comunidade local</t>
  </si>
  <si>
    <t>Total de membros da alta direção</t>
  </si>
  <si>
    <t>Membros da alta direção contratados na comunidade local</t>
  </si>
  <si>
    <t>Percentual da alta direção contratado na comunidade local</t>
  </si>
  <si>
    <t>Número total e taxa de novas contratações, por sexo</t>
  </si>
  <si>
    <t>Número total de empregados(as) contratados(as)</t>
  </si>
  <si>
    <t>%</t>
  </si>
  <si>
    <t>Número total e taxa de novas contratações, por faixa etária</t>
  </si>
  <si>
    <t>Abaixo de 30 anos</t>
  </si>
  <si>
    <t>De 30 a 50 anos</t>
  </si>
  <si>
    <t>Acima de 50 anos</t>
  </si>
  <si>
    <t>Número total e taxa de novas contratações, por região</t>
  </si>
  <si>
    <t>Nordeste</t>
  </si>
  <si>
    <t>Centro-Oeste</t>
  </si>
  <si>
    <t>Sudeste</t>
  </si>
  <si>
    <t>Sul</t>
  </si>
  <si>
    <t>Moeda corrente</t>
  </si>
  <si>
    <t> 716</t>
  </si>
  <si>
    <t> 1.376</t>
  </si>
  <si>
    <t>N/D</t>
  </si>
  <si>
    <t>Idade</t>
  </si>
  <si>
    <t>Mais de 50 anos</t>
  </si>
  <si>
    <t>Entre 30 e 50 anos</t>
  </si>
  <si>
    <t>Menos de 30 anos</t>
  </si>
  <si>
    <t>Gênero</t>
  </si>
  <si>
    <t>Nível de Hierarquia</t>
  </si>
  <si>
    <t>Cargos de alta gestão, ou seja, no máximo dois níveis abaixo do CEO ou em posições comparáveis</t>
  </si>
  <si>
    <t>Cargos de gestão de nível intermediário, ou seja, nível gerencial</t>
  </si>
  <si>
    <t>Cargos de gestão júnior, ou seja, primeiro nível de gestão</t>
  </si>
  <si>
    <t>Raça</t>
  </si>
  <si>
    <t>Percentual de empregados(as) cobertos(as) por acordos de negociação coletiva, por nacionalidade</t>
  </si>
  <si>
    <t>Brasileiros</t>
  </si>
  <si>
    <t>Estrangeiros</t>
  </si>
  <si>
    <t>a) Receita total, conforme especificado na pergunta “Denominador"</t>
  </si>
  <si>
    <t>b) Total de despesas operacionais</t>
  </si>
  <si>
    <t>HC ROI resultante (a - (b-c)) / c</t>
  </si>
  <si>
    <t>Itens avaliados</t>
  </si>
  <si>
    <t>Detalhamento das práticas da Companhia</t>
  </si>
  <si>
    <t>Salários adequados</t>
  </si>
  <si>
    <t>A CBA utiliza estudos de mercado com empresas de referência para manter sua política e práticas de remuneração alinhadas ao mercado.</t>
  </si>
  <si>
    <t>Monitoramento de horas de trabalho e horas extra</t>
  </si>
  <si>
    <t>As horas extras na CBA são realizadas em conformidade com o Acordo Coletivo de Trabalho e controladas por meio de um sistema eletrônico de gestão de ponto. A realização de horas excedentes deve ser previamente aprovada pelos gestores, e os empregados e empregadas têm acesso integral ao espelho de ponto para consulta.</t>
  </si>
  <si>
    <t>Envolvimento com sindicatos</t>
  </si>
  <si>
    <t>A CBA reconhece os sindicatos como representantes dos trabalhadores e respeita o direito de filiação dos empregados e empregadas, sendo todos amparados pelos acordos coletivos negociados. Além disso, a Companhia cumpre as exigências trabalhistas previstas na legislação nacional e nos acordos firmados com os sindicatos locais.</t>
  </si>
  <si>
    <t>Monitoramento de disparidade salarial</t>
  </si>
  <si>
    <t>Cobertura de proteção social</t>
  </si>
  <si>
    <t>Número e percentual de empregados(as) próprios(as) e trabalhadores(as) indiretos(as) abrangidos(as) por um sistema de gestão de saúde e segurança do trabalho</t>
  </si>
  <si>
    <t>Empregados(as) próprios(as)</t>
  </si>
  <si>
    <t>Terceiros(as)</t>
  </si>
  <si>
    <t>Número total</t>
  </si>
  <si>
    <t>Investimentos em saúde e segurança (R$)</t>
  </si>
  <si>
    <t>Investimentos em adequação de máquinas e equipamentos</t>
  </si>
  <si>
    <t>Investimentos em EPIs</t>
  </si>
  <si>
    <t>Outros investimentos relacionados a saúde e segurança</t>
  </si>
  <si>
    <t>Números e taxas de segurança para empregados(as) próprios(as)</t>
  </si>
  <si>
    <t>Negócio Alumínio</t>
  </si>
  <si>
    <t>Negócio Níquel</t>
  </si>
  <si>
    <t>Negócio Energia</t>
  </si>
  <si>
    <t>Número de óbitos resultantes de acidente de trabalho</t>
  </si>
  <si>
    <t>Taxa de óbitos resultantes de acidente de trabalho</t>
  </si>
  <si>
    <t>Número de acidentes de trabalho com consequência grave (exceto óbitos)</t>
  </si>
  <si>
    <t>Taxa de acidentes de trabalho com consequência grave (exceto óbitos) (LTIFR)</t>
  </si>
  <si>
    <t>Número de acidentes de trabalho de comunicação obrigatória</t>
  </si>
  <si>
    <t>Taxa de acidentes de trabalho de comunicação obrigatória (TRIFR)</t>
  </si>
  <si>
    <t>Número de horas trabalhadas</t>
  </si>
  <si>
    <t>Dias perdidos</t>
  </si>
  <si>
    <t>Taxa de gravidade de acidentes</t>
  </si>
  <si>
    <t>Taxa de incidência total (acidentes com e sem afastamento)</t>
  </si>
  <si>
    <r>
      <rPr>
        <sz val="12"/>
        <color theme="1"/>
        <rFont val="Verdana"/>
        <family val="2"/>
      </rPr>
      <t>Taxa de frequência de quase acidente (</t>
    </r>
    <r>
      <rPr>
        <i/>
        <sz val="12"/>
        <color theme="1"/>
        <rFont val="Verdana"/>
        <family val="2"/>
      </rPr>
      <t>near miss frequency rate</t>
    </r>
    <r>
      <rPr>
        <sz val="12"/>
        <color theme="1"/>
        <rFont val="Verdana"/>
        <family val="2"/>
      </rPr>
      <t>) (NMFR)</t>
    </r>
  </si>
  <si>
    <t>Número médio de horas de treinamento em saúde, segurança e resposta a emergências</t>
  </si>
  <si>
    <t>Números e taxas de segurança para empregados(as) terceirizados(as)</t>
  </si>
  <si>
    <r>
      <rPr>
        <sz val="12"/>
        <color rgb="FF000000"/>
        <rFont val="Verdana"/>
        <family val="2"/>
      </rPr>
      <t>Taxa de frequência de quase acidente (</t>
    </r>
    <r>
      <rPr>
        <i/>
        <sz val="12"/>
        <color rgb="FF000000"/>
        <rFont val="Verdana"/>
        <family val="2"/>
      </rPr>
      <t>near miss frequency rate</t>
    </r>
    <r>
      <rPr>
        <sz val="12"/>
        <color rgb="FF000000"/>
        <rFont val="Verdana"/>
        <family val="2"/>
      </rPr>
      <t>) (NMFR)</t>
    </r>
  </si>
  <si>
    <t>Fatalidades</t>
  </si>
  <si>
    <t>Unidade</t>
  </si>
  <si>
    <t>Ano fiscal de 2023</t>
  </si>
  <si>
    <t>Ano fiscal de 2024</t>
  </si>
  <si>
    <t>Ano fiscal de 2025</t>
  </si>
  <si>
    <t>Funcionários</t>
  </si>
  <si>
    <t>Cobertura de dados (como % de funcionários, operações ou receitas)</t>
  </si>
  <si>
    <t>Operações voltadas à comunidade local</t>
  </si>
  <si>
    <t>Número total de operações</t>
  </si>
  <si>
    <t>Total de operações com programas implementados</t>
  </si>
  <si>
    <t>Percentual de operações com programas implementados</t>
  </si>
  <si>
    <t>Total de municípios abrangidos pelas operações com programas implementados</t>
  </si>
  <si>
    <t>Percentual de programas de desenvolvimento que tiveram processo de consulta comunitária</t>
  </si>
  <si>
    <t>Tipos de engajamento, avaliações de impacto e/ou programas de desenvolvimento voltados para a comunidade local realizados</t>
  </si>
  <si>
    <t>Programas de desenvolvimento local baseados nas necessidades de comunidades locais</t>
  </si>
  <si>
    <t>Aspecto</t>
  </si>
  <si>
    <t>Identifica as comunidades afetadas e demais partes interessadas</t>
  </si>
  <si>
    <t>Implementação de plano de engajamento das partes interessadas</t>
  </si>
  <si>
    <t>Para definir seu portfólio anual de projetos, a Companhia considera a agenda social e o plano de desenvolvimento de longo prazo dos territórios — construídos a partir de estudos socioeconômicos validados com as comunidades —, as alavancas e compromissos da Estratégia ESG 2030 e o potencial de geração de legado social positivo. A seleção também leva em conta indicadores de impacto, viabilidade técnica e oportunidades de parcerias públicas e privadas, ampliando o alcance e a efetividade das ações.</t>
  </si>
  <si>
    <t>Fornecimento de informações relevantes às comunidades afetadas</t>
  </si>
  <si>
    <t>Permite que as comunidades afetadas expressem suas opiniões sobre os riscos operacionais e do projeto, a preservação do patrimônio cultural e outros impactos ambientais e sociais, bem como as medidas de mitigação.</t>
  </si>
  <si>
    <t>Incorporação das opiniões das comunidades afetadas na tomada de decisões operacionais e de projetos</t>
  </si>
  <si>
    <r>
      <t xml:space="preserve">As opiniões das comunidades são coletadas tanto nas reuniões locais quanto no processo formal e periódico de construção da agenda social, influenciando diretamente a priorização das iniciativas e as decisões sobre os investimentos sociais da Companhia. Esses </t>
    </r>
    <r>
      <rPr>
        <i/>
        <sz val="12"/>
        <color rgb="FF000000"/>
        <rFont val="Verdana"/>
        <family val="2"/>
      </rPr>
      <t>feedbacks</t>
    </r>
    <r>
      <rPr>
        <sz val="12"/>
        <color rgb="FF000000"/>
        <rFont val="Verdana"/>
        <family val="2"/>
      </rPr>
      <t xml:space="preserve"> são analisados em conjunto com diagnósticos socioeconômicos e ambientais, assegurando o alinhamento dos projetos às necessidades reais dos territórios e às expectativas dos </t>
    </r>
    <r>
      <rPr>
        <i/>
        <sz val="12"/>
        <color rgb="FF000000"/>
        <rFont val="Verdana"/>
        <family val="2"/>
      </rPr>
      <t>stakeholders</t>
    </r>
    <r>
      <rPr>
        <sz val="12"/>
        <color rgb="FF000000"/>
        <rFont val="Verdana"/>
        <family val="2"/>
      </rPr>
      <t>.</t>
    </r>
  </si>
  <si>
    <t>Mecanismos de queixas para as comunidades afetadas</t>
  </si>
  <si>
    <t>Fornecimento de Relatórios para as comunidades afetadas e outras partes interessadas</t>
  </si>
  <si>
    <t>Recursos incentivados</t>
  </si>
  <si>
    <t>Minimização da aquisição de terras que resulte em deslocamento físico ou econômico</t>
  </si>
  <si>
    <t>Divulgação da elegibilidade para reassentamento e dos direitos o mais cedo possível no planejamento do projeto</t>
  </si>
  <si>
    <t>Determinação justa da compensação pela aquisição de terras e outros bens</t>
  </si>
  <si>
    <t>Desenvolvimento de Planos de Ação para Reassentamento em casos de deslocamento físico</t>
  </si>
  <si>
    <t>A CBA não possui casos de deslocamento físico em suas operações; contudo, caso venham a ocorrer, serão conduzidos conforme as premissas estabelecidas em seus procedimentos internos, políticas corporativas e a legislação vigente.</t>
  </si>
  <si>
    <t>Desenvolvimento de Planos de Restauração de Meios de Subsistência para deslocamento econômico</t>
  </si>
  <si>
    <t>Mecanismos de queixas para deslocamento físico e econômico</t>
  </si>
  <si>
    <t>Auditoria e avaliação periódica dos Planos de Ação para Reassentamento e/ou Planos de Restauração de Meios de Subsistência</t>
  </si>
  <si>
    <t>Avaliação de riscos</t>
  </si>
  <si>
    <t>Interação com segurança pública</t>
  </si>
  <si>
    <t>Interação com segurança privada</t>
  </si>
  <si>
    <t>Para a segurança interna — como controles de portaria, segurança patrimonial e CFTV —, a CBA contrata prestadores de serviços especializados, que seguem os processos descritos anteriormente.</t>
  </si>
  <si>
    <t>Monitoramento de provedores de segurança para garantir que eles cumprem com suas obrigações de prover segurança de maneira consistente com as regras de conduta estabelecidas pela nossa Companhia</t>
  </si>
  <si>
    <t>Os contratos de prestação de serviços estabelecem obrigações específicas para os fornecedores, incluindo requisitos de segurança do trabalho, cumprimento do Código de Conduta e adesão ao Programa de Compliance da CBA. O monitoramento é contínuo e realizado tanto pelo gestor do contrato quanto pela área de Gestão de Fornecedores, por meio de processos estruturados. Além disso, a cada dois anos, os fornecedores passam por um processo de re-homologação e por uma avaliação de desempenho em aspectos ESG, assegurando conformidade e evolução nas práticas sustentáveis.</t>
  </si>
  <si>
    <t>Mecanismos de reclamação que abrangem as forças de segurança</t>
  </si>
  <si>
    <t>Auditoria e avaliação dos contratados de segurança</t>
  </si>
  <si>
    <t>Os contratos são geridos e avaliados periodicamente pelo gestor responsável e pela área de Gestão de Fornecedores da Companhia, por meio de processos estruturados que asseguram conformidade e desempenho.</t>
  </si>
  <si>
    <t>Temas avaliados</t>
  </si>
  <si>
    <t xml:space="preserve">Revisão sistemática periódica do mapeamento de potenciais riscos </t>
  </si>
  <si>
    <t xml:space="preserve">Número total de operações que foram submetidas a avaliações de impacto ou análises em direitos humanos </t>
  </si>
  <si>
    <t>Percentual de operações que foram submetidas a avaliações de impacto ou análises em direitos humanos</t>
  </si>
  <si>
    <t>% do total avaliado nos últimos três anos</t>
  </si>
  <si>
    <t>% do total avaliado em que foram identificados riscos</t>
  </si>
  <si>
    <t xml:space="preserve"> % de risco com ações de mitigação tomadas</t>
  </si>
  <si>
    <r>
      <rPr>
        <sz val="12"/>
        <rFont val="Verdana"/>
        <family val="2"/>
      </rPr>
      <t>Operações próprias (</t>
    </r>
    <r>
      <rPr>
        <i/>
        <sz val="12"/>
        <rFont val="Verdana"/>
        <family val="2"/>
      </rPr>
      <t>sites</t>
    </r>
    <r>
      <rPr>
        <sz val="12"/>
        <rFont val="Verdana"/>
        <family val="2"/>
      </rPr>
      <t>)</t>
    </r>
  </si>
  <si>
    <t>Empreiteiros e fornecedores de nível I</t>
  </si>
  <si>
    <t>Processos implementados para mitigar riscos de direitos humanos</t>
  </si>
  <si>
    <t>Unidades operacionais com planos de mitigação</t>
  </si>
  <si>
    <t>Unidades com planos de remediação</t>
  </si>
  <si>
    <t>Capacitação de empregados(as) em políticas e procedimentos de direitos humanos</t>
  </si>
  <si>
    <t>Número total de horas dedicadas à capacitação ou a procedimentos relativos a aspectos de direitos humanos relevantes para as ações da CBA</t>
  </si>
  <si>
    <t>Número total de empregados(as) ativos(as)</t>
  </si>
  <si>
    <t>Percentual de empregados(as) treinados(as) em políticas ou procedimentos relativos a aspectos de direitos humanos relevantes para as operações</t>
  </si>
  <si>
    <t>Número e percentual de acordos e contratos de investimentos que incluem cláusulas de direitos humanos</t>
  </si>
  <si>
    <t xml:space="preserve">Número total de acordos e contratos de investimentos </t>
  </si>
  <si>
    <t>Número total de acordos e contratos de investimento que incluem cláusulas de direitos humanos ou que foram submetidos a avaliação de direitos humanos</t>
  </si>
  <si>
    <t>Percentual de acordos e contratos que incluem cláusula de direitos humanos</t>
  </si>
  <si>
    <t>Emissões diretas (Escopo 1) de GEE</t>
  </si>
  <si>
    <r>
      <t>mil tCO</t>
    </r>
    <r>
      <rPr>
        <vertAlign val="subscript"/>
        <sz val="12"/>
        <color theme="0"/>
        <rFont val="Verdana"/>
        <family val="2"/>
      </rPr>
      <t>2</t>
    </r>
    <r>
      <rPr>
        <sz val="12"/>
        <color theme="0"/>
        <rFont val="Verdana"/>
        <family val="2"/>
      </rPr>
      <t>e</t>
    </r>
  </si>
  <si>
    <t>% do Escopo</t>
  </si>
  <si>
    <t>Combustão estacionária</t>
  </si>
  <si>
    <t>Combustão móvel</t>
  </si>
  <si>
    <t>Emissões fugitivas</t>
  </si>
  <si>
    <t>Processos industriais</t>
  </si>
  <si>
    <t>Atividades de agricultura</t>
  </si>
  <si>
    <t>Mudança de uso do solo</t>
  </si>
  <si>
    <t>Resíduos (resíduos sólidos + efluentes)</t>
  </si>
  <si>
    <t>Total de emissões de Escopo 1</t>
  </si>
  <si>
    <r>
      <t>Emissões de CO</t>
    </r>
    <r>
      <rPr>
        <vertAlign val="subscript"/>
        <sz val="12"/>
        <color rgb="FF000000"/>
        <rFont val="Verdana"/>
        <family val="2"/>
      </rPr>
      <t>2</t>
    </r>
    <r>
      <rPr>
        <sz val="12"/>
        <color rgb="FF000000"/>
        <rFont val="Verdana"/>
        <family val="2"/>
      </rPr>
      <t>e biogênico (Escopo 1)</t>
    </r>
  </si>
  <si>
    <r>
      <t>Remoções de CO</t>
    </r>
    <r>
      <rPr>
        <vertAlign val="subscript"/>
        <sz val="12"/>
        <color rgb="FF000000"/>
        <rFont val="Verdana"/>
        <family val="2"/>
      </rPr>
      <t>2</t>
    </r>
    <r>
      <rPr>
        <sz val="12"/>
        <color rgb="FF000000"/>
        <rFont val="Verdana"/>
        <family val="2"/>
      </rPr>
      <t>e biogênico (Escopo 1)</t>
    </r>
  </si>
  <si>
    <t>Energia elétrica</t>
  </si>
  <si>
    <t>Perdas por transmissão e distribuição</t>
  </si>
  <si>
    <t>Compra de energia térmica</t>
  </si>
  <si>
    <t>Total de emissões de Escopo 2 (localização)</t>
  </si>
  <si>
    <t>Emissões indiretas (Escopo 2) - escolha de compra</t>
  </si>
  <si>
    <t>Total de emissões de Escopo 2 (escolha de compra)</t>
  </si>
  <si>
    <r>
      <t>Emissões de CO</t>
    </r>
    <r>
      <rPr>
        <vertAlign val="subscript"/>
        <sz val="12"/>
        <color rgb="FF000000"/>
        <rFont val="Verdana"/>
        <family val="2"/>
      </rPr>
      <t>2</t>
    </r>
    <r>
      <rPr>
        <sz val="12"/>
        <color rgb="FF000000"/>
        <rFont val="Verdana"/>
        <family val="2"/>
      </rPr>
      <t>e biogênico (Escopo 2)</t>
    </r>
  </si>
  <si>
    <t>Emissões indiretas (Escopo 3)</t>
  </si>
  <si>
    <t>Categoria 1 – Bens e serviços comprados</t>
  </si>
  <si>
    <t>Categoria 3 – Atividades relacionadas com combustível e energia não inclusas nos Escopos 1 e 2</t>
  </si>
  <si>
    <r>
      <t>Categoria 4 – Transporte e distribuição (</t>
    </r>
    <r>
      <rPr>
        <i/>
        <sz val="12"/>
        <color rgb="FF000000"/>
        <rFont val="Verdana"/>
        <family val="2"/>
      </rPr>
      <t>upstream</t>
    </r>
    <r>
      <rPr>
        <sz val="12"/>
        <color rgb="FF000000"/>
        <rFont val="Verdana"/>
        <family val="2"/>
      </rPr>
      <t>)</t>
    </r>
  </si>
  <si>
    <t>Categoria 6 – Viagens a negócios</t>
  </si>
  <si>
    <r>
      <t>Categoria 9 – Transporte e distribuição (</t>
    </r>
    <r>
      <rPr>
        <i/>
        <sz val="12"/>
        <color rgb="FF000000"/>
        <rFont val="Verdana"/>
        <family val="2"/>
      </rPr>
      <t>downstream</t>
    </r>
    <r>
      <rPr>
        <sz val="12"/>
        <color rgb="FF000000"/>
        <rFont val="Verdana"/>
        <family val="2"/>
      </rPr>
      <t>)</t>
    </r>
  </si>
  <si>
    <t>Categoria 10 – Reprocessamento de produtos vendidos</t>
  </si>
  <si>
    <t>Total de emissões de Escopo 3</t>
  </si>
  <si>
    <r>
      <t>Emissões de CO</t>
    </r>
    <r>
      <rPr>
        <vertAlign val="subscript"/>
        <sz val="12"/>
        <color rgb="FF000000"/>
        <rFont val="Verdana"/>
        <family val="2"/>
      </rPr>
      <t>2</t>
    </r>
    <r>
      <rPr>
        <sz val="12"/>
        <color rgb="FF000000"/>
        <rFont val="Verdana"/>
        <family val="2"/>
      </rPr>
      <t xml:space="preserve"> biogênico (Escopo 3)</t>
    </r>
  </si>
  <si>
    <t>Desempenho de emissões por área produtiva considerando Escopos 1 e 2</t>
  </si>
  <si>
    <t>Mineração (tCO₂e/t Bauxita)</t>
  </si>
  <si>
    <t>Refinaria (tCO₂e/t Alumina)</t>
  </si>
  <si>
    <t>Salas Fornos (tCO₂e/t Al líquido)</t>
  </si>
  <si>
    <t>Fundição (tCO₂e/t Al fundido)</t>
  </si>
  <si>
    <t>Transformação Plástica (tCO₂e/t Al transformado)</t>
  </si>
  <si>
    <t>Emissões atmosféricas significativas (toneladas)</t>
  </si>
  <si>
    <t>Poluentes orgânicos persistentes (POP)</t>
  </si>
  <si>
    <t>Poluentes atmosféricos perigosos (HAP, na sigla em inglês)</t>
  </si>
  <si>
    <t>Compostos orgânicos voláteis (VOC)</t>
  </si>
  <si>
    <t>Material particulado (MP)</t>
  </si>
  <si>
    <t>Fluoreto total</t>
  </si>
  <si>
    <t>Outras categorias-padrão de emissões atmosféricas identificadas em leis e regulamentos relevantes</t>
  </si>
  <si>
    <r>
      <t>Intensidade de emissões de gases de efeito estufa (GEE) (tCO</t>
    </r>
    <r>
      <rPr>
        <vertAlign val="subscript"/>
        <sz val="12"/>
        <color theme="0"/>
        <rFont val="Verdana"/>
        <family val="2"/>
      </rPr>
      <t>2</t>
    </r>
    <r>
      <rPr>
        <sz val="12"/>
        <color theme="0"/>
        <rFont val="Verdana"/>
        <family val="2"/>
      </rPr>
      <t>e/t de produto)</t>
    </r>
  </si>
  <si>
    <t>Minerações (bauxita beneficiada)</t>
  </si>
  <si>
    <t>Produção de alumínio fundido (desde a Mineração)</t>
  </si>
  <si>
    <t>Produção de alumínio transformado (desde a Mineração)</t>
  </si>
  <si>
    <t>Salas Fornos – alumínio líquido (etapa única)</t>
  </si>
  <si>
    <t>A CBA não produz, importa ou exporta substâncias destruidoras da camada de ozônio no decorrer de suas atividades. O gerenciamento de ativos, que inclui sistemas de refrigeração e equipamentos de climatização, é conduzido de forma a evitar a liberação de gases controlados pelo Protocolo de Montreal.</t>
  </si>
  <si>
    <t>Emissões diretas de PFC</t>
  </si>
  <si>
    <t>PFC-14 (toneladas)</t>
  </si>
  <si>
    <t>PFC-116 (toneladas)</t>
  </si>
  <si>
    <t>Total de PFC (toneladas)</t>
  </si>
  <si>
    <t>Intensidade de emissões de PFC (kg de PFC/t de alumínio líquido)</t>
  </si>
  <si>
    <t>Cobertura de dados (como % do denominador)</t>
  </si>
  <si>
    <t>Tópicos</t>
  </si>
  <si>
    <t>Metas quantificadas para abordar a redução de energia</t>
  </si>
  <si>
    <t>Ações para reduzir a quantidade de consumo de energia</t>
  </si>
  <si>
    <t>Avaliação do progresso na redução do consumo de energia</t>
  </si>
  <si>
    <t xml:space="preserve">O monitoramento do consumo energético é uma prática contínua na CBA, que acompanha a evolução da intensidade energética de suas operações. Esse indicador é analisado anualmente, permitindo uma visão detalhada dos avanços ao longo do tempo. A Companhia também conta com fóruns e comitês internos que avaliam regularmente o desempenho das iniciativas implementadas e discutem eventuais ajustes para garantir a efetividade das ações de eficiência energética. Dessa forma, a CBA mantém o acompanhamento sistemático de sua meta de redução da intensidade energética, assegurando que as ações adotadas tenham impacto mensurável na otimização do consumo. </t>
  </si>
  <si>
    <t>Uso de energia limpa ou verde</t>
  </si>
  <si>
    <t>Investimentos em inovação ou P&amp;D para diminuir o consumo de energia</t>
  </si>
  <si>
    <t>Treinamento em eficiência energética fornecido aos funcionários para aumentar a conscientização sobre a redução do consumo de energia</t>
  </si>
  <si>
    <t>Consumo de energia dentro da Organização, por fonte (mil MWh)</t>
  </si>
  <si>
    <t>Consumo de combustíveis de fontes renováveis</t>
  </si>
  <si>
    <t>Consumo de energia elétrica (100% renovável)</t>
  </si>
  <si>
    <t>Consumo total de energia renovável (combustível e energia elétrica)</t>
  </si>
  <si>
    <t>Consumo de combustíveis de fontes não renováveis</t>
  </si>
  <si>
    <t>Consumo total de energia dentro da Organização (renovável e não renovável)</t>
  </si>
  <si>
    <t xml:space="preserve">Consumo de energia fora da Organização (mil GJ)			</t>
  </si>
  <si>
    <t>Atividades relacionadas com combustível e energia não inclusas nos Escopos 1 e 2</t>
  </si>
  <si>
    <r>
      <t>Transporte e distribuição (</t>
    </r>
    <r>
      <rPr>
        <i/>
        <sz val="12"/>
        <color rgb="FF000000"/>
        <rFont val="Verdana"/>
        <family val="2"/>
      </rPr>
      <t>upstream</t>
    </r>
    <r>
      <rPr>
        <sz val="12"/>
        <color rgb="FF000000"/>
        <rFont val="Verdana"/>
        <family val="2"/>
      </rPr>
      <t>)</t>
    </r>
  </si>
  <si>
    <t>Viagens a negócios</t>
  </si>
  <si>
    <r>
      <t>Transporte e distribuição (</t>
    </r>
    <r>
      <rPr>
        <i/>
        <sz val="12"/>
        <color rgb="FF000000"/>
        <rFont val="Verdana"/>
        <family val="2"/>
      </rPr>
      <t>downstream</t>
    </r>
    <r>
      <rPr>
        <sz val="12"/>
        <color rgb="FF000000"/>
        <rFont val="Verdana"/>
        <family val="2"/>
      </rPr>
      <t>)</t>
    </r>
  </si>
  <si>
    <t>Consumo total fora da Organização</t>
  </si>
  <si>
    <t>Divulgações recomendadas TNFD</t>
  </si>
  <si>
    <t>Governança</t>
  </si>
  <si>
    <t>Recomendação</t>
  </si>
  <si>
    <t>Gestão CBA</t>
  </si>
  <si>
    <t>1 A. Descreva a supervisão da diretoria sobre dependências, impactos, riscos e oportunidades relacionados à natureza.</t>
  </si>
  <si>
    <t>GRI 2-9, 2-12, 2-13, 2-16, 2-17, 2,19, 2-23, 3-3 Gestão de Riscos e Crise, 101-1, 408-1, 409-1, 412-1</t>
  </si>
  <si>
    <t>1 B. Descrever o papel da gerência na avaliação e gestão de dependências, impactos, riscos e oportunidades relacionados à natureza.</t>
  </si>
  <si>
    <t xml:space="preserve">1 C. Descrever as políticas de direitos humanos e as atividades de envolvimento da Organização, bem como a supervisão do conselho e da gerência, com relação a povos indígenas, comunidades locais, partes interessadas afetadas e outras partes interessadas, na avaliação e na resposta da Organização a dependências, impactos, riscos e oportunidades relacionados à natureza.
</t>
  </si>
  <si>
    <t xml:space="preserve">GRI 2-12, 2-23, 2-24, 2-25, 2-26, 101-1, 101-3, 411-1, 413-1, CBA-10, CBA-16, CBA-17 </t>
  </si>
  <si>
    <t>Estratégia</t>
  </si>
  <si>
    <t>2 A. Descrever as dependências, impactos, riscos e oportunidades relacionados à natureza identificados pela Organização a curto, médio e longo prazos</t>
  </si>
  <si>
    <t>2 B. Descrever o efeito que as dependências, os impactos, os riscos e as oportunidades relacionados à natureza tiveram sobre o modelo de negócios, a cadeia de valor, a estratégia e o planejamento financeiro da Organização, bem como quaisquer planos ou análises de transição em execução.</t>
  </si>
  <si>
    <t>GRI 101-1, 101-2, 411-1, 3-3 Biodiversidade e serviços ecossistêmicos</t>
  </si>
  <si>
    <t>2 C. Descrever a resiliência da estratégia da Organização a riscos e oportunidades relacionados à natureza, levando em consideração diferentes cenários.</t>
  </si>
  <si>
    <t>GRI 101-1, 3-3 Biodiversidade e serviços
ecossistêmicos, Reporte da Agenda Climática 2024 (Gestão de riscos)</t>
  </si>
  <si>
    <t>2 D. Divulgar as localizações dos ativos e/ou  atividades nas operações diretas da Organização e, quando possível, nas cadeias de valor a montante e a jusante que atendam aos critérios de localizações prioritárias.</t>
  </si>
  <si>
    <t>GRI 101-4, 101-5</t>
  </si>
  <si>
    <t>Gestão de riscos e impactos</t>
  </si>
  <si>
    <t>3 A(i). Descrever os processos da Organização para identificar, avaliar e priorizar dependências, impactos, riscos e oportunidades relacionados à natureza em suas operações diretas.</t>
  </si>
  <si>
    <t>3 A(ii). Descrever os processos da Organização para identificar, avaliar e priorizar dependências, impactos, riscos e oportunidades relacionados à natureza em sua(s) cadeia(s) de valor a montante e a jusante.</t>
  </si>
  <si>
    <t>GRI 3-3 Gestão de Riscos e Crises, CBA-14, CBA-37,
GRI 3-3 Gestão de fornecedores, GRI 101-2</t>
  </si>
  <si>
    <t>3 B. Descrever os processos da Organização para gerenciar as dependências, impactos, riscos e oportunidades relacionados à natureza.</t>
  </si>
  <si>
    <t>3 C. Descrever como os processos para identificar, avaliar, priorizar e monitorar os riscos relacionados à natureza são integrados aos processos de gestão de riscos gerais da Organização e como os informam.</t>
  </si>
  <si>
    <t>4 A. Divulgar as métricas usadas pela Organização para avaliar e gerenciar os riscos e oportunidades significativos relacionados à natureza, alinhados com sua estratégia e processo de gestão de riscos.</t>
  </si>
  <si>
    <t>4 B. Divulgar as métricas usadas pela Organização para avaliar e gerenciar dependências e impactos sobre a natureza.</t>
  </si>
  <si>
    <t>Relatório Anual (Biodiversidade e serviços
ecossistêmicos); GRI 101-1, 101-2, 101-5,101-6, 101-7, 101-8, 301-1, 303-3, 303-4, 303- 5, 305-7, 306-3, 306- 4, 306- 5, SASB EM-MM 150a.4, EM-MM 150a.5, EM-MM 150a.6</t>
  </si>
  <si>
    <t>4 C. Descrever as metas e objetivos usados pela Organização para gerenciar dependências, impactos, riscos e oportunidades relacionados à natureza e seu desempenho comparado aos mesmos.</t>
  </si>
  <si>
    <t>Relatório Anual (Biodiversidade e serviços
ecossistêmicos, Estratégia ESG 2030); GRI 101-1, 101-2, 101-4</t>
  </si>
  <si>
    <t>Unidades</t>
  </si>
  <si>
    <t>Áreas em restauração ou reabilitação (hectares)¹</t>
  </si>
  <si>
    <t>Áreas restauradas ou reabilitadas (hectares)¹</t>
  </si>
  <si>
    <t>Legados</t>
  </si>
  <si>
    <t>Poços de Caldas</t>
  </si>
  <si>
    <t>Zona da Mata</t>
  </si>
  <si>
    <t>Serviço de Aprovisionamento - Água doce</t>
  </si>
  <si>
    <t>Serviços de Aprovisionamento - Recursos Naturais</t>
  </si>
  <si>
    <t>Serviço de Regulação da qualidade do ar</t>
  </si>
  <si>
    <t>Serviço de Regulação do Clima Regional e local</t>
  </si>
  <si>
    <t>Serviço de Regulação da água</t>
  </si>
  <si>
    <t>Serviço de Regulação da erosão</t>
  </si>
  <si>
    <t>Serviço de Regulação de Purificação da água e tratamento de resíduos</t>
  </si>
  <si>
    <t>Serviço de Aprovisionamento - Fibras (Madeira)</t>
  </si>
  <si>
    <t>Serviço de Regulação da Qualidade do Solo</t>
  </si>
  <si>
    <t>Serviços de Aprovisionamento - Culturas Agrícolas</t>
  </si>
  <si>
    <t>Serviços de Aprovisionamento - Culturas Agrícolas e Produção Animal</t>
  </si>
  <si>
    <t>Serviço de base - ciclo de água / prod. Primária</t>
  </si>
  <si>
    <t>Nível</t>
  </si>
  <si>
    <t>Número de locais</t>
  </si>
  <si>
    <t>Área (hectares)</t>
  </si>
  <si>
    <t>Número e área total de locais utilizados para atividades operacionais</t>
  </si>
  <si>
    <t>x</t>
  </si>
  <si>
    <t>Número e área total de locais em que a Empresa realizou avaliações de impacto na biodiversidade</t>
  </si>
  <si>
    <t>Número e área total dos locais avaliados que estão em proximidade com a biodiversidade crítica</t>
  </si>
  <si>
    <t>Número e área total dos locais em proximidade com a biodiversidade crítica que possuem um plano de gestão da biodiversidade</t>
  </si>
  <si>
    <t>Extensão das áreas alteradas ou reabilitadas (hectares)</t>
  </si>
  <si>
    <t>Área total minerada e ainda não reabilitada pela Companhia no início do período</t>
  </si>
  <si>
    <t>Novas áreas mineradas no período</t>
  </si>
  <si>
    <t>Áreas cujo processo de restauração foi concluído no período</t>
  </si>
  <si>
    <t>Reabilitação ambiental l Recuperação de áreas l Fechamento de mina</t>
  </si>
  <si>
    <t/>
  </si>
  <si>
    <t xml:space="preserve">Em 2025, foram investidos R$ 5,4 mi em treinamentos e desenvolvimento para 10.653 empregados(as). </t>
  </si>
  <si>
    <t>A Companhia aplica a pesquisa de satisfação seguindo o modelo do GPTW de forma bianual, seguindo a estratégia de negócio. Dessa forma, não há novos dados a serem apresentados para 2025.</t>
  </si>
  <si>
    <t>A CBA monitora o retorno sobre o investimento em capital humano como uma métrica de eficiência e valor agregado pela força de trabalho. O cálculo do indicador é realizado subtraindo-se as despesas operacionais líquidas das despesas com pessoal da receita total, dividindo-se o resultado pelo investimento total em empregados e empregadas, que compreende a soma de salários e benefícios.</t>
  </si>
  <si>
    <t>A CBA passa por auditorias anuais, como a da ISO 14001 e ASI, nas quais são verificados o cumprimento das condicionantes estabelecidas pelos órgãos reguladores, a conformidade com os requisitos legais aplicáveis e a efetividade das ações de recuperação de áreas degradadas. Esse processo assegura que as práticas da Companhia estejam alinhadas aos padrões internacionais de gestão ambiental e às melhores práticas de sustentabilidade.</t>
  </si>
  <si>
    <t>As principais interações ocorrem com a participação de representantes da Polícia Militar, da Polícia Ambiental e do Corpo de Bombeiros durante os simulados de emergência de barragem. As demais interações são realizadas por meio de canais formais, como o 190 e o registro de boletins de ocorrência em delegacias.</t>
  </si>
  <si>
    <r>
      <rPr>
        <b/>
        <sz val="10"/>
        <color rgb="FF000000"/>
        <rFont val="Verdana"/>
        <family val="2"/>
      </rPr>
      <t>Nota 1:</t>
    </r>
    <r>
      <rPr>
        <sz val="10"/>
        <color rgb="FF000000"/>
        <rFont val="Verdana"/>
        <family val="2"/>
      </rPr>
      <t xml:space="preserve"> O indicador considera os Escopos 1 e 2. Todos os gases estão incluídos no cálculo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NF</t>
    </r>
    <r>
      <rPr>
        <vertAlign val="subscript"/>
        <sz val="10"/>
        <color rgb="FF000000"/>
        <rFont val="Verdana"/>
        <family val="2"/>
      </rPr>
      <t>3</t>
    </r>
    <r>
      <rPr>
        <sz val="10"/>
        <color rgb="FF000000"/>
        <rFont val="Verdana"/>
        <family val="2"/>
      </rPr>
      <t>).</t>
    </r>
  </si>
  <si>
    <t xml:space="preserve">Índice de Indicadores </t>
  </si>
  <si>
    <t>PILAR ESG</t>
  </si>
  <si>
    <t xml:space="preserve">SEÇÃO </t>
  </si>
  <si>
    <t>Introdução</t>
  </si>
  <si>
    <t>INDICADOR</t>
  </si>
  <si>
    <t>Materialidade</t>
  </si>
  <si>
    <r>
      <rPr>
        <b/>
        <sz val="12"/>
        <color rgb="FF0FD2E7"/>
        <rFont val="Verdana bold"/>
        <family val="2"/>
      </rPr>
      <t xml:space="preserve">GRI 2-7 </t>
    </r>
    <r>
      <rPr>
        <b/>
        <sz val="12"/>
        <color rgb="FF113CEA"/>
        <rFont val="Verdana bold"/>
        <family val="2"/>
      </rPr>
      <t xml:space="preserve">- Empregados | </t>
    </r>
    <r>
      <rPr>
        <b/>
        <sz val="12"/>
        <color rgb="FF0FD2E7"/>
        <rFont val="Verdana bold"/>
        <family val="2"/>
      </rPr>
      <t xml:space="preserve">SASB EM-MM-000.B </t>
    </r>
    <r>
      <rPr>
        <b/>
        <sz val="12"/>
        <color rgb="FF113CEA"/>
        <rFont val="Verdana bold"/>
        <family val="2"/>
      </rPr>
      <t>- Número total de funcionários</t>
    </r>
  </si>
  <si>
    <t>Total de empregados(as)</t>
  </si>
  <si>
    <t>Empregados(as) permanentes</t>
  </si>
  <si>
    <t>Empregados(as) temporários(as)</t>
  </si>
  <si>
    <t>Empregados(as) em tempo integral</t>
  </si>
  <si>
    <t>Empregados(as) locais</t>
  </si>
  <si>
    <r>
      <rPr>
        <b/>
        <sz val="11"/>
        <color theme="1"/>
        <rFont val="Verdana"/>
        <family val="2"/>
      </rPr>
      <t>Nota:</t>
    </r>
    <r>
      <rPr>
        <sz val="11"/>
        <color theme="1"/>
        <rFont val="Verdana"/>
        <family val="2"/>
      </rPr>
      <t xml:space="preserve"> O indicador considera empregados e empregadas de todos os negócios e unidades da CBA, incluindo Niquelândia (GO), Barro Alto (GO), Legado Verdes do Cerrado (GO), além dos membros do Conselho de Administração.</t>
    </r>
  </si>
  <si>
    <t>Total de empregados(as) próprios(as)</t>
  </si>
  <si>
    <r>
      <rPr>
        <b/>
        <sz val="12"/>
        <color rgb="FF0FD2E7"/>
        <rFont val="Verdana bold"/>
        <family val="2"/>
      </rPr>
      <t xml:space="preserve">GRI 405-1 </t>
    </r>
    <r>
      <rPr>
        <b/>
        <sz val="12"/>
        <color rgb="FF3000FD"/>
        <rFont val="Verdana bold"/>
      </rPr>
      <t xml:space="preserve">-  </t>
    </r>
    <r>
      <rPr>
        <b/>
        <sz val="12"/>
        <color rgb="FF113CEA"/>
        <rFont val="Verdana bold"/>
        <family val="2"/>
      </rPr>
      <t>Diversidade em órgãos de governança e empregados</t>
    </r>
  </si>
  <si>
    <r>
      <t xml:space="preserve">GRI 2-8 </t>
    </r>
    <r>
      <rPr>
        <b/>
        <sz val="12"/>
        <color rgb="FF3000FD"/>
        <rFont val="Verdana bold"/>
      </rPr>
      <t xml:space="preserve">- </t>
    </r>
    <r>
      <rPr>
        <b/>
        <sz val="12"/>
        <color rgb="FF113CEA"/>
        <rFont val="Verdana bold"/>
        <family val="2"/>
      </rPr>
      <t>Trabalhadores que não são empregados</t>
    </r>
  </si>
  <si>
    <r>
      <rPr>
        <b/>
        <sz val="10"/>
        <color theme="1"/>
        <rFont val="Verdana"/>
        <family val="2"/>
      </rPr>
      <t>Nota:</t>
    </r>
    <r>
      <rPr>
        <sz val="10"/>
        <color theme="1"/>
        <rFont val="Verdana"/>
        <family val="2"/>
      </rPr>
      <t xml:space="preserve"> Os órgãos de Governança incluem os membros do Conselho de Administração (CA) e dos Comitês de Assessoramento ao CA.</t>
    </r>
  </si>
  <si>
    <t xml:space="preserve">Membros dos órgãos de governança </t>
  </si>
  <si>
    <t xml:space="preserve">Total de empregados
(as) </t>
  </si>
  <si>
    <r>
      <rPr>
        <b/>
        <sz val="10"/>
        <color theme="1"/>
        <rFont val="Verdana"/>
        <family val="2"/>
      </rPr>
      <t>Nota 1:</t>
    </r>
    <r>
      <rPr>
        <sz val="10"/>
        <color theme="1"/>
        <rFont val="Verdana"/>
        <family val="2"/>
      </rPr>
      <t xml:space="preserve"> O indicador contempla empregados e empregadas de todos os negócios e unidades da CBA, incluindo Niquelândia (GO), Barro Alto (GO) e Legado Verdes do Cerrado (GO).
</t>
    </r>
    <r>
      <rPr>
        <b/>
        <sz val="10"/>
        <color theme="1"/>
        <rFont val="Verdana"/>
        <family val="2"/>
      </rPr>
      <t>Nota 2:</t>
    </r>
    <r>
      <rPr>
        <sz val="10"/>
        <color theme="1"/>
        <rFont val="Verdana"/>
        <family val="2"/>
      </rPr>
      <t xml:space="preserve"> Os órgãos de Governança incluem os membros do Conselho de Administração (CA) e dos Comitês de Assessoramento ao CA.</t>
    </r>
  </si>
  <si>
    <t>Faixa etária / Gênero</t>
  </si>
  <si>
    <r>
      <rPr>
        <b/>
        <sz val="12"/>
        <color rgb="FF0FD2E7"/>
        <rFont val="Verdana bold"/>
      </rPr>
      <t xml:space="preserve">CBA-31 </t>
    </r>
    <r>
      <rPr>
        <b/>
        <sz val="12"/>
        <color rgb="FF3000FD"/>
        <rFont val="Verdana bold"/>
      </rPr>
      <t>-</t>
    </r>
    <r>
      <rPr>
        <b/>
        <sz val="12"/>
        <color rgb="FF0FD2E7"/>
        <rFont val="Verdana bold"/>
      </rPr>
      <t xml:space="preserve"> </t>
    </r>
    <r>
      <rPr>
        <b/>
        <sz val="12"/>
        <color rgb="FF113CEA"/>
        <rFont val="Verdana bold"/>
      </rPr>
      <t xml:space="preserve">Política de Diversidade do Conselho e Administração </t>
    </r>
  </si>
  <si>
    <r>
      <rPr>
        <b/>
        <sz val="12"/>
        <color rgb="FF0FD2E7"/>
        <rFont val="Verdana bold"/>
      </rPr>
      <t xml:space="preserve">CBA-32 </t>
    </r>
    <r>
      <rPr>
        <b/>
        <sz val="12"/>
        <color rgb="FF3000FD"/>
        <rFont val="Verdana bold"/>
      </rPr>
      <t>-</t>
    </r>
    <r>
      <rPr>
        <b/>
        <sz val="12"/>
        <color rgb="FF113CEA"/>
        <rFont val="Verdana bold"/>
      </rPr>
      <t xml:space="preserve"> Divisão da força de trabalho: Gênero </t>
    </r>
  </si>
  <si>
    <t>Porcentagem (0 - 100%)</t>
  </si>
  <si>
    <t>Porcentagem
(0 - 100%)</t>
  </si>
  <si>
    <t>Porcentagem 
(0 - 100%)</t>
  </si>
  <si>
    <r>
      <rPr>
        <b/>
        <sz val="12"/>
        <color rgb="FF0FD2E7"/>
        <rFont val="Verdana bold"/>
        <family val="2"/>
      </rPr>
      <t xml:space="preserve">GRI 2-20 </t>
    </r>
    <r>
      <rPr>
        <b/>
        <sz val="12"/>
        <color rgb="FF3000FD"/>
        <rFont val="Verdana bold"/>
      </rPr>
      <t>-</t>
    </r>
    <r>
      <rPr>
        <b/>
        <sz val="12"/>
        <color rgb="FF0FD2E7"/>
        <rFont val="Verdana bold"/>
        <family val="2"/>
      </rPr>
      <t xml:space="preserve"> </t>
    </r>
    <r>
      <rPr>
        <b/>
        <sz val="12"/>
        <color rgb="FF113CEA"/>
        <rFont val="Verdana bold"/>
        <family val="2"/>
      </rPr>
      <t>Processo para determinação da remuneração</t>
    </r>
  </si>
  <si>
    <t>Público</t>
  </si>
  <si>
    <t xml:space="preserve">Operacional </t>
  </si>
  <si>
    <r>
      <rPr>
        <b/>
        <sz val="12"/>
        <color theme="1"/>
        <rFont val="Verdana"/>
        <family val="2"/>
      </rPr>
      <t>Remuneração Variável (RV):</t>
    </r>
    <r>
      <rPr>
        <sz val="12"/>
        <color theme="1"/>
        <rFont val="Verdana"/>
        <family val="2"/>
      </rPr>
      <t xml:space="preserve"> metas corporativas e específicas. Todos os elegíveis possuem 5% dos resultados atrelados a metas ESG corporativas de acordo com os desafios da área e do ano em questão. Além das metas ESG corporativas, que são obrigatórias, os empregados e empregadas também podem ter metas específicas direcionadas aos desafios de suas áreas e que podem gerar impactos positivos em sustentabilidade.</t>
    </r>
  </si>
  <si>
    <r>
      <rPr>
        <b/>
        <sz val="12"/>
        <color theme="1"/>
        <rFont val="Verdana"/>
        <family val="2"/>
      </rPr>
      <t xml:space="preserve">Programa de Participação nos Resultados (PPR): </t>
    </r>
    <r>
      <rPr>
        <sz val="12"/>
        <color theme="1"/>
        <rFont val="Verdana"/>
        <family val="2"/>
      </rPr>
      <t>metas estabelecidas em comissões eleitas por Unidade e acordadas com o sindicato. As metas incluem aspectos ESG (de ao menos 10% do total) acompanhados periodicamente.</t>
    </r>
  </si>
  <si>
    <t>Profissional
Lideranças</t>
  </si>
  <si>
    <r>
      <rPr>
        <b/>
        <sz val="12"/>
        <color rgb="FF0FD2E7"/>
        <rFont val="Verdana bold"/>
        <family val="2"/>
      </rPr>
      <t xml:space="preserve">GRI 405-2 </t>
    </r>
    <r>
      <rPr>
        <b/>
        <sz val="12"/>
        <color rgb="FF3000FD"/>
        <rFont val="Verdana bold"/>
      </rPr>
      <t>-</t>
    </r>
    <r>
      <rPr>
        <b/>
        <sz val="12"/>
        <color rgb="FF0FD2E7"/>
        <rFont val="Verdana bold"/>
        <family val="2"/>
      </rPr>
      <t xml:space="preserve"> </t>
    </r>
    <r>
      <rPr>
        <b/>
        <sz val="12"/>
        <color rgb="FF113CEA"/>
        <rFont val="Verdana bold"/>
        <family val="2"/>
      </rPr>
      <t>Proporção entre o salário-base e a remuneração recebidos pelas mulheres e aqueles recebidos pelos homens</t>
    </r>
  </si>
  <si>
    <t>Anos de casa</t>
  </si>
  <si>
    <r>
      <rPr>
        <b/>
        <sz val="11"/>
        <color theme="1"/>
        <rFont val="Verdana"/>
        <family val="2"/>
      </rPr>
      <t>Nota 1:</t>
    </r>
    <r>
      <rPr>
        <sz val="11"/>
        <color theme="1"/>
        <rFont val="Verdana"/>
        <family val="2"/>
      </rPr>
      <t xml:space="preserve"> O indicador contempla todos os empregados e empregadas da CBA, incluindo Niquelândia (GO), Barro Alto (GO) e Legado Verdes do Cerrado (GO). 
</t>
    </r>
    <r>
      <rPr>
        <b/>
        <sz val="11"/>
        <color theme="1"/>
        <rFont val="Verdana"/>
        <family val="2"/>
      </rPr>
      <t>Nota 2:</t>
    </r>
    <r>
      <rPr>
        <sz val="11"/>
        <color theme="1"/>
        <rFont val="Verdana"/>
        <family val="2"/>
      </rPr>
      <t xml:space="preserve"> A categoria “Liderança” inclui Consultor II e III, Coordenadores/Coordenadoras, Gerentes, Gerentes-Gerais, Diretores/Diretoras e Presidente.						</t>
    </r>
  </si>
  <si>
    <r>
      <rPr>
        <b/>
        <sz val="12"/>
        <color rgb="FF0FD2E7"/>
        <rFont val="Verdana bold"/>
      </rPr>
      <t xml:space="preserve">CBA-38 </t>
    </r>
    <r>
      <rPr>
        <b/>
        <sz val="12"/>
        <color rgb="FF3000FD"/>
        <rFont val="Verdana bold"/>
      </rPr>
      <t>-</t>
    </r>
    <r>
      <rPr>
        <b/>
        <sz val="12"/>
        <color rgb="FF0FD2E7"/>
        <rFont val="Verdana bold"/>
      </rPr>
      <t xml:space="preserve"> </t>
    </r>
    <r>
      <rPr>
        <b/>
        <sz val="12"/>
        <color rgb="FF113CEA"/>
        <rFont val="Verdana bold"/>
      </rPr>
      <t>Programas de desenvolvimento de funcionários</t>
    </r>
  </si>
  <si>
    <t>Valor médio gasto por FTE em treinamento e desenvolvimento (R$)</t>
  </si>
  <si>
    <r>
      <rPr>
        <b/>
        <sz val="12"/>
        <color rgb="FF17D4E8"/>
        <rFont val="Verdana bold"/>
      </rPr>
      <t>GRI 401-2 -</t>
    </r>
    <r>
      <rPr>
        <b/>
        <sz val="12"/>
        <color rgb="FF113CEA"/>
        <rFont val="Verdana bold"/>
      </rPr>
      <t xml:space="preserve"> Benefícios oferecidos a empregados(as) em tempo integral que não são oferecidos a empregados(as) temporários(as) ou de período parcial | </t>
    </r>
    <r>
      <rPr>
        <b/>
        <sz val="12"/>
        <color theme="4" tint="0.39997558519241921"/>
        <rFont val="Verdana bold"/>
      </rPr>
      <t>CBA-42</t>
    </r>
    <r>
      <rPr>
        <b/>
        <sz val="12"/>
        <color rgb="FF113CEA"/>
        <rFont val="Verdana bold"/>
      </rPr>
      <t xml:space="preserve"> - Programas de suporte ao funcionário</t>
    </r>
  </si>
  <si>
    <t>Contratações e Rotatividade</t>
  </si>
  <si>
    <r>
      <t xml:space="preserve">GRI 202-2 </t>
    </r>
    <r>
      <rPr>
        <b/>
        <sz val="12"/>
        <color rgb="FF3000FD"/>
        <rFont val="Verdana bold"/>
      </rPr>
      <t>-</t>
    </r>
    <r>
      <rPr>
        <b/>
        <sz val="12"/>
        <color rgb="FF113CEA"/>
        <rFont val="Verdana bold"/>
        <family val="2"/>
      </rPr>
      <t xml:space="preserve"> Proporção de membros da diretoria contratados na comunidade local</t>
    </r>
  </si>
  <si>
    <r>
      <rPr>
        <b/>
        <sz val="12"/>
        <color rgb="FF0FD2E7"/>
        <rFont val="Verdana bold"/>
      </rPr>
      <t xml:space="preserve">CBA-40 </t>
    </r>
    <r>
      <rPr>
        <b/>
        <sz val="12"/>
        <color rgb="FF3000FD"/>
        <rFont val="Verdana bold"/>
      </rPr>
      <t>-</t>
    </r>
    <r>
      <rPr>
        <b/>
        <sz val="12"/>
        <color rgb="FF113CEA"/>
        <rFont val="Verdana bold"/>
      </rPr>
      <t xml:space="preserve"> Contratação</t>
    </r>
  </si>
  <si>
    <r>
      <rPr>
        <b/>
        <sz val="11"/>
        <color rgb="FF000000"/>
        <rFont val="Verdana"/>
        <family val="2"/>
      </rPr>
      <t>Nota 1:</t>
    </r>
    <r>
      <rPr>
        <sz val="11"/>
        <color rgb="FF000000"/>
        <rFont val="Verdana"/>
        <family val="2"/>
      </rPr>
      <t xml:space="preserve"> O indicador contempla empregados e empregadas de todos os negócios e unidades da CBA, incluindo Niquelândia (GO), Barro Alto (GO) e Legado Verdes do Cerrado (GO).</t>
    </r>
  </si>
  <si>
    <r>
      <rPr>
        <b/>
        <sz val="11"/>
        <rFont val="Verdana"/>
        <family val="2"/>
      </rPr>
      <t>Nota 1:</t>
    </r>
    <r>
      <rPr>
        <sz val="11"/>
        <rFont val="Verdana"/>
        <family val="2"/>
      </rPr>
      <t xml:space="preserve"> O indicador contempla empregados e empregadas de todos os negócios e unidades da CBA, incluindo Niquelândia (GO), Barro Alto (GO) e Legado Verdes do Cerrado (GO). São considerados locais os municípios nos quais a CBA possui operações e os respectivos municípios limítrofes.
</t>
    </r>
    <r>
      <rPr>
        <b/>
        <sz val="11"/>
        <rFont val="Verdana"/>
        <family val="2"/>
      </rPr>
      <t>Nota 2:</t>
    </r>
    <r>
      <rPr>
        <sz val="11"/>
        <rFont val="Verdana"/>
        <family val="2"/>
      </rPr>
      <t xml:space="preserve"> Os membros da alta direção incluem Gerentes-Gerais, que se reportam diretamente ao Presidente, Diretores e Diretoras.
</t>
    </r>
    <r>
      <rPr>
        <b/>
        <sz val="11"/>
        <rFont val="Verdana"/>
        <family val="2"/>
      </rPr>
      <t>Nota 3:</t>
    </r>
    <r>
      <rPr>
        <sz val="11"/>
        <rFont val="Verdana"/>
        <family val="2"/>
      </rPr>
      <t xml:space="preserve"> O indicador passou a ser monitorado em 2022 e, por isso, não há dados para os anos anteriores.
</t>
    </r>
    <r>
      <rPr>
        <b/>
        <sz val="11"/>
        <rFont val="Verdana"/>
        <family val="2"/>
      </rPr>
      <t>Nota 4:</t>
    </r>
    <r>
      <rPr>
        <sz val="11"/>
        <rFont val="Verdana"/>
        <family val="2"/>
      </rPr>
      <t xml:space="preserve"> Em 2024, houve uma revisão de dados de membros contratados na comunidade local e, por isso, há um aumento comparado aos anos anteriores.</t>
    </r>
  </si>
  <si>
    <r>
      <rPr>
        <b/>
        <sz val="11"/>
        <color rgb="FF000000"/>
        <rFont val="Verdana"/>
        <family val="2"/>
      </rPr>
      <t>Nota 1:</t>
    </r>
    <r>
      <rPr>
        <sz val="11"/>
        <color rgb="FF000000"/>
        <rFont val="Verdana"/>
        <family val="2"/>
      </rPr>
      <t xml:space="preserve"> O indicador contempla empregados e empregadas contratados(as) em todos os negócios e unidades da CBA, incluindo Niquelândia (GO), Barro Alto (GO) e Legado Verdes do Cerrado (GO).
</t>
    </r>
    <r>
      <rPr>
        <b/>
        <sz val="11"/>
        <color rgb="FF000000"/>
        <rFont val="Verdana"/>
        <family val="2"/>
      </rPr>
      <t>Nota 2:</t>
    </r>
    <r>
      <rPr>
        <sz val="11"/>
        <color rgb="FF000000"/>
        <rFont val="Verdana"/>
        <family val="2"/>
      </rPr>
      <t xml:space="preserve"> As taxas por sexo foram calculadas com base no número total de admissões no respectivo ano, considerando todas as categorias funcionais da Companhia.</t>
    </r>
  </si>
  <si>
    <t>CBA-82 - Principais temas materiais para criação de valor</t>
  </si>
  <si>
    <r>
      <rPr>
        <b/>
        <sz val="12"/>
        <color rgb="FF0FD2E7"/>
        <rFont val="Verdana bold"/>
      </rPr>
      <t xml:space="preserve">GRI 403-3 </t>
    </r>
    <r>
      <rPr>
        <b/>
        <sz val="12"/>
        <color rgb="FF3000FD"/>
        <rFont val="Verdana bold"/>
      </rPr>
      <t>-</t>
    </r>
    <r>
      <rPr>
        <b/>
        <sz val="12"/>
        <color rgb="FF0FD2E7"/>
        <rFont val="Verdana bold"/>
      </rPr>
      <t xml:space="preserve"> </t>
    </r>
    <r>
      <rPr>
        <b/>
        <sz val="12"/>
        <color rgb="FF113CEA"/>
        <rFont val="Verdana bold"/>
      </rPr>
      <t xml:space="preserve">Serviços de saúde do trabalho | </t>
    </r>
    <r>
      <rPr>
        <b/>
        <sz val="12"/>
        <color rgb="FF17D4E8"/>
        <rFont val="Verdana bold"/>
      </rPr>
      <t>GRI</t>
    </r>
    <r>
      <rPr>
        <b/>
        <sz val="12"/>
        <color rgb="FF113CEA"/>
        <rFont val="Verdana bold"/>
      </rPr>
      <t xml:space="preserve"> </t>
    </r>
    <r>
      <rPr>
        <b/>
        <sz val="12"/>
        <color rgb="FF0FD2E7"/>
        <rFont val="Verdana bold"/>
      </rPr>
      <t xml:space="preserve">403-6 </t>
    </r>
    <r>
      <rPr>
        <b/>
        <sz val="12"/>
        <color rgb="FF3000FD"/>
        <rFont val="Verdana bold"/>
      </rPr>
      <t>-</t>
    </r>
    <r>
      <rPr>
        <b/>
        <sz val="12"/>
        <color rgb="FF0FD2E7"/>
        <rFont val="Verdana bold"/>
      </rPr>
      <t xml:space="preserve"> </t>
    </r>
    <r>
      <rPr>
        <b/>
        <sz val="12"/>
        <color rgb="FF113CEA"/>
        <rFont val="Verdana bold"/>
      </rPr>
      <t>Saúde ocupacional</t>
    </r>
  </si>
  <si>
    <r>
      <rPr>
        <b/>
        <sz val="12"/>
        <color rgb="FF0FD2E7"/>
        <rFont val="Verdana bold"/>
        <family val="2"/>
      </rPr>
      <t xml:space="preserve">GRI 403-5 </t>
    </r>
    <r>
      <rPr>
        <b/>
        <sz val="12"/>
        <color rgb="FF3000FD"/>
        <rFont val="Verdana bold"/>
      </rPr>
      <t>-</t>
    </r>
    <r>
      <rPr>
        <b/>
        <sz val="12"/>
        <color rgb="FF113CEA"/>
        <rFont val="Verdana bold"/>
        <family val="2"/>
      </rPr>
      <t xml:space="preserve"> Capacitação de trabalhadores(as) em saúde e segurança do trabalho</t>
    </r>
  </si>
  <si>
    <r>
      <t xml:space="preserve">Nota 1: </t>
    </r>
    <r>
      <rPr>
        <sz val="10"/>
        <color rgb="FF000000"/>
        <rFont val="Verdana"/>
        <family val="2"/>
      </rPr>
      <t xml:space="preserve">O indicador contempla empregados e empregadas próprios(as) e terceiros(as) de todos os negócios e unidades da CBA, incluindo Niquelândia (GO), Barro Alto (GO) e Legado Verdes do Cerrado (GO).
</t>
    </r>
    <r>
      <rPr>
        <b/>
        <sz val="10"/>
        <color rgb="FF000000"/>
        <rFont val="Verdana"/>
        <family val="2"/>
      </rPr>
      <t>Nota 2:</t>
    </r>
    <r>
      <rPr>
        <sz val="10"/>
        <color rgb="FF000000"/>
        <rFont val="Verdana"/>
        <family val="2"/>
      </rPr>
      <t xml:space="preserve"> A base de cálculo para os indicadores de segurança é de 1.000.000 de horas trabalhadas. A consolidação segue as diretrizes da norma NBR 14280, considerando acidentes reportáveis na taxa de frequência e dias corridos na taxa de gravidade e no cálculo de “dias perdidos”. São considerados acidentes de nível IV e V, conforme metodologia do Padrão Gerencial SSMA.
</t>
    </r>
    <r>
      <rPr>
        <b/>
        <sz val="10"/>
        <color rgb="FF000000"/>
        <rFont val="Verdana"/>
        <family val="2"/>
      </rPr>
      <t xml:space="preserve">Nota 3: </t>
    </r>
    <r>
      <rPr>
        <sz val="10"/>
        <color rgb="FF000000"/>
        <rFont val="Verdana"/>
        <family val="2"/>
      </rPr>
      <t xml:space="preserve">A Taxa de Incidência Total (acidentes com e sem afastamento) passou a ser reportada em 2022 e, por isso, não há dados disponíveis para anos anteriores.
</t>
    </r>
    <r>
      <rPr>
        <b/>
        <sz val="10"/>
        <color rgb="FF000000"/>
        <rFont val="Verdana"/>
        <family val="2"/>
      </rPr>
      <t>Nota 4:</t>
    </r>
    <r>
      <rPr>
        <sz val="10"/>
        <color rgb="FF000000"/>
        <rFont val="Verdana"/>
        <family val="2"/>
      </rPr>
      <t xml:space="preserve"> A taxa de frequência de quase acidente usa como base de cálculo o total de incidentes registrados no ano, considerando empregados e empregadas próprios e terceiras e terceiros, por não haver distinção nos registros. Estão contemplados todos os incidentes pessoais classificados com potencial de gravidade entre 1 e 5, conforme diretriz do PG 016, que trata de comunicação e análise de acidentes e incidentes. A base de cálculo foi de 200 mil horas trabalhadas, conforme indicação do indicador SASB.
</t>
    </r>
    <r>
      <rPr>
        <b/>
        <sz val="10"/>
        <color rgb="FF000000"/>
        <rFont val="Verdana"/>
        <family val="2"/>
      </rPr>
      <t>Nota 5:</t>
    </r>
    <r>
      <rPr>
        <sz val="10"/>
        <color rgb="FF000000"/>
        <rFont val="Verdana"/>
        <family val="2"/>
      </rPr>
      <t xml:space="preserve"> O número de dias perdidos não considera dias transportados, conforme metodologias renomadas. Consequentemente, a taxa de gravidade de acidentes também considera apenas os dias perdidos do mês.</t>
    </r>
  </si>
  <si>
    <r>
      <rPr>
        <b/>
        <sz val="12"/>
        <color rgb="FF0FD2E7"/>
        <rFont val="Verdana bold"/>
      </rPr>
      <t xml:space="preserve">CBA-45 </t>
    </r>
    <r>
      <rPr>
        <b/>
        <sz val="12"/>
        <color rgb="FF3000FD"/>
        <rFont val="Verdana bold"/>
      </rPr>
      <t>-</t>
    </r>
    <r>
      <rPr>
        <b/>
        <sz val="12"/>
        <color rgb="FF0FD2E7"/>
        <rFont val="Verdana bold"/>
      </rPr>
      <t xml:space="preserve"> </t>
    </r>
    <r>
      <rPr>
        <b/>
        <sz val="12"/>
        <color rgb="FF113CEA"/>
        <rFont val="Verdana bold"/>
      </rPr>
      <t>Taxa de frequência total de acidentes registráveis (TRIFR) - Funcionários(as)</t>
    </r>
  </si>
  <si>
    <r>
      <rPr>
        <b/>
        <sz val="12"/>
        <color rgb="FF0FD2E7"/>
        <rFont val="Verdana bold"/>
        <family val="2"/>
      </rPr>
      <t>GRI 203-1</t>
    </r>
    <r>
      <rPr>
        <b/>
        <sz val="12"/>
        <color rgb="FF113CEA"/>
        <rFont val="Verdana bold"/>
        <family val="2"/>
      </rPr>
      <t xml:space="preserve"> </t>
    </r>
    <r>
      <rPr>
        <b/>
        <sz val="12"/>
        <color rgb="FF3000FD"/>
        <rFont val="Verdana bold"/>
      </rPr>
      <t>-</t>
    </r>
    <r>
      <rPr>
        <b/>
        <sz val="12"/>
        <color rgb="FF113CEA"/>
        <rFont val="Verdana bold"/>
        <family val="2"/>
      </rPr>
      <t xml:space="preserve"> Investimentos em infraestrutura e apoio a serviços</t>
    </r>
  </si>
  <si>
    <r>
      <rPr>
        <b/>
        <sz val="12"/>
        <color rgb="FF0FD2E7"/>
        <rFont val="Verdana bold"/>
      </rPr>
      <t>GRI 413-1</t>
    </r>
    <r>
      <rPr>
        <b/>
        <sz val="12"/>
        <color rgb="FF113CEA"/>
        <rFont val="Verdana bold"/>
      </rPr>
      <t xml:space="preserve"> </t>
    </r>
    <r>
      <rPr>
        <b/>
        <sz val="12"/>
        <color rgb="FF3000FD"/>
        <rFont val="Verdana bold"/>
      </rPr>
      <t>-</t>
    </r>
    <r>
      <rPr>
        <b/>
        <sz val="12"/>
        <color rgb="FF113CEA"/>
        <rFont val="Verdana bold"/>
      </rPr>
      <t xml:space="preserve"> Operações com engajamento, avaliações de impacto e programas de desenvolvimento voltados à comunidade local</t>
    </r>
    <r>
      <rPr>
        <b/>
        <sz val="12"/>
        <color rgb="FF113CEA"/>
        <rFont val="Verdana bold"/>
        <family val="2"/>
      </rPr>
      <t xml:space="preserve">, Percentual de operações que implementaram engajamento, avaliações de impacto e/ou programas de desenvolvimento voltados para a comunidade local | </t>
    </r>
    <r>
      <rPr>
        <b/>
        <sz val="12"/>
        <color rgb="FF0FD2E9"/>
        <rFont val="Verdana bold"/>
      </rPr>
      <t>CBA-46</t>
    </r>
    <r>
      <rPr>
        <b/>
        <sz val="12"/>
        <color rgb="FF113CEA"/>
        <rFont val="Verdana bold"/>
        <family val="2"/>
      </rPr>
      <t xml:space="preserve"> - Engajamento à comunidade</t>
    </r>
  </si>
  <si>
    <r>
      <t xml:space="preserve">Planos de engajamento de </t>
    </r>
    <r>
      <rPr>
        <i/>
        <sz val="12"/>
        <color theme="1"/>
        <rFont val="Verdana"/>
        <family val="2"/>
      </rPr>
      <t>stakeholders</t>
    </r>
    <r>
      <rPr>
        <sz val="12"/>
        <color theme="1"/>
        <rFont val="Verdana"/>
        <family val="2"/>
      </rPr>
      <t xml:space="preserve"> baseados em mapeamentos dessas partes</t>
    </r>
  </si>
  <si>
    <t>Recursos próprios da CBA</t>
  </si>
  <si>
    <t>Recurso próprio condicionante</t>
  </si>
  <si>
    <t>Captado externamente</t>
  </si>
  <si>
    <t>Aporte e captado do Instituto Votorantim</t>
  </si>
  <si>
    <t>Total de investimentos</t>
  </si>
  <si>
    <t>Detalhamento das práticas da Companhia em 2025</t>
  </si>
  <si>
    <r>
      <rPr>
        <b/>
        <sz val="12"/>
        <color rgb="FF0FD2E7"/>
        <rFont val="Verdana bold"/>
      </rPr>
      <t xml:space="preserve">CBA-47 </t>
    </r>
    <r>
      <rPr>
        <b/>
        <sz val="12"/>
        <color rgb="FF3338E8"/>
        <rFont val="Verdana bold"/>
      </rPr>
      <t>-</t>
    </r>
    <r>
      <rPr>
        <b/>
        <sz val="12"/>
        <color rgb="FF0FD2E7"/>
        <rFont val="Verdana bold"/>
      </rPr>
      <t xml:space="preserve">  </t>
    </r>
    <r>
      <rPr>
        <b/>
        <sz val="12"/>
        <color rgb="FF113CEA"/>
        <rFont val="Verdana bold"/>
      </rPr>
      <t>Estrutura e implementação da consulta à comunidade</t>
    </r>
  </si>
  <si>
    <r>
      <rPr>
        <b/>
        <sz val="12"/>
        <color rgb="FF0FD2E7"/>
        <rFont val="Verdana bold"/>
      </rPr>
      <t xml:space="preserve">CBA-10 </t>
    </r>
    <r>
      <rPr>
        <b/>
        <sz val="12"/>
        <color rgb="FF3338E8"/>
        <rFont val="Verdana bold"/>
      </rPr>
      <t>-</t>
    </r>
    <r>
      <rPr>
        <b/>
        <sz val="12"/>
        <color rgb="FF0FD2E7"/>
        <rFont val="Verdana bold"/>
      </rPr>
      <t xml:space="preserve"> </t>
    </r>
    <r>
      <rPr>
        <b/>
        <sz val="12"/>
        <color rgb="FF113CEA"/>
        <rFont val="Verdana bold"/>
      </rPr>
      <t>Total de investimentos sociais realizados (R$)</t>
    </r>
  </si>
  <si>
    <r>
      <rPr>
        <b/>
        <sz val="12"/>
        <color rgb="FF0FD2E7"/>
        <rFont val="Verdana bold"/>
      </rPr>
      <t xml:space="preserve">CBA-51 </t>
    </r>
    <r>
      <rPr>
        <b/>
        <sz val="12"/>
        <color rgb="FF3338E8"/>
        <rFont val="Verdana bold"/>
      </rPr>
      <t>-</t>
    </r>
    <r>
      <rPr>
        <b/>
        <sz val="12"/>
        <color rgb="FF0FD2E7"/>
        <rFont val="Verdana bold"/>
      </rPr>
      <t xml:space="preserve"> </t>
    </r>
    <r>
      <rPr>
        <b/>
        <sz val="12"/>
        <color rgb="FF113CEA"/>
        <rFont val="Verdana bold"/>
      </rPr>
      <t>Emprego local</t>
    </r>
  </si>
  <si>
    <r>
      <rPr>
        <b/>
        <sz val="12"/>
        <color rgb="FF0FD2E7"/>
        <rFont val="Verdana bold"/>
      </rPr>
      <t xml:space="preserve">GRI 412-3 </t>
    </r>
    <r>
      <rPr>
        <b/>
        <sz val="12"/>
        <color rgb="FF3338E8"/>
        <rFont val="Verdana bold"/>
      </rPr>
      <t>-</t>
    </r>
    <r>
      <rPr>
        <b/>
        <sz val="12"/>
        <color rgb="FF0FD2E7"/>
        <rFont val="Verdana bold"/>
      </rPr>
      <t xml:space="preserve"> </t>
    </r>
    <r>
      <rPr>
        <b/>
        <sz val="12"/>
        <color rgb="FF113CEA"/>
        <rFont val="Verdana bold"/>
      </rPr>
      <t>Acordos e contratos de investimentos significativos que incluem cláusulas sobre direitos humanos  ou que foram submetidos a avaliação de direitos humanos</t>
    </r>
  </si>
  <si>
    <t>Ações de mitigação e remediação de direitos humanos</t>
  </si>
  <si>
    <r>
      <rPr>
        <b/>
        <sz val="12"/>
        <color rgb="FF0FD2E7"/>
        <rFont val="Verdana bold"/>
      </rPr>
      <t xml:space="preserve">CBA-36 </t>
    </r>
    <r>
      <rPr>
        <b/>
        <sz val="12"/>
        <color rgb="FF3338E8"/>
        <rFont val="Verdana bold"/>
      </rPr>
      <t>-</t>
    </r>
    <r>
      <rPr>
        <b/>
        <sz val="12"/>
        <color rgb="FF113CEA"/>
        <rFont val="Verdana bold"/>
      </rPr>
      <t xml:space="preserve"> Mitigação e remediação de direitos humanos</t>
    </r>
  </si>
  <si>
    <t>Investimento esperado em 2026</t>
  </si>
  <si>
    <t>Investimento futuro previsto (2026 a 2035)</t>
  </si>
  <si>
    <t xml:space="preserve">Investimento anual </t>
  </si>
  <si>
    <t>Reciclagem (Aumento no uso de sucata)</t>
  </si>
  <si>
    <t>Eletricidade (Consumo de energia renovável e eficiência energética)</t>
  </si>
  <si>
    <t>Em definição</t>
  </si>
  <si>
    <r>
      <rPr>
        <b/>
        <sz val="12"/>
        <color rgb="FF0FD2E7"/>
        <rFont val="Verdana bold"/>
      </rPr>
      <t xml:space="preserve">GRI 305-5 </t>
    </r>
    <r>
      <rPr>
        <b/>
        <sz val="12"/>
        <color rgb="FF3338E8"/>
        <rFont val="Verdana bold"/>
      </rPr>
      <t>-</t>
    </r>
    <r>
      <rPr>
        <b/>
        <sz val="12"/>
        <color rgb="FF0FD2E7"/>
        <rFont val="Verdana bold"/>
      </rPr>
      <t xml:space="preserve"> </t>
    </r>
    <r>
      <rPr>
        <b/>
        <sz val="12"/>
        <color rgb="FF113CEA"/>
        <rFont val="Verdana bold"/>
      </rPr>
      <t>Redução de emissões de gases de efeito estufa (GEE)</t>
    </r>
  </si>
  <si>
    <r>
      <rPr>
        <b/>
        <sz val="12"/>
        <color rgb="FF0FD2E7"/>
        <rFont val="Verdana bold"/>
      </rPr>
      <t xml:space="preserve">CBA-52 </t>
    </r>
    <r>
      <rPr>
        <b/>
        <sz val="12"/>
        <color rgb="FF3338E8"/>
        <rFont val="Verdana bold"/>
      </rPr>
      <t>-</t>
    </r>
    <r>
      <rPr>
        <b/>
        <sz val="12"/>
        <color rgb="FF113CEA"/>
        <rFont val="Verdana bold"/>
      </rPr>
      <t xml:space="preserve"> Programas de gestão de energia</t>
    </r>
  </si>
  <si>
    <t>Saiba mais:</t>
  </si>
  <si>
    <t>GRI 101-1, 3-3 Biodiversidade e serviços
ecossistêmicos, Reporte da Agenda Climática 2025 (Gestão de riscos)</t>
  </si>
  <si>
    <t>SASB EM-MM-10a.2, SASB IF-EU-140A, GRI 3-3 Biodiversidade, GRI 101-1, 101-2, 101-5, 101-6, 101-7, 101-8</t>
  </si>
  <si>
    <t>GRI 101-2, 101-4, SASB EM-MM-160A.1, Relatório Anual 2025 (Gestão de riscos)</t>
  </si>
  <si>
    <t>Relatório Anual 2025 (Gestão de riscos), GRI 101-2,  SASB EM-MM-160A.1.</t>
  </si>
  <si>
    <t>Reporte da Agenda Climática 2025 (Gestão de Riscos) e Relatório Anual 2025 (Biodiversidade e serviços
ecossistêmicos)</t>
  </si>
  <si>
    <t>Métricas e metas</t>
  </si>
  <si>
    <t>Reporte da Agenda Climática 2025 (Gestão de Riscos)</t>
  </si>
  <si>
    <r>
      <rPr>
        <b/>
        <sz val="12"/>
        <color rgb="FF0FD2E7"/>
        <rFont val="Verdana bold"/>
      </rPr>
      <t xml:space="preserve">GRI 101-1 </t>
    </r>
    <r>
      <rPr>
        <b/>
        <sz val="12"/>
        <color rgb="FF3338E8"/>
        <rFont val="Verdana bold"/>
      </rPr>
      <t>-</t>
    </r>
    <r>
      <rPr>
        <b/>
        <sz val="12"/>
        <color rgb="FF113CEA"/>
        <rFont val="Verdana bold"/>
      </rPr>
      <t xml:space="preserve"> Políticas para deter e reverter a perda de biodiversidade</t>
    </r>
  </si>
  <si>
    <r>
      <rPr>
        <b/>
        <sz val="12"/>
        <color rgb="FF0FD2E7"/>
        <rFont val="Verdana bold"/>
      </rPr>
      <t xml:space="preserve">GRI 101-3 </t>
    </r>
    <r>
      <rPr>
        <b/>
        <sz val="12"/>
        <color rgb="FF3338E8"/>
        <rFont val="Verdana bold"/>
      </rPr>
      <t>-</t>
    </r>
    <r>
      <rPr>
        <b/>
        <sz val="12"/>
        <color rgb="FF0FD2E7"/>
        <rFont val="Verdana bold"/>
      </rPr>
      <t xml:space="preserve"> </t>
    </r>
    <r>
      <rPr>
        <b/>
        <sz val="12"/>
        <color rgb="FF113CEA"/>
        <rFont val="Verdana bold"/>
      </rPr>
      <t>Acesso e repartição justa e equitativa de benefícios</t>
    </r>
  </si>
  <si>
    <r>
      <rPr>
        <b/>
        <sz val="12"/>
        <color rgb="FF0FD2E7"/>
        <rFont val="Verdana bold"/>
      </rPr>
      <t xml:space="preserve">GRI 101-5 </t>
    </r>
    <r>
      <rPr>
        <b/>
        <sz val="12"/>
        <color rgb="FF3338E8"/>
        <rFont val="Verdana bold"/>
      </rPr>
      <t xml:space="preserve">- </t>
    </r>
    <r>
      <rPr>
        <b/>
        <sz val="12"/>
        <color rgb="FF113CEA"/>
        <rFont val="Verdana bold"/>
      </rPr>
      <t xml:space="preserve">Locais com impactos na biodiversidade | </t>
    </r>
    <r>
      <rPr>
        <b/>
        <sz val="12"/>
        <color rgb="FF00B0F0"/>
        <rFont val="Verdana bold"/>
      </rPr>
      <t xml:space="preserve">GRI 101-6 </t>
    </r>
    <r>
      <rPr>
        <b/>
        <sz val="12"/>
        <color rgb="FF3338E8"/>
        <rFont val="Verdana bold"/>
      </rPr>
      <t>-</t>
    </r>
    <r>
      <rPr>
        <b/>
        <sz val="12"/>
        <color rgb="FF113CEA"/>
        <rFont val="Verdana bold"/>
      </rPr>
      <t xml:space="preserve"> Fatores diretos de perda de biodiversidade | </t>
    </r>
    <r>
      <rPr>
        <b/>
        <sz val="12"/>
        <color rgb="FF17D4E8"/>
        <rFont val="Verdana bold"/>
      </rPr>
      <t>GRI</t>
    </r>
    <r>
      <rPr>
        <b/>
        <sz val="12"/>
        <color rgb="FF113CEA"/>
        <rFont val="Verdana bold"/>
      </rPr>
      <t xml:space="preserve"> </t>
    </r>
    <r>
      <rPr>
        <b/>
        <sz val="12"/>
        <color rgb="FF0FD2E7"/>
        <rFont val="Verdana bold"/>
      </rPr>
      <t xml:space="preserve">101-7 </t>
    </r>
    <r>
      <rPr>
        <b/>
        <sz val="12"/>
        <color rgb="FF3338E8"/>
        <rFont val="Verdana bold"/>
      </rPr>
      <t>-</t>
    </r>
    <r>
      <rPr>
        <b/>
        <sz val="12"/>
        <color rgb="FF113CEA"/>
        <rFont val="Verdana bold"/>
      </rPr>
      <t xml:space="preserve"> Mudanças no estado da biodiversidade | </t>
    </r>
    <r>
      <rPr>
        <b/>
        <sz val="12"/>
        <color rgb="FF17D4E8"/>
        <rFont val="Verdana bold"/>
      </rPr>
      <t xml:space="preserve">GRI </t>
    </r>
    <r>
      <rPr>
        <b/>
        <sz val="12"/>
        <color rgb="FF0FD2E7"/>
        <rFont val="Verdana bold"/>
      </rPr>
      <t xml:space="preserve">101-8 </t>
    </r>
    <r>
      <rPr>
        <b/>
        <sz val="12"/>
        <color rgb="FF3338E8"/>
        <rFont val="Verdana bold"/>
      </rPr>
      <t>-</t>
    </r>
    <r>
      <rPr>
        <b/>
        <sz val="12"/>
        <color rgb="FF113CEA"/>
        <rFont val="Verdana bold"/>
      </rPr>
      <t xml:space="preserve"> Serviços ecossistêmicos | </t>
    </r>
    <r>
      <rPr>
        <b/>
        <sz val="12"/>
        <color rgb="FF0FD2E9"/>
        <rFont val="Verdana bold"/>
      </rPr>
      <t xml:space="preserve">CBA 68 </t>
    </r>
    <r>
      <rPr>
        <b/>
        <sz val="12"/>
        <color rgb="FF3338E8"/>
        <rFont val="Verdana bold"/>
      </rPr>
      <t>-</t>
    </r>
    <r>
      <rPr>
        <b/>
        <sz val="12"/>
        <color rgb="FF0FD2E9"/>
        <rFont val="Verdana bold"/>
      </rPr>
      <t xml:space="preserve">  </t>
    </r>
    <r>
      <rPr>
        <b/>
        <sz val="12"/>
        <color rgb="FF113CEA"/>
        <rFont val="Verdana bold"/>
      </rPr>
      <t>Avaliação de riscos da biodiversidade</t>
    </r>
  </si>
  <si>
    <t>Principais Serviços Ecossistêmicos Associados às Unidades da CBA em 2025</t>
  </si>
  <si>
    <t>Serviços ecossistêmicos</t>
  </si>
  <si>
    <r>
      <rPr>
        <b/>
        <sz val="12"/>
        <color rgb="FF0FD2E7"/>
        <rFont val="Verdana bold"/>
      </rPr>
      <t xml:space="preserve">CBA-69 </t>
    </r>
    <r>
      <rPr>
        <b/>
        <sz val="12"/>
        <color rgb="FF3338E8"/>
        <rFont val="Verdana bold"/>
      </rPr>
      <t>-</t>
    </r>
    <r>
      <rPr>
        <b/>
        <sz val="12"/>
        <color rgb="FF0FD2E7"/>
        <rFont val="Verdana bold"/>
      </rPr>
      <t xml:space="preserve"> </t>
    </r>
    <r>
      <rPr>
        <b/>
        <sz val="12"/>
        <color rgb="FF113CEA"/>
        <rFont val="Verdana bold"/>
      </rPr>
      <t>Exposição e avaliação da biodiversidade</t>
    </r>
  </si>
  <si>
    <r>
      <rPr>
        <b/>
        <sz val="10"/>
        <color rgb="FF000000"/>
        <rFont val="Verdana"/>
        <family val="2"/>
      </rPr>
      <t>Nota 1</t>
    </r>
    <r>
      <rPr>
        <sz val="10"/>
        <color rgb="FF000000"/>
        <rFont val="Verdana"/>
        <family val="2"/>
      </rPr>
      <t>: A CBA realiza um mapeamento das áreas protegidas, como áreas de APP, APA, Parques Estaduais etc.</t>
    </r>
    <r>
      <rPr>
        <b/>
        <sz val="10"/>
        <color rgb="FF000000"/>
        <rFont val="Verdana"/>
        <family val="2"/>
      </rPr>
      <t xml:space="preserve">
</t>
    </r>
  </si>
  <si>
    <t>A CBA declara que não possui reservas provadas ou prováveis em áreas de Conservação protegida (conforme critérios da IUCN) e Hábitat de espécies ameaçadas (Lista Vermelha da IUCN – CR ou EN).</t>
  </si>
  <si>
    <r>
      <rPr>
        <b/>
        <sz val="12"/>
        <color rgb="FF0FD2E9"/>
        <rFont val="Verdana bold"/>
      </rPr>
      <t xml:space="preserve">CBA-70 </t>
    </r>
    <r>
      <rPr>
        <b/>
        <sz val="12"/>
        <color rgb="FF3338E8"/>
        <rFont val="Verdana bold"/>
      </rPr>
      <t>-</t>
    </r>
    <r>
      <rPr>
        <b/>
        <sz val="12"/>
        <color rgb="FF113CEA"/>
        <rFont val="Verdana bold"/>
        <family val="2"/>
      </rPr>
      <t xml:space="preserve"> Ações de mitigação da biodiversidade</t>
    </r>
  </si>
  <si>
    <t>Percentual de empregados(as) e membros dos Comitês, por região</t>
  </si>
  <si>
    <t>Região</t>
  </si>
  <si>
    <t xml:space="preserve"> Nordeste </t>
  </si>
  <si>
    <t xml:space="preserve"> Centro-Oeste </t>
  </si>
  <si>
    <t xml:space="preserve"> Sudeste </t>
  </si>
  <si>
    <t xml:space="preserve"> Sul </t>
  </si>
  <si>
    <t xml:space="preserve"> Total </t>
  </si>
  <si>
    <t xml:space="preserve">Número de empregados(as) </t>
  </si>
  <si>
    <t xml:space="preserve">Número de empregados(as) permanentes </t>
  </si>
  <si>
    <t>Número de empregados(as) temporários(as)</t>
  </si>
  <si>
    <t xml:space="preserve">Número de empregados(as) em tempo integral </t>
  </si>
  <si>
    <t xml:space="preserve">Número de empregados(as) locais </t>
  </si>
  <si>
    <t xml:space="preserve"> ND </t>
  </si>
  <si>
    <r>
      <rPr>
        <b/>
        <sz val="12"/>
        <color rgb="FF0FD2E7"/>
        <rFont val="Verdana bold"/>
      </rPr>
      <t xml:space="preserve">CBA-33 </t>
    </r>
    <r>
      <rPr>
        <b/>
        <sz val="12"/>
        <color rgb="FF3338E8"/>
        <rFont val="Verdana bold"/>
      </rPr>
      <t>-</t>
    </r>
    <r>
      <rPr>
        <b/>
        <sz val="12"/>
        <color rgb="FF113CEA"/>
        <rFont val="Verdana bold"/>
      </rPr>
      <t xml:space="preserve"> Divisão da força de trabalho: raça/etnia e nacionalidade</t>
    </r>
  </si>
  <si>
    <t>Discriminação</t>
  </si>
  <si>
    <t>Amarelo</t>
  </si>
  <si>
    <t>Branco</t>
  </si>
  <si>
    <t>Participação na força de trabalho total (como % da força de trabalho total)</t>
  </si>
  <si>
    <t>Participação em todos os cargos de gestão, incluindo gestão júnior, média e sênior (como % da força de trabalho total de gestão)</t>
  </si>
  <si>
    <t>Gestão e Estratégia Hídrica</t>
  </si>
  <si>
    <t>Avaliação do uso da água para identificar oportunidades de melhorias na eficiência hídrica</t>
  </si>
  <si>
    <t>Ações para reduzir o consumo de água</t>
  </si>
  <si>
    <t>Ações para melhorar a qualidade das águas residuais</t>
  </si>
  <si>
    <t>Estabelecimento de metas para reduzir o uso da água</t>
  </si>
  <si>
    <t>Sistemas de reúso de água</t>
  </si>
  <si>
    <t>Treinamento de conscientização para funcionários sobre programas de gestão da eficiência hídrica</t>
  </si>
  <si>
    <t>Em alinhamento à Estratégia ESG 2030, a CBA estabeleceu, em 2020, o compromisso de reduzir em 20% o consumo de água nova por tonelada de alumínio líquido produzido. Para atingir essa meta, foram implementadas otimizações de processos e projetos de modernização, com destaque para a reforma do circuito fechado de águas da Fábrica Alumínio (SP), voltada a elevar a qualidade da água tratada, ampliar o potencial de reúso e reduzir a demanda por água nova.
De forma complementar, a modernização tecnológica das Salas Fornos contribui para a eficiência hídrica das operações. A gestão do tema é fortalecida pelo aprimoramento do monitoramento dos indicadores, com acompanhamento corporativo mensal por meio de inteligência de dados, assegurando maior integração, confiabilidade das informações e suporte à tomada de decisão.
Além disso, a CBA incorpora essa estratégia em sua estrutura de remuneração, reconhecendo e recompensando o desempenho relacionado à redução do consumo e da captação de água. Todos os empregados e empregadas de nível operacional têm a possibilidade de ser incluídos no Programa de Participação nos Resultados (PPR), no qual metas relacionadas a aspectos ESG, como o consumo de água, são integradas ao conjunto de objetivos a ser alcançado. A definição e o acompanhamento dessas metas são realizados por uma comissão formada por profissionais de cada unidade e acordadas com o sindicato da categoria.
Para os públicos profissional e de liderança, parte das metas de remuneração variável inclui desafios relacionados à sustentabilidade e à gestão hídrica, com a definição de metas corporativas e específicas para cada área. A CBA, assim, garante que a sustentabilidade da água seja integrada ao sistema de metas da Companhia, alinhando o comprometimento dos profissionais com as diretrizes da Estratégia ESG 2030.</t>
  </si>
  <si>
    <t>Consumo e Eficiência Hídrica</t>
  </si>
  <si>
    <t>Consumo total de água (megalitros)</t>
  </si>
  <si>
    <t>Captação de água</t>
  </si>
  <si>
    <t>Descarte de água</t>
  </si>
  <si>
    <t>Consumo de água</t>
  </si>
  <si>
    <t>Área normal</t>
  </si>
  <si>
    <t>Área em estresse hídrico</t>
  </si>
  <si>
    <t>Área Normal</t>
  </si>
  <si>
    <t>Consolidado</t>
  </si>
  <si>
    <t>Consumo líquido total de água doce, incluindo os dados sobre a extração e o consumo de água doce (milhões de m³)</t>
  </si>
  <si>
    <t>A. Captação: total do abastecimento municipal de água (ou de outras empresas de abastecimento)</t>
  </si>
  <si>
    <t>B. Captação: água superficial doce</t>
  </si>
  <si>
    <t>C. Captação: água subterrânea doce</t>
  </si>
  <si>
    <t>D. Descarga: água devolvida à fonte de extração com qualidade semelhante ou superior à da água bruta extraída (aplica-se apenas a B e C)</t>
  </si>
  <si>
    <t>E. Consumo total de água (A + B + C - D)</t>
  </si>
  <si>
    <r>
      <rPr>
        <b/>
        <sz val="12"/>
        <color rgb="FF0FD2E7"/>
        <rFont val="Verdana bold"/>
      </rPr>
      <t xml:space="preserve">CBA-63 </t>
    </r>
    <r>
      <rPr>
        <b/>
        <sz val="12"/>
        <color rgb="FF3338E8"/>
        <rFont val="Verdana bold"/>
      </rPr>
      <t>-</t>
    </r>
    <r>
      <rPr>
        <b/>
        <sz val="12"/>
        <color rgb="FF113CEA"/>
        <rFont val="Verdana bold"/>
      </rPr>
      <t xml:space="preserve"> Consumo de água em áreas com escassez hídrica (milhões de m³)</t>
    </r>
  </si>
  <si>
    <r>
      <t xml:space="preserve">Nota: </t>
    </r>
    <r>
      <rPr>
        <sz val="10"/>
        <color rgb="FF000000"/>
        <rFont val="Verdana"/>
        <family val="2"/>
      </rPr>
      <t>A identificação de áreas em estresse hídrico foi feita por um estudo de projeções climáticas usando a ferramenta Aqueduct.</t>
    </r>
  </si>
  <si>
    <t>Água de superfície</t>
  </si>
  <si>
    <t>Água doce</t>
  </si>
  <si>
    <t>Outra água</t>
  </si>
  <si>
    <t>Subtotal</t>
  </si>
  <si>
    <t>Água subterrânea</t>
  </si>
  <si>
    <t>Água de terceiros (empresas de abastecimento)</t>
  </si>
  <si>
    <t xml:space="preserve"> Área normal</t>
  </si>
  <si>
    <t xml:space="preserve"> Área em estresse hídrico</t>
  </si>
  <si>
    <t xml:space="preserve"> Total</t>
  </si>
  <si>
    <t>Porcentagem de captação de água em regiões com estresse hídrico</t>
  </si>
  <si>
    <t>Água de terceiros</t>
  </si>
  <si>
    <r>
      <rPr>
        <b/>
        <sz val="12"/>
        <color rgb="FF0FD2E7"/>
        <rFont val="Verdana bold"/>
      </rPr>
      <t xml:space="preserve">CBA-39 </t>
    </r>
    <r>
      <rPr>
        <b/>
        <sz val="12"/>
        <color rgb="FF3338E8"/>
        <rFont val="Verdana bold"/>
      </rPr>
      <t>-</t>
    </r>
    <r>
      <rPr>
        <b/>
        <sz val="12"/>
        <color rgb="FF0FD2E7"/>
        <rFont val="Verdana bold"/>
      </rPr>
      <t xml:space="preserve"> </t>
    </r>
    <r>
      <rPr>
        <b/>
        <sz val="12"/>
        <color rgb="FF113CEA"/>
        <rFont val="Verdana bold"/>
      </rPr>
      <t>Retorno do investimento em capital humano</t>
    </r>
  </si>
  <si>
    <t>Descarte de água por fonte (megalitros)</t>
  </si>
  <si>
    <r>
      <rPr>
        <b/>
        <sz val="10"/>
        <color rgb="FF000000"/>
        <rFont val="Verdana"/>
        <family val="2"/>
      </rPr>
      <t>Nota 1</t>
    </r>
    <r>
      <rPr>
        <sz val="10"/>
        <color rgb="FF000000"/>
        <rFont val="Verdana"/>
        <family val="2"/>
      </rPr>
      <t xml:space="preserve">: A identificação de áreas em estresse hídrico foi feita, a partir de 2022, foi realizada por um estudo de projeções climáticas usando a ferramenta Aqueduct. As únicas áreas de estresse hídrico mapeadas no estudo da CBA são do Negócio Alumínio. 
</t>
    </r>
    <r>
      <rPr>
        <b/>
        <sz val="10"/>
        <color rgb="FF000000"/>
        <rFont val="Verdana"/>
        <family val="2"/>
      </rPr>
      <t>Nota 2</t>
    </r>
    <r>
      <rPr>
        <sz val="10"/>
        <color rgb="FF000000"/>
        <rFont val="Verdana"/>
        <family val="2"/>
      </rPr>
      <t xml:space="preserve">: A CBA não descarta água no mar.  
</t>
    </r>
    <r>
      <rPr>
        <b/>
        <sz val="10"/>
        <color rgb="FF000000"/>
        <rFont val="Verdana"/>
        <family val="2"/>
      </rPr>
      <t>Nota 3</t>
    </r>
    <r>
      <rPr>
        <sz val="10"/>
        <color rgb="FF000000"/>
        <rFont val="Verdana"/>
        <family val="2"/>
      </rPr>
      <t xml:space="preserve">: “Água doce” considera sólidos dissolvidos totais &lt;1.000 mg/L, enquanto “Outra água” considera sólidos dissolvidos totais &gt;1.000 mg/L.
</t>
    </r>
    <r>
      <rPr>
        <b/>
        <sz val="10"/>
        <color rgb="FF000000"/>
        <rFont val="Verdana"/>
        <family val="2"/>
      </rPr>
      <t>Nota 4:</t>
    </r>
    <r>
      <rPr>
        <sz val="10"/>
        <color rgb="FF000000"/>
        <rFont val="Verdana"/>
        <family val="2"/>
      </rPr>
      <t xml:space="preserve"> A barragem Niquelândia não possui medidor de vazão instalado na entrada e/ ou saída do canal extravasor, portanto, não é possível informar este dado.</t>
    </r>
  </si>
  <si>
    <t>Água reutilizada ou recirculada em tratamentos de recirculação</t>
  </si>
  <si>
    <r>
      <t>Volume (mil m</t>
    </r>
    <r>
      <rPr>
        <vertAlign val="superscript"/>
        <sz val="12"/>
        <color rgb="FF430098"/>
        <rFont val="Verdana"/>
        <family val="2"/>
      </rPr>
      <t>3</t>
    </r>
    <r>
      <rPr>
        <sz val="12"/>
        <color rgb="FF430098"/>
        <rFont val="Verdana"/>
        <family val="2"/>
      </rPr>
      <t>)</t>
    </r>
  </si>
  <si>
    <t>Dados do balanço hídrico (padrão)</t>
  </si>
  <si>
    <t>Volume de entrada nos processos (mil m³)</t>
  </si>
  <si>
    <t>Volume reutilizado nos processos (mil m³)</t>
  </si>
  <si>
    <t>Eficiência hídrica (%) (volume reutilizado/ volume de entrada nos processos)</t>
  </si>
  <si>
    <t>Número de unidades produtivas em áreas com escassez de água</t>
  </si>
  <si>
    <t>Total de unidades produtivas</t>
  </si>
  <si>
    <t>% de unidades produtivas em áreas com estresse hídrico</t>
  </si>
  <si>
    <t>% do custo dos produtos vendidos (CMV)</t>
  </si>
  <si>
    <t>Incidentes relacionados à água com impactos substanciais nos custos/receitas (R$)</t>
  </si>
  <si>
    <r>
      <rPr>
        <b/>
        <sz val="12"/>
        <color rgb="FF0FD2E7"/>
        <rFont val="Verdana bold"/>
      </rPr>
      <t xml:space="preserve">CBA-66 </t>
    </r>
    <r>
      <rPr>
        <b/>
        <sz val="12"/>
        <color rgb="FF3338E8"/>
        <rFont val="Verdana bold"/>
      </rPr>
      <t>-</t>
    </r>
    <r>
      <rPr>
        <b/>
        <sz val="12"/>
        <color rgb="FF0FD2E7"/>
        <rFont val="Verdana bold"/>
      </rPr>
      <t xml:space="preserve"> </t>
    </r>
    <r>
      <rPr>
        <b/>
        <sz val="12"/>
        <color rgb="FF113CEA"/>
        <rFont val="Verdana bold"/>
      </rPr>
      <t>Programas de Gestão de Riscos Hídricos</t>
    </r>
  </si>
  <si>
    <t>Riscos hídricos relacionados à dependência considerados na avaliação de risco</t>
  </si>
  <si>
    <t>Riscos hídricos relacionados ao impacto considerados na avaliação de risco</t>
  </si>
  <si>
    <t xml:space="preserve">Avaliação da disponibilidade futura de quantidade de água </t>
  </si>
  <si>
    <t>Avaliação de riscos futuros relacionados à qualidade da água</t>
  </si>
  <si>
    <t>Avaliação dos impactos sobre as partes interessadas locais</t>
  </si>
  <si>
    <t>Avaliação de futuras mudanças regulatórias potenciais em nível local</t>
  </si>
  <si>
    <t>Escopo da avaliação</t>
  </si>
  <si>
    <t xml:space="preserve">Os riscos hídricos relacionados à dependência são avaliados pela CBA como parte de sua estrutura de gestão de riscos corporativos. A análise considera a disponibilidade de água no nível da bacia/captação, possíveis conflitos entre partes interessadas sobre o uso dos recursos hídricos e a influência da água na produção e no fornecimento de matérias-primas essenciais.
Entre os riscos mapeados, destaca-se a escassez hídrica nos fornecedores de insumos críticos para a eletrólise, como piche e coque de petróleo, cuja produção depende diretamente da disponibilidade de água. A inclusão desse fator na avaliação permite identificar potenciais impactos no fornecimento e adotar medidas para mitigar interrupções na cadeia produtiva. Em suas operações, a CBA possui riscos vinculados à falta de água tanto para geração de energia elétrica como para as unidades produtivas.
Além disso, a CBA também avalia riscos hídricos por meio do Programa Suprimentos Sustentável, que integra aspectos ESG nos processos de seleção, contratação e gestão de fornecedores. Por meio desse programa, a Companhia envolve seus fornecedores em diversas questões ESG, incluindo o monitoramento da disponibilidade hídrica em sua cadeia de suprimentos. Os resultados dessas avaliações auxiliam na identificação de vulnerabilidades e na construção de estratégias para fortalecer a resiliência da cadeia de fornecimento diante de riscos hídricos.										</t>
  </si>
  <si>
    <t>A CBA avalia a disponibilidade futura de água por meio de estudos e ferramentas especializadas para identificar áreas sujeitas a estresse hídrico e orientar a gestão sustentável do recurso. Em uma análise conduzida com o apoio das ferramentas WRI Aqueduct e WWF Water Risk Filter, foram identificadas unidades com maior vulnerabilidade hídrica, considerando parâmetros de estresse moderado-alto e alto. Os empreendimentos hidrelétricos do Negócio Energia não estão situados em áreas classificadas com estresse hídrico. Para mitigar riscos e garantir a segurança hídrica, a CBA tem implementado melhorias operacionais e iniciativas de reúso, resultando na redução do consumo de água A Companhia segue comprometida com a ampliação dessas iniciativas em todas as suas operações, com atenção especial às áreas de maior risco, buscando manter uma trajetória contínua de redução na captação de água e aprimoramento da eficiência no uso desse recurso.</t>
  </si>
  <si>
    <r>
      <t xml:space="preserve">A CBA adota uma abordagem ampla e estruturada para avaliar os impactos sobre as partes interessadas locais, garantindo uma gestão transparente e responsável dos recursos hídricos. Por meio de sua participação ativa em Comitês de Bacias Hidrográficas e Câmaras Técnicas em diversas associações, a Companhia mantém um diálogo contínuo com comunidades, empresas da região, órgãos reguladores e outras organizações. Esse engajamento permite a troca de informações e a busca por soluções colaborativas para a gestão sustentável da água.Reconhecendo o papel essencial da água para sua produção e para o bem-estar das comunidades em seu entorno, a CBA monitora de forma rigorosa sua captação e descarte, minimizando impactos ambientais e assegurando o uso eficiente do recurso.
Internamente, a Companhia promove treinamentos e campanhas de conscientização para seus empregados e empregadas, incentivando a redução do consumo e a adoção de boas práticas no uso da água. Além disso, a Linha Ética da CBA permanece aberta a todos os </t>
    </r>
    <r>
      <rPr>
        <i/>
        <sz val="12"/>
        <color rgb="FF000000"/>
        <rFont val="Verdana"/>
        <family val="2"/>
      </rPr>
      <t>stakeholders</t>
    </r>
    <r>
      <rPr>
        <sz val="12"/>
        <color rgb="FF000000"/>
        <rFont val="Verdana"/>
        <family val="2"/>
      </rPr>
      <t>, oferecendo um canal seguro para relatar preocupações e contribuir para a melhoria contínua da gestão hídrica. Dessa forma, a Companhia fortalece seu compromisso com uma operação responsável e alinhada às necessidades de suas partes interessadas.</t>
    </r>
  </si>
  <si>
    <t>Operações próprias e fornecedores</t>
  </si>
  <si>
    <t>Total CBA</t>
  </si>
  <si>
    <t>Auditorias de resíduos para identificar oportunidades de melhoria no desempenho da gestão de resíduos</t>
  </si>
  <si>
    <t>Planos de ação para reduzir a geração de resíduos</t>
  </si>
  <si>
    <t>Metas quantificadas para minimizar a produção de resíduos</t>
  </si>
  <si>
    <t>Investimento em inovação ou P&amp;D para reduzir a geração de resíduos</t>
  </si>
  <si>
    <t>Treinamento em redução de resíduos fornecido aos funcionários</t>
  </si>
  <si>
    <t>Integração de programas de reciclagem para reduzir a quantidade de resíduos enviados para aterros</t>
  </si>
  <si>
    <t>A gestão de resíduos na CBA é orientada por um Padrão Gerencial corporativo, que estabelece os critérios mínimos a serem cumpridos como parte da gestão ambiental, permitindo uma atuação preventiva e a melhoria contínua, além de promover a gestão segura e eficaz dos resíduos gerados. Complementarmente, a Companhia conta com o Plano de Gerenciamento de Resíduos Sólidos (PGRS), que define e assegura que a geração, a segregação, o armazenamento temporário, a coleta e a destinação final dos resíduos inerentes às atividades sejam realizadas de forma controlada, por meio de procedimentos operacionais bem definidos.
Todos os procedimentos internos seguem o disposto na Política Nacional de Resíduos Sólidos (PNRS), que orienta a redução, a reutilização e a reciclagem de resíduos. Além disso, todas as unidades mantêm inventários que mensuram as quantidades de resíduos gerados, armazenados, transportados e corretamente destinados, em conformidade com as normas dos órgãos ambientais federais e estaduais.</t>
  </si>
  <si>
    <t>A CBA investe continuamente em inovação para aprimorar a gestão de resíduos e desenvolver soluções sustentáveis. O Projeto de Disposição de Resíduos a Seco é um exemplo de avanço tecnológico que permite a recuperação de parte da água utilizada no processo industrial, melhora as características dos resíduos e viabiliza novas formas de destinação.
Além disso, a Companhia direciona esforços para transformar o resíduo de bauxita, tradicionalmente armazenado em barragens, em materiais cimentícios como a pozolana — subproduto industrial que, ao reagir com cal e água, forma compostos utilizados na produção de cimento mais sustentável. Esses investimentos ampliam as possibilidades de reaproveitamento dos resíduos industriais, reforçando o compromisso da CBA com a economia circular e a redução de impactos ambientais.</t>
  </si>
  <si>
    <t xml:space="preserve">Resíduos perigosos (classe I) </t>
  </si>
  <si>
    <t>Preparação para reutilização (t)</t>
  </si>
  <si>
    <t>Reciclagem (t)</t>
  </si>
  <si>
    <t>Outras operações de recuperação (t)</t>
  </si>
  <si>
    <t>Subtotal (t)</t>
  </si>
  <si>
    <t>Resíduos não perigosos (classe II) -  em toneladas (t)</t>
  </si>
  <si>
    <t>Total (t)</t>
  </si>
  <si>
    <t xml:space="preserve">Dentro </t>
  </si>
  <si>
    <t>Fora</t>
  </si>
  <si>
    <t>Incineração (com recuperação de energia) (t)</t>
  </si>
  <si>
    <t>Incineração (sem recuperação de energia) (t)</t>
  </si>
  <si>
    <t>Confinamento em aterro (t)</t>
  </si>
  <si>
    <t>Outras operações de disposição (t)</t>
  </si>
  <si>
    <t>Total geral (t)</t>
  </si>
  <si>
    <t> 0</t>
  </si>
  <si>
    <t>Total de resíduos reciclados/reutilizados (t)</t>
  </si>
  <si>
    <t>Total de resíduos descartados (t)</t>
  </si>
  <si>
    <t>- Resíduos depositados em aterro (t)</t>
  </si>
  <si>
    <t>- Resíduos incinerados com valorização energética (t)</t>
  </si>
  <si>
    <t>- Resíduos incinerados sem valorização energética (t)</t>
  </si>
  <si>
    <t>- Resíduos destinados de outra forma (t)</t>
  </si>
  <si>
    <t>- Resíduos com método de disposição desconhecido (t)</t>
  </si>
  <si>
    <r>
      <rPr>
        <b/>
        <sz val="12"/>
        <color rgb="FF17D4E8"/>
        <rFont val="Verdana bold"/>
      </rPr>
      <t xml:space="preserve">CBA-55 </t>
    </r>
    <r>
      <rPr>
        <b/>
        <sz val="12"/>
        <rFont val="Verdana bold"/>
      </rPr>
      <t>-</t>
    </r>
    <r>
      <rPr>
        <b/>
        <sz val="12"/>
        <color rgb="FF17D4E8"/>
        <rFont val="Verdana bold"/>
      </rPr>
      <t xml:space="preserve"> </t>
    </r>
    <r>
      <rPr>
        <b/>
        <sz val="12"/>
        <color rgb="FF113CEA"/>
        <rFont val="Verdana bold"/>
      </rPr>
      <t>Eliminação de resíduos</t>
    </r>
  </si>
  <si>
    <r>
      <rPr>
        <b/>
        <sz val="12"/>
        <color rgb="FF0FD2E7"/>
        <rFont val="Verdana bold"/>
      </rPr>
      <t xml:space="preserve">CBA-56 </t>
    </r>
    <r>
      <rPr>
        <b/>
        <sz val="12"/>
        <color rgb="FF3000FD"/>
        <rFont val="Verdana bold"/>
      </rPr>
      <t>-</t>
    </r>
    <r>
      <rPr>
        <b/>
        <sz val="12"/>
        <color rgb="FF113CEA"/>
        <rFont val="Verdana bold"/>
      </rPr>
      <t xml:space="preserve"> Resíduos minerais</t>
    </r>
  </si>
  <si>
    <t xml:space="preserve"> Resíduos minerais</t>
  </si>
  <si>
    <t>Total de resíduos minerais gerados - rocha</t>
  </si>
  <si>
    <t>Total de resíduos minerais gerados - rejeitos</t>
  </si>
  <si>
    <t>Total de resíduos minerais reaproveitados/reutilizados</t>
  </si>
  <si>
    <t>Total de resíduos minerais descartados (A+B-C)</t>
  </si>
  <si>
    <t>unidade</t>
  </si>
  <si>
    <t>Milhão de toneladas métricas</t>
  </si>
  <si>
    <t>% de Receita</t>
  </si>
  <si>
    <t>Número de incidentes significativos associados a materiais perigosos e gestão de resíduos</t>
  </si>
  <si>
    <t>Incidentes significativos</t>
  </si>
  <si>
    <r>
      <rPr>
        <b/>
        <sz val="10"/>
        <color rgb="FF000000"/>
        <rFont val="Verdana"/>
        <family val="2"/>
      </rPr>
      <t>Nota 1:</t>
    </r>
    <r>
      <rPr>
        <sz val="10"/>
        <color rgb="FF000000"/>
        <rFont val="Verdana"/>
        <family val="2"/>
      </rPr>
      <t xml:space="preserve"> O indicador contempla apenas as unidades operacionais do Negócio Alumínio, onde estão localizadas as operações com maior uso e armazenamento de materiais perigosos.
</t>
    </r>
    <r>
      <rPr>
        <b/>
        <sz val="10"/>
        <color rgb="FF000000"/>
        <rFont val="Verdana"/>
        <family val="2"/>
      </rPr>
      <t>Nota 2:</t>
    </r>
    <r>
      <rPr>
        <sz val="10"/>
        <color rgb="FF000000"/>
        <rFont val="Verdana"/>
        <family val="2"/>
      </rPr>
      <t xml:space="preserve"> São considerados incidentes e vazamentos significativos aqueles classificados com Potencial de Gravidade (PG) igual ou superior a 4 e Nível igual ou superior a 4, de acordo com o sistema interno da Companhia. Nesses casos, pode haver impactos ao meio ambiente, risco à integridade física de empregados e empregadas, ou interferência relevante no processo produtivo, exigindo comunicação externa.
</t>
    </r>
    <r>
      <rPr>
        <b/>
        <sz val="10"/>
        <color rgb="FF000000"/>
        <rFont val="Verdana"/>
        <family val="2"/>
      </rPr>
      <t>Nota 3:</t>
    </r>
    <r>
      <rPr>
        <sz val="10"/>
        <color rgb="FF000000"/>
        <rFont val="Verdana"/>
        <family val="2"/>
      </rPr>
      <t xml:space="preserve"> A comunicação aos órgãos ambientais competentes é obrigatória sempre que houver exigência legal.
</t>
    </r>
    <r>
      <rPr>
        <b/>
        <sz val="10"/>
        <color rgb="FF000000"/>
        <rFont val="Verdana"/>
        <family val="2"/>
      </rPr>
      <t>Nota 4:</t>
    </r>
    <r>
      <rPr>
        <sz val="10"/>
        <color rgb="FF000000"/>
        <rFont val="Verdana"/>
        <family val="2"/>
      </rPr>
      <t xml:space="preserve"> Vazamentos de pequena proporção, como aqueles com volume inferior a 5 litros, não são considerados significativos para fins deste indicador e, portanto, não são contabilizados.  
</t>
    </r>
    <r>
      <rPr>
        <b/>
        <sz val="10"/>
        <color rgb="FF000000"/>
        <rFont val="Verdana"/>
        <family val="2"/>
      </rPr>
      <t>Nota 5:</t>
    </r>
    <r>
      <rPr>
        <sz val="10"/>
        <color rgb="FF000000"/>
        <rFont val="Verdana"/>
        <family val="2"/>
      </rPr>
      <t xml:space="preserve"> As unidades de Barro Alto e Niquelândia não são consideradas nos dados, visto que a CBA tem operação apenas administrativa nessas unidades.</t>
    </r>
  </si>
  <si>
    <t xml:space="preserve"> Orçamento gasto com áreas contaminadas (R$)</t>
  </si>
  <si>
    <t>Orçamento completo do projeto de áreas contaminadas</t>
  </si>
  <si>
    <t>Orçamento executado no ano</t>
  </si>
  <si>
    <t> 4.057.355</t>
  </si>
  <si>
    <t> 1.330.679</t>
  </si>
  <si>
    <r>
      <rPr>
        <b/>
        <sz val="10"/>
        <color rgb="FF000000"/>
        <rFont val="Verdana"/>
        <family val="2"/>
      </rPr>
      <t>Nota 1:</t>
    </r>
    <r>
      <rPr>
        <sz val="10"/>
        <color rgb="FF000000"/>
        <rFont val="Verdana"/>
        <family val="2"/>
      </rPr>
      <t xml:space="preserve">  Os valores variam de ano para ano, de acordo com a programação de atividades e sua respectiva execução.</t>
    </r>
  </si>
  <si>
    <t>Incidentes</t>
  </si>
  <si>
    <t>Impactos, Incidentes Relacionados à Água e seus Processos de Gestão</t>
  </si>
  <si>
    <t>Compromissos</t>
  </si>
  <si>
    <r>
      <t xml:space="preserve">Minimização de impactos e riscos por meio da seleção responsável de locais, </t>
    </r>
    <r>
      <rPr>
        <i/>
        <sz val="12"/>
        <color rgb="FF000000"/>
        <rFont val="Verdana"/>
        <family val="2"/>
      </rPr>
      <t>design</t>
    </r>
    <r>
      <rPr>
        <sz val="12"/>
        <color rgb="FF000000"/>
        <rFont val="Verdana"/>
        <family val="2"/>
      </rPr>
      <t xml:space="preserve"> e construção</t>
    </r>
  </si>
  <si>
    <t>Adoção de padrões internacionais reconhecidos e melhores práticas de gestão de instalações de armazenamento de rejeitos (TSF)</t>
  </si>
  <si>
    <t>Práticas de Gestão</t>
  </si>
  <si>
    <t>Planos de armazenamento de rejeitos para toda a vida útil da mina</t>
  </si>
  <si>
    <t>Implementação de sistemas de vigilância e monitoramento para gerenciar riscos em todas as fases do ciclo de vida das instalações de armazenamento de rejeitos (TSFs)</t>
  </si>
  <si>
    <t>Planos de preparação e resposta a emergências (EPRPs)</t>
  </si>
  <si>
    <t>Procedimentos para descomissionamento e fechamento das instalações de rejeitos</t>
  </si>
  <si>
    <t>Auditoria e avaliação independente da gestão das instalações de rejeitos</t>
  </si>
  <si>
    <t>Relato de falhas nas TSFs (vazamentos, transbordamentos etc.) nos últimos quatro anos</t>
  </si>
  <si>
    <t>A CBA possui a seguinte abordagem para a gestão de suas instalações de armazenamento de rejeitos (TSFs), próprias ou operadas pela Companhia:
• Planos de instalações de armazenamento de rejeitos de longo prazo
• Implementação de sistemas de vigilância e monitoramento para gerenciar riscos em todas as fases do ciclo de vida das TSFs
• Planos de preparação e resposta a emergências (EPRPs)
• Auditoria e avaliação independentes da gestão de instalações de rejeitos
• Reporte de eventuais falhas nas instalações de armazenamento de rejeitos ocorridas nos últimos quatro anos</t>
  </si>
  <si>
    <t>A CBA administra diferentes sistemas de barragem: as de resíduo industrial, as de rejeitos de mineração, as de abastecimento de água para a mineração e indústria e as de geração de energia elétrica, referentes aos empreendimentos hidrelétricos do Negócio Energia (Usinas Hidrelétricas – UHE e Centrais Geradoras Hidrelétricas – CGH). A gestão dessas barragens é conduzida a partir de um robusto sistema de segurança, que segue as melhores práticas nacionais e internacionais e adere rigorosamente às diretrizes legais impostas por cada estado. Suas responsabilidades incluem rotinas de monitoramento e análise da instrumentação, inspeções, revisão periódica e elaboração e implantação de planos de ação de emergência. Adicionalmente, uma empresa externa especializada e independente da CBA realiza avaliações frequentes das barragens em consonância com monitoramentos, controles e ações rotineiras. Relatórios periódicos são emitidos conforme exigido pela legislação, permitindo uma avaliação abrangente da condição das barragens. Desde 2018, a Empresa mantém um Comitê de Segurança de Barragens, que se reúne periodicamente para aprimorar continuamente os protocolos e garantir a eficácia das práticas de segurança.
As barragens também passam por fiscalizações periódicas de órgãos públicos responsáveis e possuem todos os laudos técnicos exigidos pela legislação. Tanto as barragens das unidades de Mineração e Metalurgia quanto as do Negócio Energia são acompanhadas pelos seguintes procedimentos de monitoramento:
• Revisão Periódica de Segurança (RPS)
• Plano de Segurança de Barragens (PSB)
• Plano de Ação de Emergência (PAE)</t>
  </si>
  <si>
    <t>Inventário de barragens</t>
  </si>
  <si>
    <t>Nome da barragem</t>
  </si>
  <si>
    <t>Localização</t>
  </si>
  <si>
    <t>Método de construção</t>
  </si>
  <si>
    <t>Capacidade máxima de armazenamento permitida</t>
  </si>
  <si>
    <t>Quantidade atual de rejeitos armazenados</t>
  </si>
  <si>
    <t>Classificação de consequência</t>
  </si>
  <si>
    <t>Data da revisão técnica independente mais recente</t>
  </si>
  <si>
    <t>A revisão técnica independente mais recente resultou em conclusões materiais?</t>
  </si>
  <si>
    <t>Descrição das conclusões</t>
  </si>
  <si>
    <t>Foram implementadas medidas de mitigação</t>
  </si>
  <si>
    <t>Resumo das medidas relevantes implementadas</t>
  </si>
  <si>
    <t>Há um Plano de Resposta e Emergência (PRE) específico em vigor?</t>
  </si>
  <si>
    <t>Barragem Palmital</t>
  </si>
  <si>
    <t>Barragem Miraí</t>
  </si>
  <si>
    <t>Barragem Itamarati de Minas</t>
  </si>
  <si>
    <t>Barragem Jacuba</t>
  </si>
  <si>
    <t>Alumínio (SP)</t>
  </si>
  <si>
    <t>Miraí (MG)</t>
  </si>
  <si>
    <t>Itamarati de Minas (MG)</t>
  </si>
  <si>
    <t>Niquelândia (GO)</t>
  </si>
  <si>
    <t>Operada pela CBA</t>
  </si>
  <si>
    <t>Em operação</t>
  </si>
  <si>
    <t>Ativa</t>
  </si>
  <si>
    <t>Inativa</t>
  </si>
  <si>
    <t>Alteamento por jusante</t>
  </si>
  <si>
    <t>Etapa Única</t>
  </si>
  <si>
    <t>496.549 m³</t>
  </si>
  <si>
    <t>Extremo</t>
  </si>
  <si>
    <t>Junho de 2025</t>
  </si>
  <si>
    <t>Setembro de 2025</t>
  </si>
  <si>
    <t>Novembro de 2025</t>
  </si>
  <si>
    <t>Sim</t>
  </si>
  <si>
    <t>As ações de rotina são controladas no Sistema de Gestão de Barragens e envolvem inspeções quinzenais, manutenção do estado de conservação, monitoramento da instrumentação e controles da largura de praia e da retirada de água do reservatório.</t>
  </si>
  <si>
    <t>Instalações ativas</t>
  </si>
  <si>
    <t>Instalações inativas (incluindo instalações em manutenção ou fechadas)</t>
  </si>
  <si>
    <t>Instalações planejadas</t>
  </si>
  <si>
    <t>Número total de instalações</t>
  </si>
  <si>
    <t>Número de instalações categorizadas como “alto potencial de risco” (“extremo” e “muito alto”)</t>
  </si>
  <si>
    <t>Porcentagem de instalações de “alto risco potencial”</t>
  </si>
  <si>
    <r>
      <rPr>
        <b/>
        <sz val="12"/>
        <color rgb="FF17D4E8"/>
        <rFont val="Verdana bold"/>
      </rPr>
      <t xml:space="preserve">CBA-59 </t>
    </r>
    <r>
      <rPr>
        <b/>
        <sz val="12"/>
        <color rgb="FF3000FD"/>
        <rFont val="Verdana bold"/>
      </rPr>
      <t>-</t>
    </r>
    <r>
      <rPr>
        <b/>
        <sz val="12"/>
        <color rgb="FF17D4E8"/>
        <rFont val="Verdana bold"/>
      </rPr>
      <t xml:space="preserve"> </t>
    </r>
    <r>
      <rPr>
        <b/>
        <sz val="12"/>
        <color rgb="FF113CEA"/>
        <rFont val="Verdana bold"/>
      </rPr>
      <t>Simulados de emergência</t>
    </r>
  </si>
  <si>
    <t>Negócio</t>
  </si>
  <si>
    <t>Participantes</t>
  </si>
  <si>
    <t>Energia</t>
  </si>
  <si>
    <t>Alumínio</t>
  </si>
  <si>
    <t>Estudos de linha de base social</t>
  </si>
  <si>
    <t>Plano de fechamento da mina antes do seu desenvolvimento</t>
  </si>
  <si>
    <t>Desenvolvimento de capacidade local no período de operação da mina</t>
  </si>
  <si>
    <t>Planos sociais de fechamento</t>
  </si>
  <si>
    <t>Planos de mitigação relacionados ao fechamento</t>
  </si>
  <si>
    <t>Planejamento de fechamento na fase de viabilidade de um novo projeto</t>
  </si>
  <si>
    <t>Metas de desempenho mensuráveis em áreas relacionadas à sustentabilidade no plano de gestão de fechamento da mina</t>
  </si>
  <si>
    <t>Realização de revisões para garantir que o escopo do trabalho seja abrangente, atualizado e possua novas tecnologias</t>
  </si>
  <si>
    <t>Incorporação de recuperação simultânea nas operações a fim de minimizar consequências associadas ao fechamento de longo prazo</t>
  </si>
  <si>
    <t>Há um acordo formal da CBA e compradores para caso de desinvestimentos</t>
  </si>
  <si>
    <t>Há provisões financeiras estabelecidas para caso de desinvestimentos</t>
  </si>
  <si>
    <t>A CBA estabelece diretrizes gerais para o fechamento de minas, e embora não tenha uma lista específica de “metas de desempenho mensuráveis” relacionadas a sustentabilidade, apresenta indicadores e requisitos que devem ser monitorados e podem ser interpretados como tais metas no contexto da gestão de fechamento. Sendo assim, na fase do projeto conceitual executivo essas metas devem ser implementadas.</t>
  </si>
  <si>
    <t>O padrão corporativo da CBA prevê expressamente a realização de revisões periódicas e condicionadas a mudanças relevantes, com o objetivo de manter o plano de fechamento atualizado, completo e apto a adotar novas tecnologias ou soluções inovadoras no processo de reabilitação e transição da mina.</t>
  </si>
  <si>
    <t>A CBA realiza a revisão e definição das responsabilidades de longo prazo relacionadas à recuperação e ao fechamento da mina, especialmente no que se refere ao período pós-fechamento.</t>
  </si>
  <si>
    <t>A CBA realiza a caracterização dos municípios onde opera como parte de sua estratégia de mineração sustentável e de engajamento com as comunidades locais. Esse processo envolve não apenas o diagnóstico socioeconômico como também a Avaliação Ambiental Integrada, uma metodologia que analisa estrategicamente o território, considerando aspectos sociais, econômicos e ambientais. A caracterização é feita com apoio de consultorias especializadas e em parceria com instituições acadêmicas, que contribuem com estudos científicos voltados à reabilitação ambiental, restauração florestal e conservação hídrica. 
Essa abordagem permite à CBA entender melhor as dinâmicas locais, identificar oportunidades de desenvolvimento e mitigar impactos da atividade mineradora. Além disso, a caracterização subsidia ações voltadas à reconversão econômica dos territórios, especialmente em contextos de fechamento de mina, promovendo práticas que valorizam a agricultura familiar e a autonomia das comunidades.
Os riscos sociais e suas medidas de mitigação são identificados nas fases iniciais do planejamento da mina, durante a caracterização dos municípios. Em termos operacionais, a Companhia adota a estratégia de Operação Concomitante, que integra — de forma contínua e simultânea — as etapas de extração, reconformação e reabilitação ambiental, com apoio de pesquisas científicas em segregação de solos e estudos hidrológicos. A estratégia tem como foco reduzir o lapso temporal de ocupação territorial, mitigar os impactos ambientais, aprimorar a reintegração paisagística e aumentar a eficiência da gestão territorial.</t>
  </si>
  <si>
    <r>
      <rPr>
        <b/>
        <sz val="12"/>
        <color rgb="FF0FD2E7"/>
        <rFont val="Verdana bold"/>
        <family val="2"/>
      </rPr>
      <t xml:space="preserve">GRI 301-3 - </t>
    </r>
    <r>
      <rPr>
        <b/>
        <sz val="12"/>
        <color rgb="FF113CEA"/>
        <rFont val="Verdana bold"/>
        <family val="2"/>
      </rPr>
      <t>Produtos e suas embalagens recuperados</t>
    </r>
  </si>
  <si>
    <t>a) Instância responsável pela supervisão da implementação do Programa ESG da Companhia para seus fornecedores</t>
  </si>
  <si>
    <t>b) Descrição de como ocorre a revisão das práticas de compras da Companhia para garantir o alinhamento com o Código de Conduta do Fornecedor e evitar possíveis conflitos com os requisitos ESG</t>
  </si>
  <si>
    <t>c) Descrição sobre critérios de exclusão de contratação caso os fornecedores não consigam atingir os requisitos ESG mínimos dentro de um prazo definido</t>
  </si>
  <si>
    <t>A CBA estabelece que fornecedores sujeitos ao processo de homologação somente são aprovados após a adesão formal ao Código de Conduta de Fornecedores e à Política de Fornecimento Sustentável, assegurando alinhamento aos requisitos ESG desde a etapa inicial de contratação.
Nos casos em que o fornecedor não atende integralmente aos critérios estabelecidos, a eventual homologação por exceção deve ser formalmente solicitada pela área demandante e submetida às instâncias internas competentes para avaliação e deliberação, garantindo análise crítica e governança adequada antes de qualquer aprovação.</t>
  </si>
  <si>
    <r>
      <rPr>
        <sz val="12"/>
        <color rgb="FF000000"/>
        <rFont val="Verdana"/>
        <family val="2"/>
      </rPr>
      <t xml:space="preserve">b) Descrição da metodologia utilizada pela Companhia
(incluir quais riscos são considerados no processo: específicos do país, do setor e de </t>
    </r>
    <r>
      <rPr>
        <i/>
        <sz val="12"/>
        <color rgb="FF000000"/>
        <rFont val="Verdana"/>
        <family val="2"/>
      </rPr>
      <t>commodities</t>
    </r>
    <r>
      <rPr>
        <sz val="12"/>
        <color rgb="FF000000"/>
        <rFont val="Verdana"/>
        <family val="2"/>
      </rPr>
      <t>)</t>
    </r>
  </si>
  <si>
    <t>A CBA realiza a triagem de fornecedores para identificar aqueles considerados significativos. Os aspectos avaliados abrangem as dimensões ambiental, social e de governança.
A metodologia de triagem é baseada em riscos específicos de cada país, considerados durante o processo de homologação.</t>
  </si>
  <si>
    <r>
      <t xml:space="preserve">CBA-20 </t>
    </r>
    <r>
      <rPr>
        <b/>
        <sz val="12"/>
        <color rgb="FF3000FD"/>
        <rFont val="Verdana bold"/>
      </rPr>
      <t>-</t>
    </r>
    <r>
      <rPr>
        <b/>
        <sz val="12"/>
        <color rgb="FF0FD2E7"/>
        <rFont val="Verdana bold"/>
      </rPr>
      <t xml:space="preserve"> </t>
    </r>
    <r>
      <rPr>
        <b/>
        <sz val="12"/>
        <color rgb="FF113CEA"/>
        <rFont val="Verdana bold"/>
      </rPr>
      <t>Programas ESG para fornecedores</t>
    </r>
  </si>
  <si>
    <r>
      <rPr>
        <b/>
        <sz val="12"/>
        <color rgb="FF0FD2E7"/>
        <rFont val="Verdana bold"/>
      </rPr>
      <t xml:space="preserve">CBA-23 </t>
    </r>
    <r>
      <rPr>
        <b/>
        <sz val="12"/>
        <color rgb="FF3000FD"/>
        <rFont val="Verdana bold"/>
      </rPr>
      <t xml:space="preserve">- </t>
    </r>
    <r>
      <rPr>
        <b/>
        <sz val="12"/>
        <color rgb="FF113CEA"/>
        <rFont val="Verdana bold"/>
      </rPr>
      <t>Homologação de fornecedores</t>
    </r>
  </si>
  <si>
    <t>Cobertura e progresso do programa de triagem de fornecedores</t>
  </si>
  <si>
    <t>1.1 Número total de fornecedores de nível 1</t>
  </si>
  <si>
    <t>1.2 Número total de fornecedores significativos no nível 1</t>
  </si>
  <si>
    <t>1.3 % do gasto total com fornecedores significativos no nível 1</t>
  </si>
  <si>
    <t>1.4 Número total de fornecedores significativos fora do nível 1</t>
  </si>
  <si>
    <r>
      <rPr>
        <sz val="12"/>
        <color rgb="FF000000"/>
        <rFont val="Verdana"/>
        <family val="2"/>
      </rPr>
      <t>1.5 Número total de fornecedores significativos (</t>
    </r>
    <r>
      <rPr>
        <i/>
        <sz val="12"/>
        <color rgb="FF000000"/>
        <rFont val="Verdana"/>
        <family val="2"/>
      </rPr>
      <t xml:space="preserve">Tier </t>
    </r>
    <r>
      <rPr>
        <sz val="12"/>
        <color rgb="FF000000"/>
        <rFont val="Verdana"/>
        <family val="2"/>
      </rPr>
      <t xml:space="preserve">1 e não </t>
    </r>
    <r>
      <rPr>
        <i/>
        <sz val="12"/>
        <color rgb="FF000000"/>
        <rFont val="Verdana"/>
        <family val="2"/>
      </rPr>
      <t xml:space="preserve">Tier </t>
    </r>
    <r>
      <rPr>
        <sz val="12"/>
        <color rgb="FF000000"/>
        <rFont val="Verdana"/>
        <family val="2"/>
      </rPr>
      <t>1)</t>
    </r>
  </si>
  <si>
    <r>
      <rPr>
        <b/>
        <sz val="10"/>
        <color rgb="FF000000"/>
        <rFont val="Verdana"/>
        <family val="2"/>
      </rPr>
      <t>Nota:</t>
    </r>
    <r>
      <rPr>
        <sz val="10"/>
        <color rgb="FF000000"/>
        <rFont val="Verdana"/>
        <family val="2"/>
      </rPr>
      <t xml:space="preserve"> Dados verificados por terceiros no exercício financeiro mais recente relatado. </t>
    </r>
  </si>
  <si>
    <t>Avaliação de fornecedor</t>
  </si>
  <si>
    <t>1.1 Número total de fornecedores avaliados por meio de avaliações remotas e/ou presenciais</t>
  </si>
  <si>
    <t>1.3 Número de fornecedores avaliados com impactos negativos substanciais reais ou potenciais</t>
  </si>
  <si>
    <t>1.4 Percentual de fornecedores com impactos negativos substanciais reais ou potenciais que possuem um plano de ação corretiva ou de melhoria acordado.</t>
  </si>
  <si>
    <t>1.5 Número de fornecedores com impactos negativos substanciais reais ou potenciais que foram descontinuados</t>
  </si>
  <si>
    <t>Meta 2025</t>
  </si>
  <si>
    <t>As diretrizes do processo de auditoria integrada em fornecedores foram definidas em 2023 e o processo teve seu piloto iniciado em 2024. O processo foi expandido em 2025, com maior cobertura e critérios claros para fornecedores estratégicos, incluindo aspectos normativos e de sustentabilidade, e realizado em parceria com uma empresa terceira. As auditorias ocorreram de forma presencial ou remota, com uso de ferramentas de controle pelo time de Sistema de Gestão Integrada para gestão e acompanhamento dos planos de ação, consolidando a prática como parte do ciclo anual da Companhia.</t>
  </si>
  <si>
    <t>a) Descrição da cobertura e o progresso do Programa de Avaliação de Fornecedores</t>
  </si>
  <si>
    <t>Apoio ao plano de ação corretiva</t>
  </si>
  <si>
    <t xml:space="preserve">2.1 Número total de fornecedores apoiados com a implementação de planos de ações corretivas </t>
  </si>
  <si>
    <t>2.2 % de fornecedores avaliados com impactos negativos substanciais reais ou potenciais que receberam apoio na implementação do plano de ação corretiva.</t>
  </si>
  <si>
    <t>Meta  2025</t>
  </si>
  <si>
    <t>Programas de capacitação</t>
  </si>
  <si>
    <t>3.1 Número total de fornecedores em programas de capacitação</t>
  </si>
  <si>
    <t>Em 2025, não foram realizadas iniciativas de treinamento pela CBA para fornecedores. O material do treinamento de inventário de GEE continua disponível para os fornecedores estratégicos.</t>
  </si>
  <si>
    <t>Percentual do orçamento de compras gasto em fornecedores locais</t>
  </si>
  <si>
    <t>Valor total do orçamento para fornecedores (R$)</t>
  </si>
  <si>
    <t>Valor total do gasto com fornecedores locais (R$)</t>
  </si>
  <si>
    <t>Percentual do orçamento gasto com fornecedores locais</t>
  </si>
  <si>
    <t>Segurança da Informação</t>
  </si>
  <si>
    <t>a) Aprimoramento contínuo de sistemas de segurança da informação</t>
  </si>
  <si>
    <t>b) Garantia de integridade e proteção de dados</t>
  </si>
  <si>
    <t>d) Responsabilidades individuais relacionadas a segurança da informação para todos os empregados e empregadas</t>
  </si>
  <si>
    <t>As responsabilidades relacionadas à segurança da informação são amplamente disseminadas na Organização. Todos os empregados e empregadas recebem capacitação sobre o tema, com orientações claras sobre a proteção de credenciais, o uso adequado dos recursos corporativos, a correta classificação das informações, o reporte imediato de incidentes e a prevenção contra engenharia social.
Para terceiros, como fornecedores e parceiros, são estabelecidos pré-requisitos que incluem a formalização de contratos com cláusulas específicas sobre privacidade e segurança de dados, além da exigência de conhecimento e cumprimento da Política de Segurança da Informação da CBA.</t>
  </si>
  <si>
    <t>As responsabilidades sobre a segurança da informação são abrangentes: todos os empregados e empregadas recebem capacitação sobre o tema, com orientações sobre proteção de credenciais, uso adequado dos recursos corporativos, classificação correta da informação, reporte imediato de incidentes e prevenção contra engenharia social. Todas as diretrizes presentes na Política de Segurança da Informação e no Código de Conduta da CBA devem ser seguidas por todos(as) os(as) empregados(as) da Companhia.</t>
  </si>
  <si>
    <r>
      <rPr>
        <b/>
        <sz val="12"/>
        <color rgb="FF0FD2E7"/>
        <rFont val="Verdana bold"/>
      </rPr>
      <t xml:space="preserve">CBA-27 </t>
    </r>
    <r>
      <rPr>
        <b/>
        <sz val="12"/>
        <color rgb="FF3000FD"/>
        <rFont val="Verdana bold"/>
      </rPr>
      <t>-</t>
    </r>
    <r>
      <rPr>
        <b/>
        <sz val="12"/>
        <color rgb="FF113CEA"/>
        <rFont val="Verdana bold"/>
      </rPr>
      <t xml:space="preserve"> Processo e infraestrutura de segurança de TI</t>
    </r>
  </si>
  <si>
    <t>Número total de violações de segurança da informação</t>
  </si>
  <si>
    <t>Número total de clientes, consumidores e empregados(as) afetados(as) pelas violações</t>
  </si>
  <si>
    <t>Inovação e tecnologia</t>
  </si>
  <si>
    <t>Investimentos realizados, por área (R$ mil)</t>
  </si>
  <si>
    <t>Tecnologia e inovação</t>
  </si>
  <si>
    <t>Meio ambiente</t>
  </si>
  <si>
    <t>Segurança</t>
  </si>
  <si>
    <t>Capex</t>
  </si>
  <si>
    <t>Custeio</t>
  </si>
  <si>
    <t>DT</t>
  </si>
  <si>
    <r>
      <rPr>
        <b/>
        <sz val="11"/>
        <color theme="1"/>
        <rFont val="Verdana"/>
        <family val="2"/>
      </rPr>
      <t xml:space="preserve">Nota 1: </t>
    </r>
    <r>
      <rPr>
        <sz val="11"/>
        <color theme="1"/>
        <rFont val="Verdana"/>
        <family val="2"/>
      </rPr>
      <t xml:space="preserve">Neste indicador, foram consideradas todas as unidades da CBA. Os investimentos em Capex referem-se aos valores destinados a estudos de inovação. Os valores de custeio correspondem às áreas de Tecnologia e de Desenvolvimento de Mercado e Inovação. Já os investimentos em DT referem-se às iniciativas voltadas ao desenvolvimento tecnológico.
</t>
    </r>
    <r>
      <rPr>
        <b/>
        <sz val="11"/>
        <color theme="1"/>
        <rFont val="Verdana"/>
        <family val="2"/>
      </rPr>
      <t>Nota 2</t>
    </r>
    <r>
      <rPr>
        <sz val="11"/>
        <color theme="1"/>
        <rFont val="Verdana"/>
        <family val="2"/>
      </rPr>
      <t>: Em 2022, houve uma alavancagem nos investimentos, principalmente pelos projetos estratégicos (Disposição de Resíduos a Seco, ReAl, Modernização da Tecnologia das Salas Fornos e Purificação do Licor). Permaneceram em andamento os investimentos associados aos programas de digitalização e desenvolvimento tecnológico.</t>
    </r>
  </si>
  <si>
    <t>Projetos de inovação e cocriação com clientes</t>
  </si>
  <si>
    <t>Número total de projetos de inovação</t>
  </si>
  <si>
    <t>Número de projetos de inovação com clientes (fomento)</t>
  </si>
  <si>
    <t>Número de projetos de inovação do mercado (demanda)</t>
  </si>
  <si>
    <t>59 (31 em faturamento)</t>
  </si>
  <si>
    <t>86 (35 em faturamento)</t>
  </si>
  <si>
    <t>Investimentos em projetos de inovação e cocriação com clientes</t>
  </si>
  <si>
    <t>Investimentos em inovação com clientes (R$ milhões)</t>
  </si>
  <si>
    <r>
      <rPr>
        <sz val="12"/>
        <color rgb="FF000000"/>
        <rFont val="Verdana"/>
        <family val="2"/>
      </rPr>
      <t xml:space="preserve">Associações comerciais ou grupos isentos de impostos (por exemplo, </t>
    </r>
    <r>
      <rPr>
        <i/>
        <sz val="12"/>
        <color rgb="FF000000"/>
        <rFont val="Verdana"/>
        <family val="2"/>
      </rPr>
      <t>think tanks</t>
    </r>
    <r>
      <rPr>
        <sz val="12"/>
        <color rgb="FF000000"/>
        <rFont val="Verdana"/>
        <family val="2"/>
      </rPr>
      <t>)</t>
    </r>
  </si>
  <si>
    <t>Total de contribuições e outros gastos</t>
  </si>
  <si>
    <t>Cobertura de dados (como % do denominador, indicando o escopo organizacional dos dados relatados)</t>
  </si>
  <si>
    <t>Casos significativos de não conformidade com leis e regulamentos</t>
  </si>
  <si>
    <t>Número total de casos em que multas foram aplicadas</t>
  </si>
  <si>
    <t>Número de casos em que sanções não monetárias foram aplicadas</t>
  </si>
  <si>
    <t>Valor monetário de multas para casos de não conformidade com leis e regulamentos (R$)</t>
  </si>
  <si>
    <t>Passivo ambiental acumulado no fim do ano (R$)</t>
  </si>
  <si>
    <t>Ambiental</t>
  </si>
  <si>
    <t>Tributário</t>
  </si>
  <si>
    <t>Cível/ trabalhista</t>
  </si>
  <si>
    <r>
      <rPr>
        <b/>
        <sz val="12"/>
        <color rgb="FF0FD2E9"/>
        <rFont val="Verdana bold"/>
      </rPr>
      <t>CBA-6</t>
    </r>
    <r>
      <rPr>
        <b/>
        <sz val="12"/>
        <color rgb="FF113CEA"/>
        <rFont val="Verdana bold"/>
        <family val="2"/>
      </rPr>
      <t xml:space="preserve"> - Pagamento de taxas minerárias</t>
    </r>
  </si>
  <si>
    <t>Pagamento de taxas minerárias (R$ milhões)</t>
  </si>
  <si>
    <r>
      <rPr>
        <b/>
        <sz val="12"/>
        <color rgb="FF0FD2E9"/>
        <rFont val="Verdana bold"/>
      </rPr>
      <t>GRI 2-28</t>
    </r>
    <r>
      <rPr>
        <b/>
        <sz val="12"/>
        <color rgb="FF113CEA"/>
        <rFont val="Verdana bold"/>
        <family val="2"/>
      </rPr>
      <t xml:space="preserve"> - Participação em Associações</t>
    </r>
  </si>
  <si>
    <t>Estrutura de governança para engajamento em políticas públicas, com responsabilidades claramente atribuídas até o nível executivo</t>
  </si>
  <si>
    <t>As atividades abrangem todas, a maioria ou algumas jurisdições em que possuímos operações</t>
  </si>
  <si>
    <t>A CBA reconhece as mudanças climáticas como um dos principais desafios globais e atua de forma alinhada aos compromissos estabelecidos pelo Acordo de Paris, apoiando a transição para uma economia de baixo carbono. A Companhia acompanha e contribui tecnicamente para o aprimoramento de políticas públicas relacionadas ao tema, com base em critérios técnicos, transparência e previsibilidade regulatória.
Em 2025, a CBA participou de discussões e posicionamentos institucionais relacionados a instrumentos relevantes para a agenda climática, incluindo o Carbon Border Adjustment Mechanism (CBAM), o Sistema Brasileiro de Comércio de Emissões (SBCE), o Plano Clima — plano nacional de mitigação e adaptação às mudanças climáticas — e a Taxonomia Sustentável em desenvolvimento no país.
A atuação da Companhia nesses temas busca contribuir para a construção de mecanismos eficazes, que promovam competitividade, integridade ambiental e segurança jurídica, ao mesmo tempo em que reforçam o compromisso com a redução de emissões de gases de efeito estufa e a adaptação aos riscos climáticos.</t>
  </si>
  <si>
    <t>A CBA não possui uma estrutura formal e específica dedicada ao tratamento de eventuais desalinhamentos entre posições de associações comerciais e o posicionamento climático da própria Companhia.
A participação da CBA em associações setoriais e fóruns técnicos é pautada por atuação transparente, técnica e fundamentada em dados. Sempre que pertinente, a Companhia apresenta análises comparativas baseadas em informações públicas, fontes reconhecidas e evidências técnicas, buscando contribuir para discussões qualificadas e consistentes com seus compromissos climáticos.</t>
  </si>
  <si>
    <t>Abrange todas as jurisdições em que a CBA possui operações.</t>
  </si>
  <si>
    <r>
      <rPr>
        <b/>
        <sz val="12"/>
        <color rgb="FF0FD2E7"/>
        <rFont val="Verdana bold"/>
      </rPr>
      <t xml:space="preserve">CBA-15 </t>
    </r>
    <r>
      <rPr>
        <b/>
        <sz val="12"/>
        <color rgb="FF3338E8"/>
        <rFont val="Verdana bold"/>
      </rPr>
      <t>-</t>
    </r>
    <r>
      <rPr>
        <b/>
        <sz val="12"/>
        <color rgb="FF113CEA"/>
        <rFont val="Verdana bold"/>
      </rPr>
      <t xml:space="preserve"> Duração média dos mandatos dos membros do Conselho</t>
    </r>
  </si>
  <si>
    <t xml:space="preserve">Melhores práticas de governança - Conselho de Administração </t>
  </si>
  <si>
    <t>Conselho de Administração</t>
  </si>
  <si>
    <t>Nacionalidade</t>
  </si>
  <si>
    <t>Função não executiva</t>
  </si>
  <si>
    <t>Membro Independente</t>
  </si>
  <si>
    <t>Características dos membros</t>
  </si>
  <si>
    <t>Finanças</t>
  </si>
  <si>
    <t>Sustentabilidade</t>
  </si>
  <si>
    <t>O tempo médio de mandato dos conselheiros é de 5,4 anos. Esse número considera os mandatos dos oito conselheiros, que são:
Eduardo Borges: 10 anos
Flavio Aidar: 2 anos
Franklin Feder: 8 anos
Glaisy Domingues: 5 anos
João Velloso: 2 anos
Luis Ermírio de Moraes: 10 anos
Ricardo Carvalho: 2 anos
Sergio Romani: 4 anos</t>
  </si>
  <si>
    <t>Eduardo Borges</t>
  </si>
  <si>
    <t>Brasileiro</t>
  </si>
  <si>
    <t xml:space="preserve">Masculino </t>
  </si>
  <si>
    <t>Mineração e Metais</t>
  </si>
  <si>
    <t>Sustentabilidade/ ESG</t>
  </si>
  <si>
    <t>Temas de especialidade</t>
  </si>
  <si>
    <t>Indicado pelo controlador</t>
  </si>
  <si>
    <t>Pertence a um grupo social sub-representado</t>
  </si>
  <si>
    <t>Membro do Conselho de outras organizações</t>
  </si>
  <si>
    <t>Comitês da CBA onde o membro atua</t>
  </si>
  <si>
    <t>Flavio Aidar</t>
  </si>
  <si>
    <t>Franklin Feder</t>
  </si>
  <si>
    <t>João Velloso</t>
  </si>
  <si>
    <t>Luis Ermírio de Moraes</t>
  </si>
  <si>
    <t>Ricardo Carvalho</t>
  </si>
  <si>
    <t>Sergio Romani</t>
  </si>
  <si>
    <t>Estadunidense</t>
  </si>
  <si>
    <t>Melhores práticas de governança - Comitê de Sustentabilidade</t>
  </si>
  <si>
    <t>Comitê de Sustentabilidade</t>
  </si>
  <si>
    <t>José Écio Pereira da Costa Junior</t>
  </si>
  <si>
    <t>Sérgio Citeroni</t>
  </si>
  <si>
    <t>Gilberto Lara Nogueira</t>
  </si>
  <si>
    <t>Melhores práticas de governança - Comitê de Finanças</t>
  </si>
  <si>
    <t>Comitê de Finanças</t>
  </si>
  <si>
    <t>Andrea Cristina Ruschmann</t>
  </si>
  <si>
    <t>Melhores práticas de governança - Comitê de Projetos de Capital e Performance</t>
  </si>
  <si>
    <t>Projetos de Capital e Performance</t>
  </si>
  <si>
    <r>
      <rPr>
        <b/>
        <sz val="12"/>
        <color rgb="FF0FD2E7"/>
        <rFont val="Verdana bold"/>
        <family val="2"/>
      </rPr>
      <t>GRI 2-16</t>
    </r>
    <r>
      <rPr>
        <b/>
        <sz val="12"/>
        <color rgb="FF113CEA"/>
        <rFont val="Verdana bold"/>
        <family val="2"/>
      </rPr>
      <t xml:space="preserve"> - Comunicação de preocupações cruciais</t>
    </r>
  </si>
  <si>
    <t>Comunicação de preocupações cruciais em 2025</t>
  </si>
  <si>
    <t>Natureza da preocupação</t>
  </si>
  <si>
    <t xml:space="preserve">Quantidade </t>
  </si>
  <si>
    <t>Dimensão</t>
  </si>
  <si>
    <t>Econômica</t>
  </si>
  <si>
    <t>Resultados da CBA</t>
  </si>
  <si>
    <t>Planejamento sucessório</t>
  </si>
  <si>
    <t>Riscos</t>
  </si>
  <si>
    <t>Controles internos</t>
  </si>
  <si>
    <t>Compliance</t>
  </si>
  <si>
    <t>Auditoria interna</t>
  </si>
  <si>
    <t>Reportes</t>
  </si>
  <si>
    <t>ESG</t>
  </si>
  <si>
    <t>Temas ESG</t>
  </si>
  <si>
    <t>Planejamento estratégico</t>
  </si>
  <si>
    <t>Análise da indústria</t>
  </si>
  <si>
    <t>Óleo Reutilizado (litros)</t>
  </si>
  <si>
    <t>Óleo Recuperado (litros)</t>
  </si>
  <si>
    <r>
      <rPr>
        <b/>
        <sz val="12"/>
        <color rgb="FF0FD2E7"/>
        <rFont val="Verdana bold"/>
        <family val="2"/>
      </rPr>
      <t xml:space="preserve">GRI 2-24 </t>
    </r>
    <r>
      <rPr>
        <b/>
        <sz val="12"/>
        <color rgb="FF3338E8"/>
        <rFont val="Verdana bold"/>
      </rPr>
      <t>-</t>
    </r>
    <r>
      <rPr>
        <b/>
        <sz val="12"/>
        <color rgb="FF113CEA"/>
        <rFont val="Verdana bold"/>
        <family val="2"/>
      </rPr>
      <t xml:space="preserve"> Incorporação de compromissos de política</t>
    </r>
  </si>
  <si>
    <r>
      <rPr>
        <b/>
        <sz val="12"/>
        <color rgb="FF0FD2E7"/>
        <rFont val="Verdana bold"/>
        <family val="2"/>
      </rPr>
      <t xml:space="preserve">GRI 2-26 </t>
    </r>
    <r>
      <rPr>
        <b/>
        <sz val="12"/>
        <color rgb="FF3338E8"/>
        <rFont val="Verdana bold"/>
      </rPr>
      <t>-</t>
    </r>
    <r>
      <rPr>
        <b/>
        <sz val="12"/>
        <color rgb="FF0FD2E7"/>
        <rFont val="Verdana bold"/>
        <family val="2"/>
      </rPr>
      <t xml:space="preserve"> </t>
    </r>
    <r>
      <rPr>
        <b/>
        <sz val="12"/>
        <color rgb="FF113CEA"/>
        <rFont val="Verdana bold"/>
        <family val="2"/>
      </rPr>
      <t>Mecanismos para aconselhamento e apresentação de preocupações</t>
    </r>
  </si>
  <si>
    <r>
      <t xml:space="preserve">GRI 205-2 </t>
    </r>
    <r>
      <rPr>
        <b/>
        <sz val="12"/>
        <color rgb="FF3338E8"/>
        <rFont val="Verdana bold"/>
      </rPr>
      <t>-</t>
    </r>
    <r>
      <rPr>
        <b/>
        <sz val="12"/>
        <color rgb="FF113CEA"/>
        <rFont val="Verdana bold"/>
        <family val="2"/>
      </rPr>
      <t xml:space="preserve"> Comunicação e capacitação em políticas e procedimentos de combate à corrupção</t>
    </r>
  </si>
  <si>
    <t>Treinamentos e comunicações em políticas e práticas de combate à corrupção</t>
  </si>
  <si>
    <t>Empregados(as) que foram comunicados(as) em políticas e práticas de combate à corrupção</t>
  </si>
  <si>
    <t>Empregados(as) que foram treinados(as) - Código de Conduta</t>
  </si>
  <si>
    <t>Empregados(as) mapeados(as) para o treinamento - Anticorrupção</t>
  </si>
  <si>
    <t>Empregados(as) que foram treinados(as) - Anticorrupção</t>
  </si>
  <si>
    <t>Número total de membros de órgãos de governança</t>
  </si>
  <si>
    <t>Membros de órgãos de governança que foram treinados(as) em políticas e práticas de combate à corrupção</t>
  </si>
  <si>
    <t>Percentual</t>
  </si>
  <si>
    <t>Treinamentos e comunicações em políticas e práticas de combate à corrupção, por categoria funcional</t>
  </si>
  <si>
    <t>Empregados(as) mapeados(as) para os treinamentos de Código de Conduta e Anticorrupção</t>
  </si>
  <si>
    <t>% de empregados(as) comunicados(as)/treinados(as)</t>
  </si>
  <si>
    <t xml:space="preserve">
Aprendizes
</t>
  </si>
  <si>
    <t xml:space="preserve">
Total
</t>
  </si>
  <si>
    <t>Treinados(as) - 
Código de Conduta</t>
  </si>
  <si>
    <t>Treinados(as) - Anticorrupção</t>
  </si>
  <si>
    <t>Comunicados
(as)</t>
  </si>
  <si>
    <t>empregados(as) comunicados(as)/treinados(as)</t>
  </si>
  <si>
    <t>total de empregados(as)</t>
  </si>
  <si>
    <t>Gerente
Gerente-Geral</t>
  </si>
  <si>
    <t xml:space="preserve">Coordenador
Consultor
</t>
  </si>
  <si>
    <t>Técnico
Analista
Supervisor</t>
  </si>
  <si>
    <r>
      <t xml:space="preserve">CBA-16 </t>
    </r>
    <r>
      <rPr>
        <b/>
        <sz val="12"/>
        <color rgb="FF3338E8"/>
        <rFont val="Verdana bold"/>
      </rPr>
      <t>-</t>
    </r>
    <r>
      <rPr>
        <b/>
        <sz val="12"/>
        <color rgb="FF113CEA"/>
        <rFont val="Verdana bold"/>
      </rPr>
      <t xml:space="preserve"> Governança dos riscos corporativos</t>
    </r>
  </si>
  <si>
    <t>Pessoa de posição mais elevada com responsabilidade dedicada à gestão de riscos em nível operacional (não o CEO)</t>
  </si>
  <si>
    <t>Pessoa de posição mais elevada com responsabilidade
por monitorar e auditar o desempenho da gestão
de riscos em nível operacional (não o CEO)</t>
  </si>
  <si>
    <t>Nome e cargo do responsável</t>
  </si>
  <si>
    <t>Linha hierárquica: pessoa ou comitê a quem o responsável se reporta</t>
  </si>
  <si>
    <t>Leonardo Affonso de Albuquerque
 Gerente-Geral de Riscos e Compliance</t>
  </si>
  <si>
    <t>Reporta para o Diretor Jurídico, Governança, Riscos e Compliance (Renato Maia) e para o Comitê de Auditoria Estatutário (CAE)</t>
  </si>
  <si>
    <t>Reporta para o CEO (Luciano Alves) e para o Comitê de Auditoria Estatutário (CAE)</t>
  </si>
  <si>
    <t xml:space="preserve">Riscos emergentes </t>
  </si>
  <si>
    <t xml:space="preserve">Nome do risco </t>
  </si>
  <si>
    <t>Impacto para o negócio</t>
  </si>
  <si>
    <t>Medidas de mitigação</t>
  </si>
  <si>
    <t>Risco emergente 1 - 2025</t>
  </si>
  <si>
    <t>Dados financeiros relacionados a projetos e programas ambientais em nível corporativo para toda a Empresa ou para alguma parte do seu negócio (R$)</t>
  </si>
  <si>
    <t>Investimentos de capital</t>
  </si>
  <si>
    <t>Despesas operacionais</t>
  </si>
  <si>
    <t>Despesas totais (investimento de capital + despesas operacionais)</t>
  </si>
  <si>
    <t>Economias (custos evitados, receitas, incentivos fiscais etc.)</t>
  </si>
  <si>
    <t>A CBA realiza pesquisas de satisfação com clientes como parte de seu compromisso com a melhoria contínua e o fortalecimento de suas relações comerciais.
Os resultados dessas pesquisas não são divulgados externamente, pois envolvem informações estratégicas e sensíveis para a Companhia. Os dados são tratados de forma confidencial e utilizados como subsídio para análises internas e tomada de decisão, contribuindo para o aprimoramento de produtos, serviços e processos.
A divulgação pública dessas informações poderia expor elementos relevantes da estratégia competitiva da CBA, razão pela qual seu acesso é restrito.</t>
  </si>
  <si>
    <t>Incorporação de critérios de risco no desenvolvimento de produtos e serviços</t>
  </si>
  <si>
    <t>Incentivos financeiros que incluam métricas de gestão de riscos</t>
  </si>
  <si>
    <t>Educação regular sobre gestão de riscos para todos os diretores não executivos</t>
  </si>
  <si>
    <t>A gestão de riscos é integrada à rotina da Alta Administração por meio de fóruns específicos na Diretoria Executiva, onde o tema é pauta recorrente para discussão e monitoramento estratégico. Essas apresentações e revisões ocorrem trimestralmente, com a possibilidade de antecipação ou maior periodicidade conforme a necessidade ou a criticidade dos cenários avaliados.</t>
  </si>
  <si>
    <t>A gestão de riscos no âmbito do desenvolvimento de produtos é conduzida de forma autônoma pela própria área, mantendo-se como um processo independente, ainda que alinhado às diretrizes de governança da Companhia.</t>
  </si>
  <si>
    <t>A CBA realiza anualmente a atualização de seu mapa de riscos, processo fundamental para garantir a identificação, o monitoramento e a mitigação eficaz das principais vulnerabilidades do negócio. Essa revisão periódica contempla a integração de riscos emergentes e a reavaliação da relevância de ameaças já mapeadas, assegurando o alinhamento estratégico da Companhia.
Todos os riscos — incluindo aqueles associados às mudanças climáticas — são submetidos a uma análise técnica baseada em uma régua corporativa, que mensura impactos em oito dimensões críticas: financeiro, reputacional, meio ambiente, saúde e segurança, segurança da informação, operacional, social e direitos humanos, e legal e regulatório.</t>
  </si>
  <si>
    <t>Receita de produtos sustentáveis</t>
  </si>
  <si>
    <t>Receita total</t>
  </si>
  <si>
    <t>Porcentagem de receita de produtos sustentáveis</t>
  </si>
  <si>
    <t>Melhores práticas de governança - Comitê de Remuneração e Pessoas</t>
  </si>
  <si>
    <t>Métodos de aprendizado oferecidos</t>
  </si>
  <si>
    <t>Tipos de programas oferecidos</t>
  </si>
  <si>
    <t>Impactos quantitativos</t>
  </si>
  <si>
    <t>Os programas de desenvolvimento profissional da Companhia abrangem a totalidade do quadro funcional, sendo direcionados a empregados próprios, estagiários e aprendizes.</t>
  </si>
  <si>
    <r>
      <rPr>
        <b/>
        <sz val="12"/>
        <color rgb="FF0FD2E7"/>
        <rFont val="Verdana bold"/>
      </rPr>
      <t xml:space="preserve">GRI 302-5 </t>
    </r>
    <r>
      <rPr>
        <b/>
        <sz val="12"/>
        <color rgb="FF3338E8"/>
        <rFont val="Verdana bold"/>
      </rPr>
      <t>-</t>
    </r>
    <r>
      <rPr>
        <b/>
        <sz val="12"/>
        <color rgb="FF0FD2E7"/>
        <rFont val="Verdana bold"/>
      </rPr>
      <t xml:space="preserve"> </t>
    </r>
    <r>
      <rPr>
        <b/>
        <sz val="12"/>
        <color rgb="FF113CEA"/>
        <rFont val="Verdana bold"/>
      </rPr>
      <t>Reduções nos Requisitos Energéticos de Produtos e Serviços</t>
    </r>
  </si>
  <si>
    <r>
      <rPr>
        <b/>
        <sz val="12"/>
        <color rgb="FF0FD2E9"/>
        <rFont val="Verdana bold"/>
      </rPr>
      <t xml:space="preserve">GRI 302-4 </t>
    </r>
    <r>
      <rPr>
        <b/>
        <sz val="12"/>
        <color rgb="FF3338E8"/>
        <rFont val="Verdana bold"/>
      </rPr>
      <t>-</t>
    </r>
    <r>
      <rPr>
        <b/>
        <sz val="12"/>
        <color rgb="FF113CEA"/>
        <rFont val="Verdana bold"/>
      </rPr>
      <t xml:space="preserve"> Redução do consumo de energia da Organização</t>
    </r>
  </si>
  <si>
    <r>
      <rPr>
        <b/>
        <sz val="12"/>
        <color rgb="FF0FD2E7"/>
        <rFont val="Verdana bold"/>
      </rPr>
      <t xml:space="preserve">CBA-53 </t>
    </r>
    <r>
      <rPr>
        <b/>
        <sz val="12"/>
        <color rgb="FF3338E8"/>
        <rFont val="Verdana bold"/>
      </rPr>
      <t>-</t>
    </r>
    <r>
      <rPr>
        <b/>
        <sz val="12"/>
        <color rgb="FF0FD2E7"/>
        <rFont val="Verdana bold"/>
      </rPr>
      <t xml:space="preserve"> </t>
    </r>
    <r>
      <rPr>
        <b/>
        <sz val="12"/>
        <color rgb="FF113CEA"/>
        <rFont val="Verdana bold"/>
      </rPr>
      <t>Consumo de energia em MWh</t>
    </r>
  </si>
  <si>
    <t>Total de eletricidade comprada no atacado (MWh)</t>
  </si>
  <si>
    <t>Eletricidade comprada</t>
  </si>
  <si>
    <r>
      <rPr>
        <b/>
        <sz val="12"/>
        <color rgb="FF0FD2E7"/>
        <rFont val="Verdana bold"/>
        <family val="2"/>
      </rPr>
      <t xml:space="preserve">SASB IF-EU-000.E </t>
    </r>
    <r>
      <rPr>
        <b/>
        <sz val="12"/>
        <color rgb="FF3338E8"/>
        <rFont val="Verdana bold"/>
      </rPr>
      <t>-</t>
    </r>
    <r>
      <rPr>
        <b/>
        <sz val="12"/>
        <color rgb="FF0FD2E7"/>
        <rFont val="Verdana bold"/>
        <family val="2"/>
      </rPr>
      <t xml:space="preserve"> </t>
    </r>
    <r>
      <rPr>
        <b/>
        <sz val="12"/>
        <color rgb="FF113CEA"/>
        <rFont val="Verdana bold"/>
        <family val="2"/>
      </rPr>
      <t>Total de Eletricidade Comprada no Atacado</t>
    </r>
  </si>
  <si>
    <t>Clientes atendidos e energia entregue por segmento em 2025</t>
  </si>
  <si>
    <t>Residencial</t>
  </si>
  <si>
    <t>Comercial</t>
  </si>
  <si>
    <t>Industrial</t>
  </si>
  <si>
    <t>Quantidade de clientes</t>
  </si>
  <si>
    <t>Energia entregue (MWh)</t>
  </si>
  <si>
    <r>
      <rPr>
        <b/>
        <sz val="12"/>
        <color rgb="FF17D4E8"/>
        <rFont val="Verdana bold"/>
      </rPr>
      <t xml:space="preserve">GRI 403-10 </t>
    </r>
    <r>
      <rPr>
        <b/>
        <sz val="12"/>
        <color rgb="FF3000FD"/>
        <rFont val="Verdana bold"/>
      </rPr>
      <t>-</t>
    </r>
    <r>
      <rPr>
        <b/>
        <sz val="12"/>
        <color rgb="FF113CEA"/>
        <rFont val="Verdana bold"/>
      </rPr>
      <t xml:space="preserve"> Problemas de saúde relacionados ao trabalho</t>
    </r>
  </si>
  <si>
    <t xml:space="preserve"> Doenças ocupacionais em empregados(as) próprios(as) e trabalhadores terceirizados</t>
  </si>
  <si>
    <t>Número de óbitos resultantes de doenças profissionais</t>
  </si>
  <si>
    <t>Número de casos de doenças profissionais de comunicação obrigatória</t>
  </si>
  <si>
    <t>Improcedente</t>
  </si>
  <si>
    <t>Procedente</t>
  </si>
  <si>
    <t>Dados insuficientes</t>
  </si>
  <si>
    <t xml:space="preserve">Em análise </t>
  </si>
  <si>
    <r>
      <rPr>
        <b/>
        <sz val="12"/>
        <color rgb="FF0FD2E7"/>
        <rFont val="Verdana bold"/>
        <family val="2"/>
      </rPr>
      <t xml:space="preserve">GRI 2-10 </t>
    </r>
    <r>
      <rPr>
        <b/>
        <sz val="12"/>
        <color rgb="FF113CEA"/>
        <rFont val="Verdana bold"/>
        <family val="2"/>
      </rPr>
      <t>- Nomeação e seleção para o mais alto órgão de governança</t>
    </r>
  </si>
  <si>
    <r>
      <rPr>
        <b/>
        <sz val="12"/>
        <color rgb="FF0FD2E7"/>
        <rFont val="Verdana bold"/>
        <family val="2"/>
      </rPr>
      <t xml:space="preserve">GRI 2-17 </t>
    </r>
    <r>
      <rPr>
        <b/>
        <sz val="12"/>
        <color rgb="FF3338E8"/>
        <rFont val="Verdana bold"/>
      </rPr>
      <t>-</t>
    </r>
    <r>
      <rPr>
        <b/>
        <sz val="12"/>
        <color rgb="FF0FD2E7"/>
        <rFont val="Verdana bold"/>
        <family val="2"/>
      </rPr>
      <t xml:space="preserve"> </t>
    </r>
    <r>
      <rPr>
        <b/>
        <sz val="12"/>
        <color rgb="FF113CEA"/>
        <rFont val="Verdana bold"/>
        <family val="2"/>
      </rPr>
      <t>Conhecimento coletivo do mais alto órgão de governança</t>
    </r>
  </si>
  <si>
    <t xml:space="preserve">Homens </t>
  </si>
  <si>
    <t>Mulheres</t>
  </si>
  <si>
    <t xml:space="preserve">Homens (A+E) </t>
  </si>
  <si>
    <t>Mulheres (B+F)</t>
  </si>
  <si>
    <t>Homens (A+C)</t>
  </si>
  <si>
    <t>Mulheres (B+D)</t>
  </si>
  <si>
    <t>Mulheres (início e término no período de reporte: B)</t>
  </si>
  <si>
    <t xml:space="preserve">Homens (início no período anterior, término no período de reporte: C) </t>
  </si>
  <si>
    <t>Mulheres (início no período anterior, término no período de reporte: D)</t>
  </si>
  <si>
    <t xml:space="preserve">Homens (período do reporte: G)  </t>
  </si>
  <si>
    <t xml:space="preserve">Mulheres (período do reporte: H)  </t>
  </si>
  <si>
    <t>Mulheres (início no período de reporte, término no período seguinte: F)</t>
  </si>
  <si>
    <t>Homens ((A+C)-G)</t>
  </si>
  <si>
    <t>Mulheres ((B+D)-H)</t>
  </si>
  <si>
    <t>Homens (ano anterior: I)</t>
  </si>
  <si>
    <t>Mulheres (ano anterior: J)</t>
  </si>
  <si>
    <t>Homens (L) (valor máximo = I)</t>
  </si>
  <si>
    <t>Mulheres (M) (valor máximo = J)</t>
  </si>
  <si>
    <t>Taxa de retorno</t>
  </si>
  <si>
    <t>Homens (G/(A+C))</t>
  </si>
  <si>
    <t>Mulheres (H/(B+D)</t>
  </si>
  <si>
    <t>Taxa de retenção</t>
  </si>
  <si>
    <t>Homens (L/I)</t>
  </si>
  <si>
    <t>Mulheres (M/J)</t>
  </si>
  <si>
    <t>Os impactos reais positivos envolvem a boa gestão de resíduos e segregação adequada, além do aumento na geração de coprodutos, o que contribui para a redução da pegada de carbono na cadeia. Os impactos reais negativos refletem os riscos já previstos como potenciais, incluindo falhas na segregação, não conformidade legal, influência do mercado e acúmulo de resíduos perigosos e não perigosos em aterros.
Já os impactos potenciais positivos incluem a melhoria da gestão e segregação de resíduos, contribuindo para o atendimento à legislação e práticas de economia circular. Já os impactos potenciais negativos envolvem segregação incorreta, descumprimento da legislação por parte dos destinadores, impacto de crises econômicas na venda de resíduos e risco de contaminação do solo e recursos hídricos por descarte inadequado, inclusive de resíduos perigosos.</t>
  </si>
  <si>
    <t>Estagiários e estagiárias</t>
  </si>
  <si>
    <r>
      <rPr>
        <b/>
        <sz val="11"/>
        <color rgb="FF000000"/>
        <rFont val="Verdana"/>
        <family val="2"/>
      </rPr>
      <t>Nota 1:</t>
    </r>
    <r>
      <rPr>
        <sz val="11"/>
        <color rgb="FF000000"/>
        <rFont val="Verdana"/>
        <family val="2"/>
      </rPr>
      <t xml:space="preserve"> O indicador contempla empregados e empregadas de todos os negócios e unidades da CBA, incluindo Niquelândia (GO), Barro Alto (GO) e Legado Verdes do Cerrado (GO).
</t>
    </r>
    <r>
      <rPr>
        <b/>
        <sz val="11"/>
        <color rgb="FF000000"/>
        <rFont val="Verdana"/>
        <family val="2"/>
      </rPr>
      <t>Nota 2:</t>
    </r>
    <r>
      <rPr>
        <sz val="11"/>
        <color rgb="FF000000"/>
        <rFont val="Verdana"/>
        <family val="2"/>
      </rPr>
      <t xml:space="preserve"> As taxas foram calculadas utilizando-se como base o número total de empregados e empregadas contratados(as), e foram contempladas todas as categorias funcionais da CBA.</t>
    </r>
  </si>
  <si>
    <r>
      <rPr>
        <b/>
        <sz val="11"/>
        <color rgb="FF000000"/>
        <rFont val="Verdana"/>
        <family val="2"/>
      </rPr>
      <t>Nota 1</t>
    </r>
    <r>
      <rPr>
        <sz val="11"/>
        <color rgb="FF000000"/>
        <rFont val="Verdana"/>
        <family val="2"/>
      </rPr>
      <t xml:space="preserve">: O indicador contempla empregados e empregadas de todos os negócios e unidades da CBA, incluindo Niquelândia (GO), Barro Alto (GO) e Legado Verdes do Cerrado (GO).
</t>
    </r>
    <r>
      <rPr>
        <b/>
        <sz val="11"/>
        <color rgb="FF000000"/>
        <rFont val="Verdana"/>
        <family val="2"/>
      </rPr>
      <t>Nota 2</t>
    </r>
    <r>
      <rPr>
        <sz val="11"/>
        <color rgb="FF000000"/>
        <rFont val="Verdana"/>
        <family val="2"/>
      </rPr>
      <t>: As taxas foram calculadas utilizando-se como base o número total de empregados e empregadas contratados(as), e foram contempladas todas as categorias funcionais da CBA.</t>
    </r>
  </si>
  <si>
    <r>
      <rPr>
        <b/>
        <sz val="12"/>
        <color rgb="FF0FD2E9"/>
        <rFont val="Verdana bold"/>
      </rPr>
      <t>GRI 303-2</t>
    </r>
    <r>
      <rPr>
        <b/>
        <sz val="12"/>
        <color rgb="FF113CEA"/>
        <rFont val="Verdana bold"/>
      </rPr>
      <t xml:space="preserve"> - Gestão dos impactos relacionados ao descarte de água</t>
    </r>
  </si>
  <si>
    <r>
      <rPr>
        <b/>
        <sz val="12"/>
        <color rgb="FF0FD2E9"/>
        <rFont val="Verdana bold"/>
      </rPr>
      <t xml:space="preserve">GRI 303-1 </t>
    </r>
    <r>
      <rPr>
        <b/>
        <sz val="12"/>
        <color rgb="FF113CEA"/>
        <rFont val="Verdana bold"/>
      </rPr>
      <t>- Interações com a água como um recurso compartilhado</t>
    </r>
  </si>
  <si>
    <r>
      <rPr>
        <b/>
        <sz val="12"/>
        <color rgb="FF17D4E8"/>
        <rFont val="Verdana bold"/>
      </rPr>
      <t xml:space="preserve">CBA-65 </t>
    </r>
    <r>
      <rPr>
        <b/>
        <sz val="12"/>
        <color rgb="FF3338E8"/>
        <rFont val="Verdana bold"/>
      </rPr>
      <t>-</t>
    </r>
    <r>
      <rPr>
        <b/>
        <sz val="12"/>
        <color rgb="FF113CEA"/>
        <rFont val="Verdana bold"/>
      </rPr>
      <t xml:space="preserve"> Exposição a áreas com estresse hídrico</t>
    </r>
  </si>
  <si>
    <r>
      <rPr>
        <b/>
        <sz val="12"/>
        <color rgb="FF0FD2E7"/>
        <rFont val="Verdana bold"/>
      </rPr>
      <t xml:space="preserve">CBA-54 </t>
    </r>
    <r>
      <rPr>
        <b/>
        <sz val="12"/>
        <color rgb="FF3338E8"/>
        <rFont val="Verdana bold"/>
      </rPr>
      <t>-</t>
    </r>
    <r>
      <rPr>
        <b/>
        <sz val="12"/>
        <color rgb="FF113CEA"/>
        <rFont val="Verdana bold"/>
      </rPr>
      <t xml:space="preserve"> Programas de gerenciamento de resíduos</t>
    </r>
  </si>
  <si>
    <t>Glaisy Domingues</t>
  </si>
  <si>
    <t>Integrante do CA</t>
  </si>
  <si>
    <t>Sônia Consiglio</t>
  </si>
  <si>
    <t>Comitê de Remuneração e Pessoas</t>
  </si>
  <si>
    <t>Melhores práticas de governança - Comitê de Auditoria Estatutário</t>
  </si>
  <si>
    <t>Comitê de Auditoria Estatutário</t>
  </si>
  <si>
    <t>Comitês de Projetos de Capital e Performance</t>
  </si>
  <si>
    <t>Auditoria Estatutário</t>
  </si>
  <si>
    <t>Remuneração e Pessoas</t>
  </si>
  <si>
    <t>Inovação</t>
  </si>
  <si>
    <t>Riscos e/ou Auditoria</t>
  </si>
  <si>
    <t>Jurídico</t>
  </si>
  <si>
    <t>Benefícios e remuneração</t>
  </si>
  <si>
    <t>EMPREGADOS E EMPREGADAS</t>
  </si>
  <si>
    <t>MATERIALIDADE</t>
  </si>
  <si>
    <t>ÍNDICE</t>
  </si>
  <si>
    <r>
      <t xml:space="preserve">CBA-28 </t>
    </r>
    <r>
      <rPr>
        <b/>
        <sz val="12"/>
        <color rgb="FF3338E8"/>
        <rFont val="Verdana bold"/>
      </rPr>
      <t>-</t>
    </r>
    <r>
      <rPr>
        <b/>
        <sz val="12"/>
        <color rgb="FF113CEA"/>
        <rFont val="Verdana bold"/>
      </rPr>
      <t xml:space="preserve"> Retorno do investimento em capital natural</t>
    </r>
  </si>
  <si>
    <r>
      <t xml:space="preserve">CBA-30 </t>
    </r>
    <r>
      <rPr>
        <b/>
        <sz val="12"/>
        <color rgb="FF3338E8"/>
        <rFont val="Verdana bold"/>
      </rPr>
      <t>-</t>
    </r>
    <r>
      <rPr>
        <b/>
        <sz val="12"/>
        <color rgb="FF0FD2E7"/>
        <rFont val="Verdana bold"/>
      </rPr>
      <t xml:space="preserve"> </t>
    </r>
    <r>
      <rPr>
        <b/>
        <sz val="12"/>
        <color rgb="FF113CEA"/>
        <rFont val="Verdana bold"/>
      </rPr>
      <t>Medição da satisfação do cliente</t>
    </r>
  </si>
  <si>
    <r>
      <t xml:space="preserve">CBA-77 </t>
    </r>
    <r>
      <rPr>
        <b/>
        <sz val="12"/>
        <color rgb="FF3338E8"/>
        <rFont val="Verdana bold"/>
      </rPr>
      <t>-</t>
    </r>
    <r>
      <rPr>
        <b/>
        <sz val="12"/>
        <color rgb="FF0FD2E7"/>
        <rFont val="Verdana bold"/>
      </rPr>
      <t xml:space="preserve"> </t>
    </r>
    <r>
      <rPr>
        <b/>
        <sz val="12"/>
        <color rgb="FF113CEA"/>
        <rFont val="Verdana bold"/>
      </rPr>
      <t>Processos de Governança de riscos</t>
    </r>
  </si>
  <si>
    <r>
      <rPr>
        <b/>
        <sz val="12"/>
        <color rgb="FF17D4E8"/>
        <rFont val="Verdana bold"/>
      </rPr>
      <t xml:space="preserve">CBA-79 </t>
    </r>
    <r>
      <rPr>
        <b/>
        <sz val="12"/>
        <color rgb="FF3338E8"/>
        <rFont val="Verdana bold"/>
      </rPr>
      <t>-</t>
    </r>
    <r>
      <rPr>
        <b/>
        <sz val="12"/>
        <color rgb="FF3B6BFA"/>
        <rFont val="Verdana bold"/>
      </rPr>
      <t xml:space="preserve"> </t>
    </r>
    <r>
      <rPr>
        <b/>
        <sz val="12"/>
        <color rgb="FF113CEA"/>
        <rFont val="Verdana bold"/>
      </rPr>
      <t>Receita proveniente de produtos sustentáveis</t>
    </r>
  </si>
  <si>
    <r>
      <rPr>
        <b/>
        <sz val="12"/>
        <color rgb="FF17D4E8"/>
        <rFont val="Verdana bold"/>
      </rPr>
      <t xml:space="preserve">GRI 406-1 </t>
    </r>
    <r>
      <rPr>
        <b/>
        <sz val="12"/>
        <color rgb="FF3338E8"/>
        <rFont val="Verdana bold"/>
      </rPr>
      <t>-</t>
    </r>
    <r>
      <rPr>
        <b/>
        <sz val="12"/>
        <color rgb="FF3B6BFA"/>
        <rFont val="Verdana bold"/>
      </rPr>
      <t xml:space="preserve"> </t>
    </r>
    <r>
      <rPr>
        <b/>
        <sz val="12"/>
        <color rgb="FF113CEA"/>
        <rFont val="Verdana bold"/>
      </rPr>
      <t>Casos de discriminação</t>
    </r>
  </si>
  <si>
    <t>GOVERNANÇA CORPORATIVA</t>
  </si>
  <si>
    <t>RELAÇÃO INSTITUCIONAL</t>
  </si>
  <si>
    <t>INOVAÇÃO E TECNOLOGIA</t>
  </si>
  <si>
    <t>CADEIA DE VALOR SUSTENTÁVEL</t>
  </si>
  <si>
    <t>CIRCULARIDADE DO ALUMÍNIO</t>
  </si>
  <si>
    <t>GESTÃO DE BARRAGENS</t>
  </si>
  <si>
    <t>RESÍDUOS E COPRODUTOS</t>
  </si>
  <si>
    <t>RECURSOS HÍDRICOS</t>
  </si>
  <si>
    <t>BIODIVERSIDADE E SERVIÇOS ECOSSISTÊMICOS</t>
  </si>
  <si>
    <t>ENERGIA RENOVÁVEL E EFICIÊNCIA ENERGÉTICA</t>
  </si>
  <si>
    <t>MUDANÇAS CLIMÁTICAS</t>
  </si>
  <si>
    <t>DIREITOS HUMANOS</t>
  </si>
  <si>
    <t>LEGADO SOCIAL</t>
  </si>
  <si>
    <r>
      <rPr>
        <b/>
        <sz val="12"/>
        <color rgb="FF17D4E8"/>
        <rFont val="Verdana bold"/>
      </rPr>
      <t>CBA-78</t>
    </r>
    <r>
      <rPr>
        <b/>
        <sz val="12"/>
        <color rgb="FF113CEA"/>
        <rFont val="Verdana bold"/>
      </rPr>
      <t xml:space="preserve"> - Programas de Práticas Trabalhistas</t>
    </r>
  </si>
  <si>
    <r>
      <rPr>
        <b/>
        <sz val="12"/>
        <color rgb="FF0FD2E7"/>
        <rFont val="Verdana bold"/>
      </rPr>
      <t xml:space="preserve">CBA-41 </t>
    </r>
    <r>
      <rPr>
        <b/>
        <sz val="12"/>
        <color rgb="FF3000FD"/>
        <rFont val="Verdana bold"/>
      </rPr>
      <t>-</t>
    </r>
    <r>
      <rPr>
        <b/>
        <sz val="12"/>
        <color rgb="FF0FD2E7"/>
        <rFont val="Verdana bold"/>
      </rPr>
      <t xml:space="preserve"> </t>
    </r>
    <r>
      <rPr>
        <b/>
        <sz val="12"/>
        <color rgb="FF113CEA"/>
        <rFont val="Verdana bold"/>
      </rPr>
      <t>Avaliação de desempenho</t>
    </r>
  </si>
  <si>
    <r>
      <rPr>
        <b/>
        <sz val="12"/>
        <color rgb="FF0FD2E7"/>
        <rFont val="Verdana bold"/>
      </rPr>
      <t>SASB IF-EU-550a.1</t>
    </r>
    <r>
      <rPr>
        <b/>
        <sz val="12"/>
        <color rgb="FF113CEA"/>
        <rFont val="Verdana bold"/>
      </rPr>
      <t xml:space="preserve"> - Número de incidentes relacionados a não conformidade com os padrões ou regulamentos de segurança física e/ou cibernética</t>
    </r>
  </si>
  <si>
    <r>
      <t xml:space="preserve">CBA-49 </t>
    </r>
    <r>
      <rPr>
        <b/>
        <sz val="12"/>
        <color rgb="FF3338E8"/>
        <rFont val="Verdana bold"/>
      </rPr>
      <t>-</t>
    </r>
    <r>
      <rPr>
        <b/>
        <sz val="12"/>
        <color rgb="FF0FD2E7"/>
        <rFont val="Verdana bold"/>
      </rPr>
      <t xml:space="preserve"> </t>
    </r>
    <r>
      <rPr>
        <b/>
        <sz val="12"/>
        <color rgb="FF113CEA"/>
        <rFont val="Verdana bold"/>
      </rPr>
      <t>Povos Indígenas e Preservação Cultural</t>
    </r>
  </si>
  <si>
    <r>
      <t xml:space="preserve">SASB EM-MM-210a.1 </t>
    </r>
    <r>
      <rPr>
        <b/>
        <sz val="12"/>
        <color rgb="FF3338E8"/>
        <rFont val="Verdana bold"/>
      </rPr>
      <t>-</t>
    </r>
    <r>
      <rPr>
        <b/>
        <sz val="12"/>
        <color rgb="FF113CEA"/>
        <rFont val="Verdana bold"/>
      </rPr>
      <t xml:space="preserve"> Porcentagem de (1) reservas provadas e (2) prováveis em ou próximas às áreas de conflito | </t>
    </r>
    <r>
      <rPr>
        <b/>
        <sz val="12"/>
        <color rgb="FF0FD2E7"/>
        <rFont val="Verdana bold"/>
      </rPr>
      <t xml:space="preserve">SASB EM-MM-210a.2 </t>
    </r>
    <r>
      <rPr>
        <b/>
        <sz val="12"/>
        <color rgb="FF3338E8"/>
        <rFont val="Verdana bold"/>
      </rPr>
      <t>-</t>
    </r>
    <r>
      <rPr>
        <b/>
        <sz val="12"/>
        <color rgb="FF113CEA"/>
        <rFont val="Verdana bold"/>
      </rPr>
      <t xml:space="preserve"> Porcentagem de (1) reservas provadas e (2) prováveis em ou próximas a terras indígenas</t>
    </r>
  </si>
  <si>
    <r>
      <t xml:space="preserve">CBA-50 </t>
    </r>
    <r>
      <rPr>
        <b/>
        <sz val="12"/>
        <color rgb="FF3338E8"/>
        <rFont val="Verdana bold"/>
      </rPr>
      <t>-</t>
    </r>
    <r>
      <rPr>
        <b/>
        <sz val="12"/>
        <color rgb="FF0FD2E7"/>
        <rFont val="Verdana bold"/>
      </rPr>
      <t xml:space="preserve"> </t>
    </r>
    <r>
      <rPr>
        <b/>
        <sz val="12"/>
        <color rgb="FF113CEA"/>
        <rFont val="Verdana bold"/>
      </rPr>
      <t>Gerenciamento das forças de segurança</t>
    </r>
  </si>
  <si>
    <r>
      <t xml:space="preserve">GRI 412-1 </t>
    </r>
    <r>
      <rPr>
        <b/>
        <sz val="12"/>
        <color rgb="FF3338E8"/>
        <rFont val="Verdana bold"/>
      </rPr>
      <t>-</t>
    </r>
    <r>
      <rPr>
        <b/>
        <sz val="12"/>
        <color rgb="FF0FD2E7"/>
        <rFont val="Verdana bold"/>
      </rPr>
      <t xml:space="preserve"> </t>
    </r>
    <r>
      <rPr>
        <b/>
        <sz val="12"/>
        <color rgb="FF113CEA"/>
        <rFont val="Verdana bold"/>
      </rPr>
      <t>Operações submetidas a avaliações de direitos humanos ou de impacto nos direitos humanos</t>
    </r>
  </si>
  <si>
    <t>Número total de empregados(as) treinados(as) no ano</t>
  </si>
  <si>
    <t>Número total de empregados(as) treinados(as) na Companhia</t>
  </si>
  <si>
    <r>
      <rPr>
        <b/>
        <sz val="12"/>
        <color rgb="FF0FD2E9"/>
        <rFont val="Verdana bold"/>
      </rPr>
      <t>CBA-34</t>
    </r>
    <r>
      <rPr>
        <b/>
        <sz val="12"/>
        <color rgb="FF113CEA"/>
        <rFont val="Verdana bold"/>
      </rPr>
      <t xml:space="preserve"> </t>
    </r>
    <r>
      <rPr>
        <b/>
        <sz val="12"/>
        <color rgb="FF3338E8"/>
        <rFont val="Verdana bold"/>
      </rPr>
      <t>-</t>
    </r>
    <r>
      <rPr>
        <b/>
        <sz val="12"/>
        <color rgb="FF113CEA"/>
        <rFont val="Verdana bold"/>
      </rPr>
      <t xml:space="preserve"> Processo de devida diligência em direitos humanos</t>
    </r>
  </si>
  <si>
    <r>
      <rPr>
        <b/>
        <sz val="12"/>
        <color rgb="FF0FD2E9"/>
        <rFont val="Verdana bold"/>
      </rPr>
      <t>SASB EM-MM-210a.3</t>
    </r>
    <r>
      <rPr>
        <b/>
        <sz val="12"/>
        <color rgb="FF113CEA"/>
        <rFont val="Verdana bold"/>
      </rPr>
      <t xml:space="preserve"> </t>
    </r>
    <r>
      <rPr>
        <b/>
        <sz val="12"/>
        <color rgb="FF3338E8"/>
        <rFont val="Verdana bold"/>
      </rPr>
      <t>-</t>
    </r>
    <r>
      <rPr>
        <b/>
        <sz val="12"/>
        <color rgb="FF113CEA"/>
        <rFont val="Verdana bold"/>
      </rPr>
      <t xml:space="preserve"> Discussão dos processos de engajamento e práticas de devida diligência com respeito aos direitos humanos, direitos indígenas e operação em áreas de conflito</t>
    </r>
  </si>
  <si>
    <t>Categoria de projetos</t>
  </si>
  <si>
    <t>Emissões indiretas (Escopo 2) - localização</t>
  </si>
  <si>
    <r>
      <t>NO</t>
    </r>
    <r>
      <rPr>
        <vertAlign val="subscript"/>
        <sz val="12"/>
        <color rgb="FF000000"/>
        <rFont val="Verdana"/>
        <family val="2"/>
      </rPr>
      <t>X</t>
    </r>
  </si>
  <si>
    <r>
      <t>SO</t>
    </r>
    <r>
      <rPr>
        <vertAlign val="subscript"/>
        <sz val="12"/>
        <color rgb="FF000000"/>
        <rFont val="Verdana"/>
        <family val="2"/>
      </rPr>
      <t>X</t>
    </r>
  </si>
  <si>
    <r>
      <rPr>
        <b/>
        <sz val="12"/>
        <color rgb="FF0FD2E7"/>
        <rFont val="Verdana bold"/>
        <family val="2"/>
      </rPr>
      <t xml:space="preserve">SASB IF-EU-000.C </t>
    </r>
    <r>
      <rPr>
        <b/>
        <sz val="12"/>
        <color rgb="FF3338E8"/>
        <rFont val="Verdana bold"/>
      </rPr>
      <t>-</t>
    </r>
    <r>
      <rPr>
        <b/>
        <sz val="12"/>
        <color rgb="FF0FD2E7"/>
        <rFont val="Verdana bold"/>
        <family val="2"/>
      </rPr>
      <t xml:space="preserve"> </t>
    </r>
    <r>
      <rPr>
        <b/>
        <sz val="12"/>
        <color rgb="FF113CEA"/>
        <rFont val="Verdana bold"/>
        <family val="2"/>
      </rPr>
      <t>Comprimento das linhas de transmissão, em quilômetros</t>
    </r>
  </si>
  <si>
    <r>
      <t>CBA-4</t>
    </r>
    <r>
      <rPr>
        <b/>
        <sz val="12"/>
        <color rgb="FF113CEA"/>
        <rFont val="Verdana bold"/>
      </rPr>
      <t xml:space="preserve"> -</t>
    </r>
    <r>
      <rPr>
        <b/>
        <sz val="12"/>
        <color rgb="FF0FD2E7"/>
        <rFont val="Verdana bold"/>
      </rPr>
      <t xml:space="preserve"> </t>
    </r>
    <r>
      <rPr>
        <b/>
        <sz val="12"/>
        <color rgb="FF113CEA"/>
        <rFont val="Verdana bold"/>
      </rPr>
      <t>Volume de água retirado da barragem de mineração</t>
    </r>
  </si>
  <si>
    <t xml:space="preserve"> NA</t>
  </si>
  <si>
    <t xml:space="preserve">Planos de ação de emergência: </t>
  </si>
  <si>
    <t>Barragem de água de limpa - Itamarati de Minas</t>
  </si>
  <si>
    <t>Barragem Miraí (Seção I)</t>
  </si>
  <si>
    <t>Barragem Miraí (Seção II)</t>
  </si>
  <si>
    <t>Barragem Mosquito</t>
  </si>
  <si>
    <t>Barragem Niquelândia</t>
  </si>
  <si>
    <t>A CBA avalia 23 temas críticos de direitos humanos para garantir que suas práticas estejam alinhadas aos padrões nacionais e internacionais, prevenindo riscos e impactos adversos. Essa análise abrange questões fundamentais como o combate ao trabalho forçado e infantil, tráfico de seres humanos, liberdade de associação, direito à negociação coletiva e remuneração justa. O escopo estende-se ainda à promoção da igualdade de gênero, diversidade e inclusão, além de garantir a saúde e segurança ocupacional, condições dignas de trabalho e o respeito integral às comunidades.</t>
  </si>
  <si>
    <t>Consumo de água em áreas com escassez hídricas (milhões de m³)</t>
  </si>
  <si>
    <t>O processo de compilação das informações é realizado via aplicativo de coprodutos, integrado à automatização da saída de notas fiscais, o que assegura a rastreabilidade e a integridade dos dados reportados. A base de registros para o cálculo e a consolidação do indicador é centralizada no painel de gestão de coprodutos.</t>
  </si>
  <si>
    <t>- Resíduos de bauxita descartados (t)</t>
  </si>
  <si>
    <t>UHE Serraria (SP)</t>
  </si>
  <si>
    <t>UHE Salto do Iporanga (SP)</t>
  </si>
  <si>
    <t>UHE Ourinhos (SP)</t>
  </si>
  <si>
    <t>UHE Piraju (SP)</t>
  </si>
  <si>
    <t>UHE Sobragi (MG)</t>
  </si>
  <si>
    <t>Tipo de simulado</t>
  </si>
  <si>
    <t>Geral</t>
  </si>
  <si>
    <t>Escolas</t>
  </si>
  <si>
    <t>Pontual (escolas + comércio)</t>
  </si>
  <si>
    <t>A Companhia possui dois tipos de Plano de Fechamento de Mina: para áreas de mina e para a área de estruturas (UTM e estruturas de apoio).
Nas minas da CBA é realizado o Fechamento Progressivo de Mina, ou seja, execução de extração e reabilitação da área sucessivamente. Esta fase de fechamento das áreas de lavra compreende a recuperação ambiental das áreas mineradas e devolução das mesmas ao superficiário (proprietário da terra) com as condições ecologicamente similares às existentes antes do início da atividade. O uso futuro da área após o desenvolvimento de toda a atividade minerária é definido de forma holística, envolvendo o projeto de fechamento do empreendimento como um todo. Dessa forma, toda a infraestrutura instalada será desmobilizada e as áreas por ela ocupadas, reconformadas e revegetadas com espécies nativas, reintegrando o ecossistema típico da região.
Destaca-se ainda que a CBA possui parceria com a Universidade Federal de Viçosa (UFV) para realizar a recuperação ambiental das suas áreas de mineração. A fase de fechamento tem, em média, 36 meses de duração, sendo 12 meses para preparo da área e plantio e 24 meses para monitoramento, consolidação do plantio, vistoria final e entrega da área ao superficiário.</t>
  </si>
  <si>
    <r>
      <rPr>
        <b/>
        <sz val="12"/>
        <color rgb="FF17D4E8"/>
        <rFont val="Verdana bold"/>
      </rPr>
      <t xml:space="preserve">CBA-80 </t>
    </r>
    <r>
      <rPr>
        <b/>
        <sz val="12"/>
        <color rgb="FF3000FD"/>
        <rFont val="Verdana bold"/>
      </rPr>
      <t>-</t>
    </r>
    <r>
      <rPr>
        <b/>
        <sz val="12"/>
        <color rgb="FF113CEA"/>
        <rFont val="Verdana bold"/>
      </rPr>
      <t xml:space="preserve"> Programas sociais de fechamento de minas</t>
    </r>
  </si>
  <si>
    <t>a) Processo de avaliação de fornecedores</t>
  </si>
  <si>
    <t>b) Processo de desenvolvimento de fornecedores</t>
  </si>
  <si>
    <r>
      <t xml:space="preserve">CBA-22 </t>
    </r>
    <r>
      <rPr>
        <b/>
        <sz val="12"/>
        <color rgb="FF3000FD"/>
        <rFont val="Verdana bold"/>
      </rPr>
      <t>-</t>
    </r>
    <r>
      <rPr>
        <b/>
        <sz val="12"/>
        <color rgb="FF0FD2E7"/>
        <rFont val="Verdana bold"/>
      </rPr>
      <t xml:space="preserve"> </t>
    </r>
    <r>
      <rPr>
        <b/>
        <sz val="12"/>
        <color rgb="FF0000FF"/>
        <rFont val="Verdana bold"/>
      </rPr>
      <t>Avaliação e desenvolvimento de fornecedores</t>
    </r>
  </si>
  <si>
    <r>
      <t>CBA-21</t>
    </r>
    <r>
      <rPr>
        <b/>
        <sz val="12"/>
        <color rgb="FF113CEA"/>
        <rFont val="Verdana bold"/>
      </rPr>
      <t xml:space="preserve"> -</t>
    </r>
    <r>
      <rPr>
        <b/>
        <sz val="12"/>
        <color rgb="FF0FD2E7"/>
        <rFont val="Verdana bold"/>
      </rPr>
      <t xml:space="preserve"> </t>
    </r>
    <r>
      <rPr>
        <b/>
        <sz val="12"/>
        <color rgb="FF113CEA"/>
        <rFont val="Verdana bold"/>
      </rPr>
      <t>Triagem de fornecedor</t>
    </r>
  </si>
  <si>
    <r>
      <t>CBA-24</t>
    </r>
    <r>
      <rPr>
        <b/>
        <sz val="12"/>
        <color rgb="FF113CEA"/>
        <rFont val="Verdana bold"/>
      </rPr>
      <t xml:space="preserve"> -</t>
    </r>
    <r>
      <rPr>
        <b/>
        <sz val="12"/>
        <color rgb="FF0FD2E7"/>
        <rFont val="Verdana bold"/>
      </rPr>
      <t xml:space="preserve"> </t>
    </r>
    <r>
      <rPr>
        <b/>
        <sz val="12"/>
        <color rgb="FF113CEA"/>
        <rFont val="Verdana bold"/>
      </rPr>
      <t>KPIs para a avaliação e desenvolvimento de Fornecedores</t>
    </r>
  </si>
  <si>
    <r>
      <rPr>
        <b/>
        <sz val="11"/>
        <color theme="1"/>
        <rFont val="Verdana"/>
        <family val="2"/>
      </rPr>
      <t xml:space="preserve">Nota: </t>
    </r>
    <r>
      <rPr>
        <sz val="11"/>
        <color theme="1"/>
        <rFont val="Verdana"/>
        <family val="2"/>
      </rPr>
      <t>Os dados apresentados referem-se apenas aos projetos da área de Desenvolvimento de Mercado e Inovação (DMI), que somam 67 iniciativas. O retorno do investimento em inovação foi de R$ 30,17 para cada real investido. O percentual do faturamento de projetos de inovação sustentáveis sobre o total de inovações foi de 55%, sendo que 78% do portfólio apresenta impacto positivo em indicadores ESG.</t>
    </r>
  </si>
  <si>
    <t>Representatividade de novos projetos no Negócio Transformados &amp; Reciclagem</t>
  </si>
  <si>
    <t>Presença nas reuniões do Conselho</t>
  </si>
  <si>
    <t>Participação média nas reuniões do Conselho (%)</t>
  </si>
  <si>
    <t>Presença mínima de todos os membros exigida (%)</t>
  </si>
  <si>
    <t>Mandatos do Conselho</t>
  </si>
  <si>
    <t>Número de diretores não executivos/independentes (com quatro ou menos outros mandatos)</t>
  </si>
  <si>
    <t>Nomes dos administradores não executivos/independentes (com quatro ou menos outros mandatos)</t>
  </si>
  <si>
    <t>Luis Ermírio de Moraes, Franklin Lee Feder, Eduardo Borges de Andrade Filho, João Zeferino Ferreira Velloso Filho, Sérgio Ricardo Romani, Glaisy P. Domingues, Ricardo Rodrigues de Carvalho e Flávio Mendes Aidar.</t>
  </si>
  <si>
    <t>Número de outros mandatos restritos para Diretores não executivos/independentes</t>
  </si>
  <si>
    <t>Luis Ermírio de Moraes (4), Franklin Lee Feder (4) Eduardo Borges de Andrade Filho (0), João Zeferino Ferreira Velloso Filho (2), Sérgio Ricardo Romani (1), Glaisy P. Domingues (2), Ricardo Rodrigues de Carvalho (1) e Flávio Mendes Aidar (2).</t>
  </si>
  <si>
    <t>Avaliação independente regular do desempenho do Conselho</t>
  </si>
  <si>
    <t>Processo de eleição do Conselho</t>
  </si>
  <si>
    <t>Descrição da periodicidade de eleição dos membros do CA</t>
  </si>
  <si>
    <t>Os membros do Conselho são eleitos bianualmente, conforme Estatuto Social. A última eleição do Conselho, realizada na Assembleia Geral Ordinária de 24/04/2025, elegeu-os individualmente, sendo esta também uma prática da Companhia para as demais eleições do Conselho.
A indicação dos membros para composição do Conselho de Administração pode ser feita pela Administração ou por qualquer Acionista da CBA. Observados os demais requisitos regulamentares, o Conselho de Administração deverá incluir, na proposta da administração referente à assembleia em questão, sua manifestação contemplando: (a) a aderência de cada candidato ao cargo de membro do Conselho de Administração à Política de Indicação; e (b) conforme o caso, à luz do disposto no Regulamento do Novo Mercado, uma declaração pela qual se verifica o enquadramento de cada candidato como conselheiro independente.
A nomeação dos membros para composição do Conselho de Administração será feita pela Assembleia Geral, sendo que a nomeação está condicionada à votação favorável dos acionistas que representem maioria do capital social da CBA. Uma vez aprovada a nomeação, os conselheiros assinam os respectivos termos de posse.</t>
  </si>
  <si>
    <t xml:space="preserve">Eficácia do Conselho </t>
  </si>
  <si>
    <t>Formas de medir a eficácia do Conselho e o alinhamento com os interesses (de longo prazo) dos acionistas</t>
  </si>
  <si>
    <t>empregados(as) comunicados(as)/ treinados(as)</t>
  </si>
  <si>
    <t>% de empregados(as) comunicados(as)/ treinados(as)</t>
  </si>
  <si>
    <t>Risco emergente 2 - 2025</t>
  </si>
  <si>
    <r>
      <rPr>
        <b/>
        <sz val="12"/>
        <color rgb="FF0FD2E7"/>
        <rFont val="Verdana bold"/>
        <family val="2"/>
      </rPr>
      <t xml:space="preserve">GRI 302-2 </t>
    </r>
    <r>
      <rPr>
        <b/>
        <sz val="12"/>
        <color rgb="FF3338E8"/>
        <rFont val="Verdana bold"/>
      </rPr>
      <t>-</t>
    </r>
    <r>
      <rPr>
        <b/>
        <sz val="12"/>
        <color rgb="FF113CEA"/>
        <rFont val="Verdana bold"/>
        <family val="2"/>
      </rPr>
      <t xml:space="preserve"> Consumo de energia fora da Organização</t>
    </r>
  </si>
  <si>
    <t>Ocorrências climáticas extremas</t>
  </si>
  <si>
    <t>O aumento na frequência e na intensidade de eventos climáticos extremos, associado às mudanças climáticas, representa um risco crescente para operações industriais. Episódios de precipitação intensa, enchentes, secas e incêndios florestais podem causar danos a instalações, equipamentos e infraestruturas críticas, além de comprometer sistemas de drenagem, contenção e gestão hídrica. Esses eventos podem resultar em interrupções operacionais, perdas financeiras e potenciais impactos ambientais, além de aumentar a exposição a responsabilidades regulatórias caso estruturas de contenção sejam excedidas durante condições climáticas severas. Com a tendência de intensificação desses fenômenos em diversas regiões, empresas com operações industriais de grande porte precisam fortalecer continuamente a resiliência de suas instalações e sistemas de gestão hídrica para lidar com eventos climáticos cada vez mais intensos e imprevisíveis.</t>
  </si>
  <si>
    <t>Eventos recentes evidenciam a materialização desse risco. Em fevereiro de 2025, a Fábrica Alumínio (SP) enfrentou um episódio de chuva intensa (77 mm em 25 minutos), que resultou no alagamento de diversas áreas produtivas, incluindo Fundição, Refinaria e Transformação Plástica. A operação precisou ser temporariamente interrompida para drenagem da água, gerando impacto direto na produção e perdas de materiais por oxidação. Na Refinaria, o elevado volume de chuva provocou o transbordamento de bacias de contenção e demandou maior consumo de soda cáustica virgem, reduzindo estoques e elevando riscos operacionais. Além disso, a inundação na ferramentaria danificou equipamentos essenciais, comprometendo temporariamente a continuidade das operações. Eventos dessa natureza evidenciam a exposição das operações industriais a episódios climáticos extremos e reforçam a necessidade de adaptação das infraestruturas e sistemas de gestão hídrica.</t>
  </si>
  <si>
    <t>Gestão do conhecimento não estruturada</t>
  </si>
  <si>
    <t>~ 34,6 milhões de m³</t>
  </si>
  <si>
    <t>~ 15,7 milhões de m³</t>
  </si>
  <si>
    <t>~ 28 milhões de m³</t>
  </si>
  <si>
    <t>~ 26 milhões de m³</t>
  </si>
  <si>
    <t>~ 16 milhões de m³</t>
  </si>
  <si>
    <t>~ 11 milhões de m³</t>
  </si>
  <si>
    <t>~93 milhões de m³</t>
  </si>
  <si>
    <t xml:space="preserve">As ações de rotina são controladas no Sistema de Gestão de Barragens e envolvem inspeções quinzenais, manutenção do estado de conservação e monitoramento da instrumentação.
</t>
  </si>
  <si>
    <t>As ações de rotina são controladas no Sistema de Gestão de Barragens e envolvem inspeções quinzenais, manutenção do estado de conservação e monitoramento da instrumentação.</t>
  </si>
  <si>
    <r>
      <t xml:space="preserve">GRI 303-4 </t>
    </r>
    <r>
      <rPr>
        <b/>
        <sz val="12"/>
        <color rgb="FF113CEA"/>
        <rFont val="Verdana bold"/>
      </rPr>
      <t>- Descarte de água</t>
    </r>
  </si>
  <si>
    <t>Percentual de empregados(as) e membros dos Comitês, por categoria funcional, identidade de gênero e faixa etária</t>
  </si>
  <si>
    <r>
      <rPr>
        <b/>
        <sz val="10"/>
        <color rgb="FF000000"/>
        <rFont val="Verdana"/>
        <family val="2"/>
      </rPr>
      <t>Nota:</t>
    </r>
    <r>
      <rPr>
        <sz val="10"/>
        <color rgb="FF000000"/>
        <rFont val="Verdana"/>
        <family val="2"/>
      </rPr>
      <t xml:space="preserve"> Apenas a Fábrica Alumínio (SP) apresenta emissões de perfluorocarbonos (PFC) exclusivamente na etapa de eletrólise do processo produtivo.</t>
    </r>
  </si>
  <si>
    <r>
      <rPr>
        <b/>
        <sz val="12"/>
        <color rgb="FF0FD2E7"/>
        <rFont val="Verdana bold"/>
      </rPr>
      <t xml:space="preserve">GRI 403-2 </t>
    </r>
    <r>
      <rPr>
        <b/>
        <sz val="12"/>
        <color rgb="FF3000FD"/>
        <rFont val="Verdana bold"/>
      </rPr>
      <t>-</t>
    </r>
    <r>
      <rPr>
        <b/>
        <sz val="12"/>
        <color rgb="FF0FD2E7"/>
        <rFont val="Verdana bold"/>
      </rPr>
      <t xml:space="preserve"> </t>
    </r>
    <r>
      <rPr>
        <b/>
        <sz val="12"/>
        <color rgb="FF113CEA"/>
        <rFont val="Verdana bold"/>
      </rPr>
      <t xml:space="preserve">Identificação de periculosidade, avaliação de riscos e investigação de incidentes |  </t>
    </r>
    <r>
      <rPr>
        <b/>
        <sz val="12"/>
        <color rgb="FF0FD2E7"/>
        <rFont val="Verdana bold"/>
      </rPr>
      <t xml:space="preserve">GRI 403-7 </t>
    </r>
    <r>
      <rPr>
        <b/>
        <sz val="12"/>
        <color rgb="FF3000FD"/>
        <rFont val="Verdana bold"/>
      </rPr>
      <t>-</t>
    </r>
    <r>
      <rPr>
        <b/>
        <sz val="12"/>
        <color rgb="FF0FD2E7"/>
        <rFont val="Verdana bold"/>
      </rPr>
      <t xml:space="preserve"> </t>
    </r>
    <r>
      <rPr>
        <b/>
        <sz val="12"/>
        <color rgb="FF113CEA"/>
        <rFont val="Verdana bold"/>
      </rPr>
      <t>Prevenção e mitigação de impactos de saúde e segurança do trabalho diretamente vinculados com relações de negócios</t>
    </r>
  </si>
  <si>
    <t>Proporção de mulheres em todos os cargos de gestão, incluindo gestão júnior, média e alta (como % do total de cargos de gestão)</t>
  </si>
  <si>
    <t>Proporção de mulheres em cargos de gestão júnior, ou seja, no primeiro nível de gestão (como % do total de cargos de gestão júnior)</t>
  </si>
  <si>
    <t>Proporção de mulheres em cargos de alta gestão, ou seja, no máximo dois níveis de distância do CEO ou cargos comparáveis (como % do total de cargos de alta gestão)</t>
  </si>
  <si>
    <t>Participação de mulheres em cargos de gestão em funções geradoras de receita (por exemplo, vendas) como % de todos esses gerentes (ou seja, excluindo funções de suporte como RH, TI, Jurídico etc.)</t>
  </si>
  <si>
    <t>Social</t>
  </si>
  <si>
    <r>
      <t xml:space="preserve">Na avaliação de riscos hídricos relacionados ao impacto, a CBA considera fatores como a disponibilidade de água no nível da bacia/captação, potenciais conflitos entre partes interessadas sobre o uso dos recursos hídricos, impactos regulatórios e efeitos sobre ecossistemas e hábitats. Além disso, a Companhia monitora o acesso seguro a serviços de água, saneamento e higiene (WASH - </t>
    </r>
    <r>
      <rPr>
        <i/>
        <sz val="12"/>
        <color rgb="FF000000"/>
        <rFont val="Verdana"/>
        <family val="2"/>
      </rPr>
      <t>Water, Sanitation, and Hygiene</t>
    </r>
    <r>
      <rPr>
        <sz val="12"/>
        <color rgb="FF000000"/>
        <rFont val="Verdana"/>
        <family val="2"/>
      </rPr>
      <t xml:space="preserve">) para seus funcionários, garantindo a conformidade com boas práticas socioambientais.
A CBA também avalia como suas operações podem impactar a disponibilidade e a qualidade da água na cadeia de suprimentos. O Programa Suprimentos Sustentável desempenha um papel essencial nesse processo, ao integrar aspectos ESG nos critérios de seleção, contratação e gestão de fornecedores. Por meio desse programa, são realizadas avaliações para identificar possíveis impactos hídricos associados às atividades dos fornecedores e estabelecer medidas para mitigar riscos, contribuindo para a gestão sustentável dos recursos hídricos ao longo da cadeia produtiva.													
</t>
    </r>
  </si>
  <si>
    <t>Foi atestada a segurança e estabilidade da barragem e foram recomendadas apenas a continuidade das ações rotineiras de inspeção e a manutenção preventiva dos barramentos.</t>
  </si>
  <si>
    <t>Foi atestada a segurança e estabilidade da barragem e foram recomendadas apenas ações rotineiras de inspeção e manutenção preventiva dos barramentos.</t>
  </si>
  <si>
    <t>Em 2025, a redução total das emissões de gases de efeito estufa (GEE) em relação ao ano anterior foi de 71.184 tCO₂e, considerando os escopos 1, 2 (escolha de compra) e 3. O período foi caracterizado pela continuidade das ações, com foco na consolidação e estabilização dos indicadores de emissão na etapa de eletrólise. As iniciativas previamente estruturadas foram mantidas e aprimoradas, resultando na redução de 5% do indicador em comparação ao ano anterior.</t>
  </si>
  <si>
    <t>A CBA adota um sistema estruturado de gestão de rejeitos para assegurar a integridade física de suas estruturas de armazenamento e reduzir riscos de falhas. As barragens passam por inspeções quinzenais realizadas por equipes qualificadas, com leituras instrumentais conforme a periodicidade definida por especialistas independentes. A rotina inclui relatórios mensais de segurança, inspeções semestrais e revisões anuais conduzidas por empresas técnicas especializadas. Todas as estruturas contam, ainda, com monitoramento contínuo por câmeras (CFTV) e supervisão ininterrupta pelo Centro de Monitoramento Geotécnico (CMG).
A governança é conduzida por um Comitê de Barragens, que se reúne mensalmente para acompanhar ações operacionais e promover melhorias contínuas. Também são realizadas atividades recorrentes, como manutenção preventiva, auditorias internas e externas, monitoramento instrumental, simulados de emergência e exercícios integrados, reforçando a conformidade e a efetividade dos controles.
O Plano de Ação de Emergência (PAE), que orienta a atuação em cenários de risco, é revisado periodicamente em conformidade com a Lei Federal nº 14.066/2020. O documento estabelece critérios para identificação, avaliação e classificação de ocorrências, bem como detalha recursos disponíveis, sistemas de alerta e medidas voltadas à mitigação de impactos ambientais e sociais.
Com essa abordagem integrada, alinhada aos Princípios 7 a 11 do GISTM (Global Industry Standard on Tailings Management), a CBA reforça a estabilidade de suas barragens e a aderência às melhores práticas internacionais de segurança e sustentabilidade.
A Companhia possui instalações inativas, fechadas ou em manutenção no período reportado.</t>
  </si>
  <si>
    <r>
      <t xml:space="preserve">CBA-58 </t>
    </r>
    <r>
      <rPr>
        <b/>
        <sz val="12"/>
        <color rgb="FF3000FD"/>
        <rFont val="Verdana bold"/>
      </rPr>
      <t xml:space="preserve">- </t>
    </r>
    <r>
      <rPr>
        <b/>
        <sz val="12"/>
        <color rgb="FF113CEA"/>
        <rFont val="Verdana bold"/>
      </rPr>
      <t>Potencial de risco de barragens de rejeitos</t>
    </r>
  </si>
  <si>
    <t>Certificações por unidade</t>
  </si>
  <si>
    <t>ISO 9001</t>
  </si>
  <si>
    <t>ISO 14001</t>
  </si>
  <si>
    <t>ISO 45001</t>
  </si>
  <si>
    <r>
      <rPr>
        <b/>
        <sz val="12"/>
        <color rgb="FF17D4E8"/>
        <rFont val="Verdana bold"/>
      </rPr>
      <t>CBA-83</t>
    </r>
    <r>
      <rPr>
        <b/>
        <sz val="12"/>
        <color rgb="FF3B6BFA"/>
        <rFont val="Verdana bold"/>
      </rPr>
      <t xml:space="preserve"> </t>
    </r>
    <r>
      <rPr>
        <b/>
        <sz val="12"/>
        <color rgb="FF113CEA"/>
        <rFont val="Verdana bold"/>
      </rPr>
      <t>- Certificações</t>
    </r>
  </si>
  <si>
    <t>Em 2025, a CBA registrou 930 acordos e contratos de investimentos durante o período, dos quais 456 apresentaram cláusulas de direitos humanos ou foram submetidos a avaliações específicas sobre o tema, o que representa 49% do volume total. A base de cálculo para esses indicadores desconsidera documentos de natureza administrativa, como acordos de confidencialidade, aditivos e termos de rescisão, mas contempla os contratos processados pelo sistema de fluxo rápido disponibilizado pelo setor responsável.</t>
  </si>
  <si>
    <r>
      <rPr>
        <b/>
        <sz val="10"/>
        <rFont val="Verdana"/>
        <family val="2"/>
      </rPr>
      <t>Nota 1:</t>
    </r>
    <r>
      <rPr>
        <sz val="10"/>
        <rFont val="Verdana"/>
        <family val="2"/>
      </rPr>
      <t xml:space="preserve"> Valores pagos para a Agência Nacional de Mineração, como Compensação Financeira pela Exploração de Recursos Minerais (CFEM).
</t>
    </r>
    <r>
      <rPr>
        <b/>
        <sz val="10"/>
        <rFont val="Verdana"/>
        <family val="2"/>
      </rPr>
      <t>Nota 2:</t>
    </r>
    <r>
      <rPr>
        <sz val="10"/>
        <rFont val="Verdana"/>
        <family val="2"/>
      </rPr>
      <t xml:space="preserve"> O recolhimento das taxas minerárias é necessário para atender às exigências legais, mantendo o valor em linha com o recolhido no ano anterior.</t>
    </r>
  </si>
  <si>
    <t xml:space="preserve">Relacionamento com Investidores </t>
  </si>
  <si>
    <t>Programas de Educação Ambiental (PEA) Corporativo</t>
  </si>
  <si>
    <t xml:space="preserve">Iniciativa </t>
  </si>
  <si>
    <t>Jornada de Conhecimento Verde</t>
  </si>
  <si>
    <t>Semeando Conhecimento</t>
  </si>
  <si>
    <t>Janeiro</t>
  </si>
  <si>
    <t>Fevereiro</t>
  </si>
  <si>
    <t>Março</t>
  </si>
  <si>
    <t>Abril</t>
  </si>
  <si>
    <t>Maio</t>
  </si>
  <si>
    <t>Junho</t>
  </si>
  <si>
    <t>Julho</t>
  </si>
  <si>
    <t>Agosto</t>
  </si>
  <si>
    <t>Setembro</t>
  </si>
  <si>
    <t>Outubro</t>
  </si>
  <si>
    <t>Novembro</t>
  </si>
  <si>
    <t>Dezembro</t>
  </si>
  <si>
    <r>
      <rPr>
        <b/>
        <sz val="12"/>
        <color rgb="FF0FD2E9"/>
        <rFont val="Verdana bold"/>
      </rPr>
      <t xml:space="preserve">GRI 2-9 </t>
    </r>
    <r>
      <rPr>
        <b/>
        <sz val="12"/>
        <color rgb="FF3338E8"/>
        <rFont val="Verdana bold"/>
      </rPr>
      <t>-</t>
    </r>
    <r>
      <rPr>
        <b/>
        <sz val="12"/>
        <color rgb="FF0FD2E9"/>
        <rFont val="Verdana bold"/>
      </rPr>
      <t xml:space="preserve"> </t>
    </r>
    <r>
      <rPr>
        <b/>
        <sz val="12"/>
        <color rgb="FF113CEA"/>
        <rFont val="Verdana bold"/>
      </rPr>
      <t xml:space="preserve">Estrutura de Governança e sua composição | </t>
    </r>
    <r>
      <rPr>
        <b/>
        <sz val="12"/>
        <color rgb="FF0FD2E7"/>
        <rFont val="Verdana bold"/>
      </rPr>
      <t>GRI 2-11</t>
    </r>
    <r>
      <rPr>
        <b/>
        <sz val="12"/>
        <color rgb="FF113CEA"/>
        <rFont val="Verdana bold"/>
      </rPr>
      <t xml:space="preserve"> - Presidente do mais alto órgão de governança</t>
    </r>
  </si>
  <si>
    <t>Indicadores sobre a eficácia do Conselho de Administração (CA) em 2025</t>
  </si>
  <si>
    <t>Avaliação do Conselho</t>
  </si>
  <si>
    <t>Revisão de riscos</t>
  </si>
  <si>
    <t xml:space="preserve">Exposição a riscos </t>
  </si>
  <si>
    <t>Auditoria do processo de gestão de riscos</t>
  </si>
  <si>
    <r>
      <rPr>
        <b/>
        <sz val="12"/>
        <color rgb="FF0FD2E7"/>
        <rFont val="Verdana bold"/>
        <family val="2"/>
      </rPr>
      <t xml:space="preserve">GRI 2-19 </t>
    </r>
    <r>
      <rPr>
        <b/>
        <sz val="12"/>
        <color rgb="FF133EEA"/>
        <rFont val="Verdana bold"/>
      </rPr>
      <t>- Políticas de Remuneração</t>
    </r>
  </si>
  <si>
    <r>
      <rPr>
        <b/>
        <sz val="11"/>
        <color theme="1"/>
        <rFont val="Verdana"/>
        <family val="2"/>
      </rPr>
      <t>Nota:</t>
    </r>
    <r>
      <rPr>
        <sz val="11"/>
        <color theme="1"/>
        <rFont val="Verdana"/>
        <family val="2"/>
      </rPr>
      <t xml:space="preserve"> O indicador referente a todos os níveis de gestão (júnior, média e alta) abrange cargos desde supervisão até Diretoria e Presidência. Para fins de classificação, a gestão júnior compreende posições de supervisão e coordenação, enquanto a gestão alta corresponde ao nível de diretoria.</t>
    </r>
  </si>
  <si>
    <t>O direito às férias é assegurado pela Consolidação das Leis do Trabalho (CLT) e pelo Acordo Coletivo de Trabalho (ACT), sendo sua gestão e o processamento dos pagamentos realizados por meio de um sistema integrado de controle de pessoal. Vale ressaltar que, conforme informações oferecidas no indicador GRI 2-30 (aba "Empregados e empregadas"), todos os empregados e empregadas da CBA que não ocupam posições de liderança, são cobertos por acordos de negociação coletiva.</t>
  </si>
  <si>
    <r>
      <rPr>
        <b/>
        <sz val="11"/>
        <color theme="1"/>
        <rFont val="Verdana"/>
        <family val="2"/>
      </rPr>
      <t>Nota 1</t>
    </r>
    <r>
      <rPr>
        <sz val="11"/>
        <color theme="1"/>
        <rFont val="Verdana"/>
        <family val="2"/>
      </rPr>
      <t xml:space="preserve">: Os dados de 2024 (número total de operações e percentual de operações que foram submetidas a avaliações de impacto ou análises em direitos humanos) foram corrigidos. </t>
    </r>
    <r>
      <rPr>
        <b/>
        <sz val="11"/>
        <color rgb="FF17D4E8"/>
        <rFont val="Verdana"/>
        <family val="2"/>
      </rPr>
      <t>GRI 2-4</t>
    </r>
  </si>
  <si>
    <r>
      <rPr>
        <b/>
        <sz val="11"/>
        <color rgb="FF000000"/>
        <rFont val="Verdana"/>
        <family val="2"/>
      </rPr>
      <t>Nota 1:</t>
    </r>
    <r>
      <rPr>
        <sz val="11"/>
        <color rgb="FF000000"/>
        <rFont val="Verdana"/>
        <family val="2"/>
      </rPr>
      <t xml:space="preserve"> O número total de contratos exclui NDA, aditivo e outros tipos de documentos que não se enquadram como contratos. A CBA não possui uma definição para o termo “acordos de investimentos significativos”. Assim sendo, foram considerados todos os contratos firmados pela Companhia nos períodos contemplados pelo indicador. De forma paralela, não há distinção entre 'acordos' e 'contratos', dessa forma, o número de 930 é válido como a soma de ambos (e não 930 para cada).
</t>
    </r>
    <r>
      <rPr>
        <b/>
        <sz val="11"/>
        <color rgb="FF000000"/>
        <rFont val="Verdana"/>
        <family val="2"/>
      </rPr>
      <t xml:space="preserve">Nota 2: </t>
    </r>
    <r>
      <rPr>
        <sz val="11"/>
        <color rgb="FF000000"/>
        <rFont val="Verdana"/>
        <family val="2"/>
      </rPr>
      <t xml:space="preserve">Os dados percentuais de 2022 e 2023 passam a ser apresentados com uma casa decimal. </t>
    </r>
    <r>
      <rPr>
        <b/>
        <sz val="11"/>
        <color rgb="FF17D4E8"/>
        <rFont val="Verdana"/>
        <family val="2"/>
      </rPr>
      <t>GRI 2-4</t>
    </r>
  </si>
  <si>
    <t xml:space="preserve">Não há planos de remediação elaborados, pois não foram verificadas violações aos direitos humanos nas atividades desenvolvidas pela CBA. No entanto, para os pontos de atenção, a CBA elabora planos de ação e faz o acompanhamento das tratativas.												</t>
  </si>
  <si>
    <r>
      <rPr>
        <b/>
        <sz val="12"/>
        <color rgb="FF0FD2E7"/>
        <rFont val="Verdana bold"/>
        <family val="2"/>
      </rPr>
      <t>GRI 305-6</t>
    </r>
    <r>
      <rPr>
        <b/>
        <sz val="12"/>
        <color rgb="FF113CEA"/>
        <rFont val="Verdana bold"/>
        <family val="2"/>
      </rPr>
      <t xml:space="preserve"> - Emissões de substâncias destruidoras da camada de ozônio (SDO)</t>
    </r>
  </si>
  <si>
    <r>
      <rPr>
        <b/>
        <sz val="10"/>
        <color rgb="FF000000"/>
        <rFont val="Verdana"/>
        <family val="2"/>
      </rPr>
      <t>Nota</t>
    </r>
    <r>
      <rPr>
        <sz val="10"/>
        <color rgb="FF000000"/>
        <rFont val="Verdana"/>
        <family val="2"/>
      </rPr>
      <t xml:space="preserve">: Este indicador não abrange os contratos SWAP, que representam um montante de 1.784.070 MWh na ponta de compra em 2025.
</t>
    </r>
  </si>
  <si>
    <r>
      <rPr>
        <b/>
        <sz val="11"/>
        <color rgb="FF000000"/>
        <rFont val="Verdana"/>
        <family val="2"/>
      </rPr>
      <t>Nota 1</t>
    </r>
    <r>
      <rPr>
        <sz val="11"/>
        <color rgb="FF000000"/>
        <rFont val="Verdana"/>
        <family val="2"/>
      </rPr>
      <t>: os dados de entrada são os mesmos utilizados nos cálculos de emissão de CO</t>
    </r>
    <r>
      <rPr>
        <vertAlign val="subscript"/>
        <sz val="11"/>
        <color rgb="FF000000"/>
        <rFont val="Verdana"/>
        <family val="2"/>
      </rPr>
      <t>2</t>
    </r>
    <r>
      <rPr>
        <sz val="11"/>
        <color rgb="FF000000"/>
        <rFont val="Verdana"/>
        <family val="2"/>
      </rPr>
      <t xml:space="preserve"> e da ferramenta do GHG Protocol. Foram utilizados os fatores de conversão disponíveis em cada ano.
</t>
    </r>
    <r>
      <rPr>
        <b/>
        <sz val="11"/>
        <color rgb="FF000000"/>
        <rFont val="Verdana"/>
        <family val="2"/>
      </rPr>
      <t>Nota 2</t>
    </r>
    <r>
      <rPr>
        <sz val="11"/>
        <color rgb="FF000000"/>
        <rFont val="Verdana"/>
        <family val="2"/>
      </rPr>
      <t xml:space="preserve">: 100% da eletricidade consumida é de origem renovável, garantida por meio de autodeclarações e certificados de energia renovável (RECs).
</t>
    </r>
    <r>
      <rPr>
        <b/>
        <sz val="11"/>
        <color rgb="FF000000"/>
        <rFont val="Verdana"/>
        <family val="2"/>
      </rPr>
      <t>Nota 3</t>
    </r>
    <r>
      <rPr>
        <sz val="11"/>
        <color rgb="FF000000"/>
        <rFont val="Verdana"/>
        <family val="2"/>
      </rPr>
      <t xml:space="preserve">: devido à suspensão temporária do Negócio Níquel e sua baixa representatividade, os dados não estão sendo apresentados para 2024 e 2025.
</t>
    </r>
    <r>
      <rPr>
        <b/>
        <sz val="11"/>
        <color rgb="FF000000"/>
        <rFont val="Verdana"/>
        <family val="2"/>
      </rPr>
      <t>Nota 4</t>
    </r>
    <r>
      <rPr>
        <sz val="11"/>
        <color rgb="FF000000"/>
        <rFont val="Verdana"/>
        <family val="2"/>
      </rPr>
      <t xml:space="preserve">: os dados de Consumo total de energia dentro da Organização para o Negócio Alumínio foram ajustados para os anos 2022 e 2023. </t>
    </r>
    <r>
      <rPr>
        <b/>
        <sz val="11"/>
        <color rgb="FF17D4E8"/>
        <rFont val="Verdana"/>
        <family val="2"/>
      </rPr>
      <t>GRI 2-4</t>
    </r>
  </si>
  <si>
    <t>A Companhia adota parâmetros padronizados para a gestão de riscos e oportunidades relacionados à natureza, integrados ao modelo corporativo de riscos. O processo é conduzido em ciclos anuais de revisão e estruturado nas etapas de identificação, análise, avaliação, tratamento e monitoramento, sendo aplicado de forma transversal a todas as unidades operacionais, incluindo os negócios de Energia, Produtos Primários, Produtos Transformados e Níquel.
Na Fábrica Alumínio (SP), a identificação técnica de riscos e oportunidades associados às mudanças nos ecossistemas é realizada por meio da metodologia de Avaliação Empresarial dos Serviços dos Ecossistemas, desenvolvida pelo World Resources Institute (WRI), versão 1.0. A gestão desses aspectos é consolidada na Planilha de Avaliação dos Serviços Ecossistêmicos, permitindo o alinhamento das dependências de capital natural à estratégia de resiliência da Companhia. Informações detalhadas sobre parâmetros e a classificação de riscos significativos estão disponíveis no Reporte da Agenda Climática 2025.</t>
  </si>
  <si>
    <r>
      <rPr>
        <b/>
        <sz val="10"/>
        <color theme="1"/>
        <rFont val="Verdana"/>
        <family val="2"/>
      </rPr>
      <t xml:space="preserve">Nota 1: </t>
    </r>
    <r>
      <rPr>
        <sz val="10"/>
        <color theme="1"/>
        <rFont val="Verdana"/>
        <family val="2"/>
      </rPr>
      <t xml:space="preserve">O primeiro estudo para identificação de áreas em estresse hídrico foi feito em 2022 utilizando a ferramenta Aqueduct. Dessa forma, dados dos anos anteriores não estão disponíveis. As únicas áreas de estresse hídrico mapeadas no estudo da CBA são do Negócio Alumínio.
</t>
    </r>
    <r>
      <rPr>
        <b/>
        <sz val="10"/>
        <color theme="1"/>
        <rFont val="Verdana"/>
        <family val="2"/>
      </rPr>
      <t xml:space="preserve">Nota 2: </t>
    </r>
    <r>
      <rPr>
        <sz val="10"/>
        <color theme="1"/>
        <rFont val="Verdana"/>
        <family val="2"/>
      </rPr>
      <t>A CBA não capta água do mar, água produzida (água que entra como resultado de extração, processamento ou uso de qualquer matéria-prima) e não possui dados específicos para águas pluviais.</t>
    </r>
  </si>
  <si>
    <r>
      <rPr>
        <b/>
        <sz val="10"/>
        <color theme="1"/>
        <rFont val="Verdana"/>
        <family val="2"/>
      </rPr>
      <t>Nota:</t>
    </r>
    <r>
      <rPr>
        <sz val="10"/>
        <color theme="1"/>
        <rFont val="Verdana"/>
        <family val="2"/>
      </rPr>
      <t xml:space="preserve"> Impactos substanciais são aqueles superiores a US$ 10 mil.</t>
    </r>
  </si>
  <si>
    <r>
      <rPr>
        <b/>
        <sz val="12"/>
        <color rgb="FF0FD2E7"/>
        <rFont val="Verdana bold"/>
      </rPr>
      <t xml:space="preserve">GRI 407-1 </t>
    </r>
    <r>
      <rPr>
        <b/>
        <sz val="12"/>
        <color rgb="FF113CEA"/>
        <rFont val="Verdana bold"/>
      </rPr>
      <t>- Operações e fornecedores em que o direito à liberdade sindical e à negociação coletiva pode estar em risco</t>
    </r>
  </si>
  <si>
    <r>
      <t>CBA-17</t>
    </r>
    <r>
      <rPr>
        <b/>
        <sz val="10"/>
        <color rgb="FF113CEA"/>
        <rFont val="Verdana bold"/>
      </rPr>
      <t xml:space="preserve"> - </t>
    </r>
    <r>
      <rPr>
        <b/>
        <sz val="12"/>
        <color rgb="FF113CEA"/>
        <rFont val="Verdana bold"/>
      </rPr>
      <t>Riscos emergentes</t>
    </r>
  </si>
  <si>
    <t>A gestão de riscos assegura a conformidade dos incentivos fiscais por meio de monitoramento contínuo e fichas de risco específicas. Essa supervisão garante visibilidade total sobre eventuais impactos, mantendo o tema estritamente alinhado à estratégia de riscos da Companhia.</t>
  </si>
  <si>
    <t>Não houve, em 2025, conflitos ou violações relacionados a direitos à terra e aos recursos naturais nas áreas de operação da CBA, incluindo direitos de posse consuetudinária, coletiva ou informal. O acesso a áreas é realizado, exclusivamente, mediante autorização prévia dos superficiários, em conformidade com a legislação vigente e com respeito aos direitos de propriedade e uso de recursos.</t>
  </si>
  <si>
    <t>No período de 2025, foi registrado um incidente significativo na Fábrica Alumínio (SP) envolvendo o vazamento de aproximadamente 50 m³ de resíduo de bauxita. O evento atingiu um curso d'água próximo, causando alterações temporárias na qualidade da água superficial e nos sedimentos. A CBA implementou ações imediatas de contenção para isolar o vazamento e iniciou medidas de limpeza de imediato. O monitoramento pós-evento incluiu 19 amostragens sistemáticas que confirmaram a recuperação das condições naturais da água superficial, embora os sedimentos permaneçam sob acompanhamento para metais e compostos inorgânicos. O órgão fiscalizador foi comunicado via telefone e realizou inspeção técnica no local, emitindo o auto de inspeção correspondente.
Em 2025, o sistema de gestão registrou 13 ocorrências de alto potencial, das quais apenas o vazamento mencionado acima enquadrou-se nos critérios de incidente significativo para o escopo deste indicador, visto que as demais ocorrências foram de níveis inferiores ou referiam-se a incêndios florestais fora do perímetro de processamento mineral.</t>
  </si>
  <si>
    <t>A CBA implementou projetos de otimização de processos voltados ao cumprimento de suas metas hídricas. Destaca-se a modernização do circuito fechado de águas na Fábrica Alumínio (SP), desenvolvida para elevar a qualidade da água tratada, ampliar o reúso e reduzir o consumo de água nova. Adicionalmente, foram realizados investimentos na modernização tecnológica das Salas Fornos, etapa com maior consumo de água da unidade. Além disso, a Fábrica também possui captação de água pluvial, que compõe a água industrial e é reutilizada em etapas produtivas que não necessitam de água potável.
Para assegurar a precisão do desempenho reportado, a Companhia estruturou projetos de melhoria na gestão dos indicadores de recursos hídricos, promovendo maior integração e confiabilidade no monitoramento dos dados.
Outras unidades também contam com sistemas de reúso hídrico, contemplando tanto a captação de água pluvial quanto a reutilização de água proveniente de processos industriais, viabilizando a recirculação em torres de resfriamento e o aproveitamento de água de barragens, como nas operações de mineração.</t>
  </si>
  <si>
    <r>
      <rPr>
        <b/>
        <sz val="12"/>
        <color rgb="FF0FD2E7"/>
        <rFont val="Verdana bold"/>
      </rPr>
      <t>CBA-67</t>
    </r>
    <r>
      <rPr>
        <b/>
        <sz val="12"/>
        <color rgb="FF113CEA"/>
        <rFont val="Verdana bold"/>
      </rPr>
      <t xml:space="preserve"> - Emissões diretas de Perfluorocarbono</t>
    </r>
  </si>
  <si>
    <t>GRI 3-2 - Lista de temas materiais</t>
  </si>
  <si>
    <t>GRI 3-3 - Gestão de Temas Materiais</t>
  </si>
  <si>
    <t>GRI 2-8 - Trabalhadores que não são empregados</t>
  </si>
  <si>
    <t>CBA-33 - Divisão da força de trabalho: raça/etnia e nacionalidade</t>
  </si>
  <si>
    <t>GRI 2-20 - Processo para determinação da remuneração</t>
  </si>
  <si>
    <t>GRI 405-2 - Proporção entre o salário-base e a remuneração recebidos pelas mulheres e aqueles recebidos pelos homens</t>
  </si>
  <si>
    <t>CBA-38 - Programas de desenvolvimento de funcionários</t>
  </si>
  <si>
    <t>CBA-44 - Pesquisa de satisfação</t>
  </si>
  <si>
    <t>CBA-78 - Programas de Práticas Trabalhistas</t>
  </si>
  <si>
    <t>GRI 202-2 - Proporção de membros da diretoria contratados na comunidade local</t>
  </si>
  <si>
    <t>GRI 401-1 - Novas contratações e rotatividade de empregados</t>
  </si>
  <si>
    <t>CBA-40 - Contratação</t>
  </si>
  <si>
    <t>CBA-39 - Retorno do investimento em capital humano</t>
  </si>
  <si>
    <t>CBA-41 - Avaliação de desempenho</t>
  </si>
  <si>
    <t>Saúde, segurança e bem-estar</t>
  </si>
  <si>
    <t>GRI 403-5 - Capacitação de trabalhadores(as) em saúde e segurança do trabalho</t>
  </si>
  <si>
    <r>
      <rPr>
        <b/>
        <sz val="12"/>
        <color rgb="FF0FD2E7"/>
        <rFont val="Verdana bold"/>
        <family val="2"/>
      </rPr>
      <t xml:space="preserve">GRI 403-8 </t>
    </r>
    <r>
      <rPr>
        <b/>
        <sz val="12"/>
        <color rgb="FF3000FD"/>
        <rFont val="Verdana bold"/>
      </rPr>
      <t xml:space="preserve">- </t>
    </r>
    <r>
      <rPr>
        <b/>
        <sz val="12"/>
        <color rgb="FF113CEA"/>
        <rFont val="Verdana bold"/>
        <family val="2"/>
      </rPr>
      <t>Trabalhadores cobertos por um sistema de gestão de saúde e segurança do trabalho</t>
    </r>
  </si>
  <si>
    <t>GRI 403-8 - Trabalhadores cobertos por um sistema de gestão de saúde e segurança do trabalho</t>
  </si>
  <si>
    <t>GRI 403-10 - Problemas de saúde relacionados ao trabalho</t>
  </si>
  <si>
    <t xml:space="preserve">Social </t>
  </si>
  <si>
    <t>Legado social</t>
  </si>
  <si>
    <t>GRI 203-1 - Investimentos em infraestrutura e apoio a serviços</t>
  </si>
  <si>
    <t>GRI 413-2 - Operações com impactos negativos significativos – reais ou potenciais – nas comunidades locais</t>
  </si>
  <si>
    <r>
      <rPr>
        <b/>
        <sz val="12"/>
        <color rgb="FF0FD2E7"/>
        <rFont val="Verdana bold"/>
        <family val="2"/>
      </rPr>
      <t>GRI 413-2 -</t>
    </r>
    <r>
      <rPr>
        <b/>
        <sz val="12"/>
        <color rgb="FF113CEA"/>
        <rFont val="Verdana bold"/>
        <family val="2"/>
      </rPr>
      <t xml:space="preserve"> Operações com impactos negativos significativos – reais ou potenciais – nas comunidades locais</t>
    </r>
  </si>
  <si>
    <t>CBA-10 - Total de investimentos sociais realizados (R$)</t>
  </si>
  <si>
    <t>CBA-49 - Povos Indígenas e Preservação Cultural</t>
  </si>
  <si>
    <t>CBA-50 - Gerenciamento das forças de segurança</t>
  </si>
  <si>
    <t>CBA-51 - Emprego local</t>
  </si>
  <si>
    <t>CBA-80 - Programas sociais de fechamento de minas</t>
  </si>
  <si>
    <t>GRI 412-1 - Operações submetidas a avaliações de direitos humanos ou de impacto nos direitos humanos</t>
  </si>
  <si>
    <t>CBA-34 - Processo de devida diligência em direitos humanos</t>
  </si>
  <si>
    <t>CBA-36 - Mitigação e remediação de direitos humanos</t>
  </si>
  <si>
    <t>SASB EM-MM-210a.3 - Discussão dos processos de engajamento e práticas de devida diligência com respeito aos direitos humanos, direitos indígenas e operação em áreas de conflito</t>
  </si>
  <si>
    <t>Direitos humanos</t>
  </si>
  <si>
    <t>GRI 305-5 - Redução de emissões de gases de efeito estufa (GEE)</t>
  </si>
  <si>
    <t>GRI 305-6 - Emissões de substâncias destruidoras da camada de ozônio (SDO)</t>
  </si>
  <si>
    <t>CBA-67 - Emissões diretas de Perfluorocarbono</t>
  </si>
  <si>
    <t>CBA-52 - Programas de gestão de energia</t>
  </si>
  <si>
    <t>CBA-53 - Consumo de energia em MWh</t>
  </si>
  <si>
    <t>GRI 302-2 - Consumo de energia fora da Organização</t>
  </si>
  <si>
    <t>GRI 302-4 - Redução do consumo de energia da Organização</t>
  </si>
  <si>
    <t>GRI 302-5 - Reduções nos Requisitos Energéticos de Produtos e Serviços</t>
  </si>
  <si>
    <r>
      <rPr>
        <b/>
        <sz val="12"/>
        <color rgb="FF0FD2E7"/>
        <rFont val="Verdana bold"/>
        <family val="2"/>
      </rPr>
      <t xml:space="preserve">SASB IF-EU-000.A </t>
    </r>
    <r>
      <rPr>
        <b/>
        <sz val="12"/>
        <color rgb="FF3338E8"/>
        <rFont val="Verdana bold"/>
      </rPr>
      <t>-</t>
    </r>
    <r>
      <rPr>
        <b/>
        <sz val="12"/>
        <color rgb="FF0FD2E7"/>
        <rFont val="Verdana bold"/>
        <family val="2"/>
      </rPr>
      <t xml:space="preserve"> </t>
    </r>
    <r>
      <rPr>
        <b/>
        <sz val="12"/>
        <color rgb="FF113CEA"/>
        <rFont val="Verdana bold"/>
        <family val="2"/>
      </rPr>
      <t xml:space="preserve">Número de clientes atendidos: (1) residenciais, (2) comerciais e (3) industriais | </t>
    </r>
    <r>
      <rPr>
        <b/>
        <sz val="12"/>
        <color rgb="FF0FD2E9"/>
        <rFont val="Verdana bold"/>
      </rPr>
      <t>SASB IF-EU-000.B</t>
    </r>
    <r>
      <rPr>
        <b/>
        <sz val="12"/>
        <color rgb="FF113CEA"/>
        <rFont val="Verdana bold"/>
        <family val="2"/>
      </rPr>
      <t xml:space="preserve"> - Eletricidade total entregue a: (1) clientes residenciais, (2) comerciais, (3) industriais, (4) todos os outros clientes de varejo e (5) clientes de atacado</t>
    </r>
  </si>
  <si>
    <t>SASB IF-EU-000.C - Comprimento das linhas de transmissão, em quilômetros</t>
  </si>
  <si>
    <t>SASB IF-EU-000.E - Total de Eletricidade Comprada no Atacado</t>
  </si>
  <si>
    <t>Divulgações recomendadas TNFD - Governança</t>
  </si>
  <si>
    <t>Biodiversidade e serviços ecossistêmicos</t>
  </si>
  <si>
    <t>Divulgações recomendadas TNFD - Estratégia</t>
  </si>
  <si>
    <t>Divulgações recomendadas TNFD - Gestão de riscos e impactos</t>
  </si>
  <si>
    <t>Divulgações recomendadas TNFD - Métricas e metas</t>
  </si>
  <si>
    <t>GRI 101-1 - Políticas para deter e reverter a perda de biodiversidade</t>
  </si>
  <si>
    <t>GRI 101-3 - Acesso e repartição justa e equitativa de benefícios</t>
  </si>
  <si>
    <t>CBA-69 - Exposição e avaliação da biodiversidade</t>
  </si>
  <si>
    <t>CBA-71 - Áreas alteradas e reabilitadas e locais identificados como exigindo planos de gestão da biodiversidade</t>
  </si>
  <si>
    <r>
      <rPr>
        <b/>
        <sz val="12"/>
        <color rgb="FF0FD2E7"/>
        <rFont val="Verdana bold"/>
      </rPr>
      <t xml:space="preserve">CBA-71 </t>
    </r>
    <r>
      <rPr>
        <b/>
        <sz val="12"/>
        <color rgb="FF3338E8"/>
        <rFont val="Verdana bold"/>
      </rPr>
      <t>-</t>
    </r>
    <r>
      <rPr>
        <b/>
        <sz val="12"/>
        <color rgb="FF0FD2E7"/>
        <rFont val="Verdana bold"/>
      </rPr>
      <t xml:space="preserve"> </t>
    </r>
    <r>
      <rPr>
        <b/>
        <sz val="12"/>
        <color rgb="FF113CEA"/>
        <rFont val="Verdana bold"/>
      </rPr>
      <t>Áreas alteradas e reabilitadas e locais identificados como exigindo planos de gestão da biodiversidade</t>
    </r>
  </si>
  <si>
    <t>CBA-81 - Planos de fechamento de minas</t>
  </si>
  <si>
    <t>CBA-70 - Ações de mitigação da biodiversidade</t>
  </si>
  <si>
    <r>
      <rPr>
        <b/>
        <sz val="12"/>
        <color rgb="FF0FD2E7"/>
        <rFont val="Verdana bold"/>
      </rPr>
      <t>CBA-61 -</t>
    </r>
    <r>
      <rPr>
        <b/>
        <sz val="12"/>
        <color rgb="FF113CEA"/>
        <rFont val="Verdana bold"/>
      </rPr>
      <t xml:space="preserve"> Programas de Gestão de Eficiência Hídrica</t>
    </r>
  </si>
  <si>
    <t>CBA-61 - Programas de Gestão de Eficiência Hídrica</t>
  </si>
  <si>
    <t>CBA-63 - Consumo de água em áreas com escassez hídrica (milhões de m³)</t>
  </si>
  <si>
    <t>GRI 303-4 - Descarte de água</t>
  </si>
  <si>
    <t>CBA-2 - Água reutilizada ou reciclada</t>
  </si>
  <si>
    <t>CBA-65 - Exposição a áreas com estresse hídrico</t>
  </si>
  <si>
    <t>CBA-64 - Impactos nos negócios de incidentes relacionados à água</t>
  </si>
  <si>
    <t>CBA-66 - Programas de Gestão de Riscos Hídricos</t>
  </si>
  <si>
    <t>GRI 303-1 - Interações com a água como um recurso compartilhado</t>
  </si>
  <si>
    <t>GRI 303-2 - Gestão dos impactos relacionados ao descarte de água</t>
  </si>
  <si>
    <t>CBA-54 - Programas de gerenciamento de resíduos</t>
  </si>
  <si>
    <t>CBA-55 - Eliminação de resíduos</t>
  </si>
  <si>
    <t>CBA-56 - Resíduos minerais</t>
  </si>
  <si>
    <t>CBA-4 - Volume de água retirado da barragem de mineração</t>
  </si>
  <si>
    <t>Gestão de barragens</t>
  </si>
  <si>
    <t>CBA-58 - Potencial de risco de barragens de rejeitos</t>
  </si>
  <si>
    <t>CBA-59 - Simulados de emergência</t>
  </si>
  <si>
    <t>GRI 301-3 - Produtos e suas embalagens recuperados</t>
  </si>
  <si>
    <t>Cadeia de valor sustentável</t>
  </si>
  <si>
    <t>CBA-20 - Programas ESG para fornecedores</t>
  </si>
  <si>
    <t>CBA-21 - Triagem de fornecedor</t>
  </si>
  <si>
    <t>CBA-22 - Avaliação e desenvolvimento de fornecedores</t>
  </si>
  <si>
    <t>CBA-23 - Homologação de fornecedores</t>
  </si>
  <si>
    <t>CBA-24 - KPIs para a avaliação e desenvolvimento de Fornecedores</t>
  </si>
  <si>
    <t>GRI 407-1 - Operações e fornecedores em que o direito à liberdade sindical e à negociação coletiva pode estar em risco</t>
  </si>
  <si>
    <t xml:space="preserve">CBA-26 - Medidas de segurança </t>
  </si>
  <si>
    <t>CBA-27 - Processo e infraestrutura de segurança de TI</t>
  </si>
  <si>
    <t>SASB IF-EU-550a.1 - Número de incidentes relacionados a não conformidade com os padrões ou regulamentos de segurança física e/ou cibernética</t>
  </si>
  <si>
    <t>Relação institucional</t>
  </si>
  <si>
    <t>Relacionamento com Investidores</t>
  </si>
  <si>
    <t xml:space="preserve">CBA-18 - Contribuições e outros gastos </t>
  </si>
  <si>
    <t>CBA-6 - Pagamento de taxas minerárias</t>
  </si>
  <si>
    <t>GRI 2-28 - Participação em Associações</t>
  </si>
  <si>
    <t>Governança corporativa</t>
  </si>
  <si>
    <t>CBA-15 - Duração média dos mandatos dos membros do Conselho</t>
  </si>
  <si>
    <t>GRI 2-10 - Nomeação e seleção para o mais alto órgão de governança</t>
  </si>
  <si>
    <t>GRI 2-16 - Comunicação de preocupações cruciais</t>
  </si>
  <si>
    <t>GRI 2-19 - Políticas de Remuneração</t>
  </si>
  <si>
    <t>GRI 2-17 - Conhecimento coletivo do mais alto órgão de governança</t>
  </si>
  <si>
    <t>GRI 2-23 - Compromisso de política</t>
  </si>
  <si>
    <t>GRI 2-24 - Incorporação de compromissos de política</t>
  </si>
  <si>
    <t>GRI 2-26 - Mecanismos para aconselhamento e apresentação de preocupações</t>
  </si>
  <si>
    <t>GRI 205-2 - Comunicação e capacitação em políticas e procedimentos de combate à corrupção</t>
  </si>
  <si>
    <t>CBA-16 - Governança dos riscos corporativos</t>
  </si>
  <si>
    <t>CBA-17 - Riscos emergentes</t>
  </si>
  <si>
    <t>CBA-28 - Retorno do investimento em capital natural</t>
  </si>
  <si>
    <t>CBA-30 - Medição da satisfação do cliente</t>
  </si>
  <si>
    <t>CBA-77 - Processos de Governança de riscos</t>
  </si>
  <si>
    <t>CBA-79 - Receita proveniente de produtos sustentáveis</t>
  </si>
  <si>
    <t>GRI 406-1 - Casos de discriminação</t>
  </si>
  <si>
    <t>CBA-83 - Certificações</t>
  </si>
  <si>
    <r>
      <rPr>
        <b/>
        <sz val="12"/>
        <color rgb="FF0FD2E7"/>
        <rFont val="Verdana bold"/>
        <family val="2"/>
      </rPr>
      <t>GRI 2-29</t>
    </r>
    <r>
      <rPr>
        <b/>
        <sz val="12"/>
        <color rgb="FF113CEA"/>
        <rFont val="Verdana bold"/>
        <family val="2"/>
      </rPr>
      <t xml:space="preserve"> - Abordagem para engajamento de </t>
    </r>
    <r>
      <rPr>
        <b/>
        <i/>
        <sz val="12"/>
        <color rgb="FF113CEA"/>
        <rFont val="Verdana bold"/>
      </rPr>
      <t>stakeholders</t>
    </r>
  </si>
  <si>
    <r>
      <t xml:space="preserve">A CBA adota um processo estruturado de identificação e engajamento de </t>
    </r>
    <r>
      <rPr>
        <i/>
        <sz val="12"/>
        <color theme="1"/>
        <rFont val="Verdana"/>
        <family val="2"/>
      </rPr>
      <t>stakeholders</t>
    </r>
    <r>
      <rPr>
        <sz val="12"/>
        <color theme="1"/>
        <rFont val="Verdana"/>
        <family val="2"/>
      </rPr>
      <t xml:space="preserve">, baseado no Estudo de Materialidade, que prioriza grupos conforme nível de interação, influência e dependência — incluindo investidores, clientes, fornecedores, empregados(as), comunidades, governo, academia e ONGs. O objetivo é compreender temas prioritários, reduzir riscos e fortalecer relações de confiança e geração de valor de longo prazo. O engajamento ocorre por meio de entrevistas, painéis ESG, consultas </t>
    </r>
    <r>
      <rPr>
        <i/>
        <sz val="12"/>
        <color theme="1"/>
        <rFont val="Verdana"/>
        <family val="2"/>
      </rPr>
      <t>online</t>
    </r>
    <r>
      <rPr>
        <sz val="12"/>
        <color theme="1"/>
        <rFont val="Verdana"/>
        <family val="2"/>
      </rPr>
      <t xml:space="preserve">, eventos com investidores, </t>
    </r>
    <r>
      <rPr>
        <i/>
        <sz val="12"/>
        <color theme="1"/>
        <rFont val="Verdana"/>
        <family val="2"/>
      </rPr>
      <t>roadshows</t>
    </r>
    <r>
      <rPr>
        <sz val="12"/>
        <color theme="1"/>
        <rFont val="Verdana"/>
        <family val="2"/>
      </rPr>
      <t xml:space="preserve"> e grupos multissetoriais, além de canais institucionais e redes sociais. A qualidade do processo é monitorada por critérios de ponderação e indicadores de reputação, com pesquisas anuais para orientar estratégias de comunicação e relacionamento.</t>
    </r>
  </si>
  <si>
    <r>
      <t xml:space="preserve">São impactos reais positivos a utilização de ativos próprios e consorciados para geração de energia 100% renovável, o consumo de energia elétrica rastreável via autodeclaração e aquisição de certificados de energia renovável (RECs) e a adoção de práticas de eficiência energética com redução do consumo de eletricidade e combustíveis, como a instalação de compressores de alta </t>
    </r>
    <r>
      <rPr>
        <i/>
        <sz val="12"/>
        <color theme="1"/>
        <rFont val="Verdana"/>
        <family val="2"/>
      </rPr>
      <t>performance</t>
    </r>
    <r>
      <rPr>
        <sz val="12"/>
        <color theme="1"/>
        <rFont val="Verdana"/>
        <family val="2"/>
      </rPr>
      <t xml:space="preserve">, substituição de motores e instalação de inversores na Fábrica Alumínio e implementação de sistema de oxi-combustão na Alux. Como impacto real negativo, foi apontado o uso intensivo de energia nas operações. Não foram identificados impactos potenciais positivos ou negativos. </t>
    </r>
  </si>
  <si>
    <t>A Organização mapeou impactos potenciais negativos, como a redução da satisfação de públicos prioritários, incluindo fornecedores, clientes e colaboradores, devido ao uso de processos não modernizados ou baixa digitalização. Como impactos reais negativos, foi observada uma baixa capacidade inicial de implantar tecnologias para eficiência interna no consumo de água, energia e redução de emissões.
Em contrapartida, os impactos reais positivos incluem a contribuição para o setor por meio do desenvolvimento de tecnologias sustentáveis, como o projeto ReAl e o uso de filtros prensa. A inovação interna, impulsionada pelos programas DigitALL e IdeAl, tem gerado ganhos de eficiência e novos negócios, além de promover o engajamento e a capacitação dos(as) empregados(as) em competências digitais. Adicionalmente, estudos tecnológicos em parceria com universidades buscam mitigar impactos ambientais em áreas como captura de carbono e restauração florestal.</t>
  </si>
  <si>
    <r>
      <t xml:space="preserve">Entre os impactos reais positivos, destacam-se ações de gestão da competitividade, digitalização, desenvolvimento de mercado, inovação, engenharia e tecnologia, além do aumento de projetos de descarbonização, apoio à gestão pública para adaptação climática, modernização tecnológica e emissão de créditos REDD+ no Cerrado. Os impactos reais negativos referem-se à ampliação da capacidade produtiva com possível aumento de emissões de gases de efeito estufa (GEE) e às emissões de escopos 1, 2 e 3, especialmente associadas à mineração, produção de alumínio e aquisição de insumos, com destaque para a compra de lingotes importados.
Foram identificados ainda impactos potenciais positivos, como o abastecimento da demanda por alumínio com produtos de baixa emissão, a reabilitação de áreas mineradas, a preservação ambiental por meio de reservas privadas, o abastecimento por fontes renováveis com ativos próprios e consorciados, e a atuação em </t>
    </r>
    <r>
      <rPr>
        <i/>
        <sz val="12"/>
        <color theme="1"/>
        <rFont val="Verdana"/>
        <family val="2"/>
      </rPr>
      <t>advocacy</t>
    </r>
    <r>
      <rPr>
        <sz val="12"/>
        <color theme="1"/>
        <rFont val="Verdana"/>
        <family val="2"/>
      </rPr>
      <t xml:space="preserve"> com participação em consultas públicas relacionadas ao clima. Como impacto potencial negativo, foi apontado o agravamento das mudanças climáticas, dada a natureza eletro-intensiva e carbono-intensiva do setor de alumínio.</t>
    </r>
  </si>
  <si>
    <t>Gestão dos impactos das operações nos recursos hídricos, relacionados à captação e ao consumo de água e ao descarte de efluentes.</t>
  </si>
  <si>
    <r>
      <t xml:space="preserve">Os impactos reais positivos observados incluem a redução da destinação de resíduos e rejeitos para barragens, por meio da disposição a seco e do uso potencial da lama vermelha na construção civil, além do controle de cheias. Já os impactos reais negativos referem-se à erosão das margens, ao assoreamento dos reservatórios de hidrelétricas e à contaminação do solo na barragem de resíduos e rejeitos.
Entre os impactos potenciais negativos estão a baixa capacidade de resposta a situações de alerta e emergência por parte dos </t>
    </r>
    <r>
      <rPr>
        <i/>
        <sz val="12"/>
        <color theme="1"/>
        <rFont val="Verdana"/>
        <family val="2"/>
      </rPr>
      <t>stakeholders</t>
    </r>
    <r>
      <rPr>
        <sz val="12"/>
        <color theme="1"/>
        <rFont val="Verdana"/>
        <family val="2"/>
      </rPr>
      <t xml:space="preserve"> envolvidos (empregados(as), terceiros(as), comunidades e agentes públicos), e os impactos sociais e ambientais decorrentes de um eventual rompimento de barragens. Não foram identificados impactos potenciais positivos. </t>
    </r>
  </si>
  <si>
    <t>Entre os impactos reais positivos estão o engajamento e investimento na cadeia de suprimentos para reduzir desigualdades, por meio do programa Suprimentos Sustentável, e a inclusão e empoderamento de grupos sub-representados, promovidos nas operações próprias por meio de ações afirmativas, grupos de afinidade e iniciativas de conscientização. Os impactos reais negativos observados incluem a baixa representatividade de mulheres e de outros grupos sub-representados em cargos de liderança e a ocorrência de casos de discriminação, como racismo, machismo, capacitismo, xenofobia e LGBTfobia. Não foram identificados impactos potenciais positivos ou negativos.</t>
  </si>
  <si>
    <t>Os impactos reais positivos  incluem a contribuição para o desenvolvimento socioeconômico local e a melhoria da qualidade de vida das comunidades, por meio de iniciativas alinhadas à Estratégia ESG 2030 e aos Objetivos de Desenvolvimento Sustentável (ODS), organizadas em cinco eixos: Educação, Apoio à Gestão Pública, Dinamismo Econômico, Desenvolvimento Comunitário e Garantia de Direitos. Os impactos negativos reais incluem dificuldades no relacionamento com comunidades, deslocamentos negociados de pessoas para implantação de projetos, conflitos sociais e ambientais, e incômodos gerados pelas operações, como poeira e ruído. Não foram identificados impactos potenciais positivos ou negativos.</t>
  </si>
  <si>
    <r>
      <rPr>
        <b/>
        <sz val="10"/>
        <color theme="1"/>
        <rFont val="Verdana"/>
        <family val="2"/>
      </rPr>
      <t>Nota 1</t>
    </r>
    <r>
      <rPr>
        <sz val="10"/>
        <color theme="1"/>
        <rFont val="Verdana"/>
        <family val="2"/>
      </rPr>
      <t xml:space="preserve">: Em comparação com a materialidade anterior, alguns temas passaram por ajustes nos nomes. Estratégia climática se tornou Mudanças climáticas, enquanto Biodiversidade e serviços ecossistêmicos foi renomeado para Biodiversidade e ecossistemas. Os temas Ética, integridade e </t>
    </r>
    <r>
      <rPr>
        <i/>
        <sz val="10"/>
        <color theme="1"/>
        <rFont val="Verdana"/>
        <family val="2"/>
      </rPr>
      <t>Compliance</t>
    </r>
    <r>
      <rPr>
        <sz val="10"/>
        <color theme="1"/>
        <rFont val="Verdana"/>
        <family val="2"/>
      </rPr>
      <t xml:space="preserve">, Gestão de riscos e crises e Transparência e relacionamento com públicos prioritários são reconhecidos como transversais e perenes, sendo tratados com a devida relevância na governança da Empresa. </t>
    </r>
  </si>
  <si>
    <r>
      <t xml:space="preserve">A atuação da CBA em energia renovável e eficiência energética gera impactos relevantes e positivos para as partes interessadas externas, especialmente no que se refere à mitigação das mudanças climáticas, à segurança energética e ao desenvolvimento sustentável das regiões onde a Companhia opera. Ao manter um portfólio próprio de geração de energia 100% renovável e investir continuamente em ganhos de eficiência energética, a CBA contribui para a redução da intensidade de emissões associadas à produção de alumínio, apoiando os compromissos globais de transição para uma economia de baixo carbono.
Essas iniciativas beneficiam diretamente clientes e investidores, que demandam cada vez mais materiais produzidos com menor pegada de carbono e maior previsibilidade de desempenho ambiental. Do ponto de vista sistêmico, a ampliação do uso de fontes renováveis e a otimização do consumo energético reduzem a pressão sobre o sistema elétrico nacional, favorecendo a estabilidade do fornecimento e a resiliência frente a eventos climáticos extremos.
Além disso, os investimentos da CBA em geração renovável e eficiência energética estimulam o desenvolvimento local, geram empregos e promovem a inovação tecnológica nas regiões onde a Companhia está presente. Ao integrar a gestão energética à sua Estratégia ESG 2030, a CBA reforça sua contribuição para a transição energética, fortalece a confiança das partes interessadas externas e consolida seu papel como agente ativo na promoção de um modelo de desenvolvimento mais sustentável e competitivo.
Esse tema gera impacto positivo para os </t>
    </r>
    <r>
      <rPr>
        <i/>
        <sz val="12"/>
        <color theme="1"/>
        <rFont val="Verdana"/>
        <family val="2"/>
      </rPr>
      <t>stakeholders</t>
    </r>
    <r>
      <rPr>
        <sz val="12"/>
        <color theme="1"/>
        <rFont val="Verdana"/>
        <family val="2"/>
      </rPr>
      <t>.</t>
    </r>
  </si>
  <si>
    <r>
      <t xml:space="preserve">O foco da CBA na circularidade e na produção sustentável de alumínio gera impactos positivos mensuráveis para os </t>
    </r>
    <r>
      <rPr>
        <i/>
        <sz val="12"/>
        <color theme="1"/>
        <rFont val="Verdana"/>
        <family val="2"/>
      </rPr>
      <t>stakeholders</t>
    </r>
    <r>
      <rPr>
        <sz val="12"/>
        <color theme="1"/>
        <rFont val="Verdana"/>
        <family val="2"/>
      </rPr>
      <t xml:space="preserve"> externos, especialmente nas áreas de desenvolvimento econômico inclusivo e proteção ambiental. Ao fortalecer sua cadeia de valor da reciclagem, a CBA promove a inclusão social de catadores — formais e informais — por meio de parcerias e apoio a cooperativas em todo o Brasil. Essas iniciativas melhoram as oportunidades de renda e as condições de trabalho, ao mesmo tempo em que fomentam o desenvolvimento regional. Do ponto de vista ambiental, o aumento do uso de alumínio reciclado reduz em até 95% o consumo de energia da cadeia do alumínio e as emissões de gases de efeito estufa em comparação à produção primária. Em 2025, a CBA atingiu um percentual total de reciclagem de 31% (totalizando aproximadamente 200 mil toneladas de sucata), refletindo o progresso da Companhia em direção às suas metas de circularidade. A CBA também investiu em tecnologias para reciclagem de materiais complexos, como embalagens flexíveis e cartonadas, contribuindo para o aumento das taxas de reciclagem em nível nacional. Essas ações estão divulgadas no Relatório Anual de 2025 da Companhia, reforçando seu papel na promoção de uma economia inclusiva e de baixo carbono.
Esse tema gera impacto positivo para os </t>
    </r>
    <r>
      <rPr>
        <i/>
        <sz val="12"/>
        <color theme="1"/>
        <rFont val="Verdana"/>
        <family val="2"/>
      </rPr>
      <t>stakeholders</t>
    </r>
    <r>
      <rPr>
        <sz val="12"/>
        <color theme="1"/>
        <rFont val="Verdana"/>
        <family val="2"/>
      </rPr>
      <t>.</t>
    </r>
  </si>
  <si>
    <t>Gerenciamento e identificação de doenças psicológicas, alterações na saúde mental e física devido ao clima organizacional e possíveis violações de práticas trabalhistas.</t>
  </si>
  <si>
    <r>
      <rPr>
        <b/>
        <sz val="10"/>
        <color theme="1"/>
        <rFont val="Verdana"/>
        <family val="2"/>
      </rPr>
      <t>Nota 1</t>
    </r>
    <r>
      <rPr>
        <sz val="10"/>
        <color theme="1"/>
        <rFont val="Verdana"/>
        <family val="2"/>
      </rPr>
      <t xml:space="preserve">: O indicador considera empregados e empregadas de todos os negócios e unidades da CBA, incluindo Niquelândia (GO), Barro Alto (GO) e Legado Verdes do Cerrado (GO), além dos membros do Conselho de Administração.
</t>
    </r>
    <r>
      <rPr>
        <b/>
        <sz val="10"/>
        <color theme="1"/>
        <rFont val="Verdana"/>
        <family val="2"/>
      </rPr>
      <t>Nota 2</t>
    </r>
    <r>
      <rPr>
        <sz val="10"/>
        <color theme="1"/>
        <rFont val="Verdana"/>
        <family val="2"/>
      </rPr>
      <t xml:space="preserve">: A metodologia utilizada foi a contagem direta de empregados(as) registrados(as) em folha de pagamento, considerando o último dia útil do ano de 2025.
</t>
    </r>
    <r>
      <rPr>
        <b/>
        <sz val="10"/>
        <color theme="1"/>
        <rFont val="Verdana"/>
        <family val="2"/>
      </rPr>
      <t>Nota 3</t>
    </r>
    <r>
      <rPr>
        <sz val="10"/>
        <color theme="1"/>
        <rFont val="Verdana"/>
        <family val="2"/>
      </rPr>
      <t xml:space="preserve">: Todos os empregados e empregadas trabalham em regime integral e, por isso, não há profissionais sem garantia de carga horária, ou seja, a quem não é garantido um número mínimo ou fixo de horas de trabalho por dia, semana ou mês. A CBA não possui empregados(as) temporários(as) e empregados(as) com jornada reduzida.
</t>
    </r>
    <r>
      <rPr>
        <b/>
        <sz val="10"/>
        <color theme="1"/>
        <rFont val="Verdana"/>
        <family val="2"/>
      </rPr>
      <t>Nota 4</t>
    </r>
    <r>
      <rPr>
        <sz val="10"/>
        <color theme="1"/>
        <rFont val="Verdana"/>
        <family val="2"/>
      </rPr>
      <t>: São considerados como locais os municípios nos quais a CBA possui operações e os seus municípios limítrofes.</t>
    </r>
  </si>
  <si>
    <r>
      <rPr>
        <b/>
        <sz val="10"/>
        <color rgb="FF000000"/>
        <rFont val="Verdana"/>
        <family val="2"/>
      </rPr>
      <t>Nota 1:</t>
    </r>
    <r>
      <rPr>
        <sz val="10"/>
        <color rgb="FF000000"/>
        <rFont val="Verdana"/>
        <family val="2"/>
      </rPr>
      <t xml:space="preserve"> O indicador considera empregados e empregadas de todos os negócios e unidades da CBA, incluindo Niquelândia (GO), Barro Alto (GO) e Legado Verdes do Cerrado (GO), além dos membros do Conselho de Administração. Ressalta-se que a CBA não possui operações na Região Norte do Brasil.
</t>
    </r>
    <r>
      <rPr>
        <b/>
        <sz val="10"/>
        <color rgb="FF000000"/>
        <rFont val="Verdana"/>
        <family val="2"/>
      </rPr>
      <t>Nota 2</t>
    </r>
    <r>
      <rPr>
        <sz val="10"/>
        <color rgb="FF000000"/>
        <rFont val="Verdana"/>
        <family val="2"/>
      </rPr>
      <t>: O número de empregados e empregadas locais passou a ser reportado em 2023 e, por isso, os dados não estão disponíveis para os anos anteriores. São considerados como locais os municípios nos quais a CBA possui operações e os seus municípios limítrofes.</t>
    </r>
  </si>
  <si>
    <t>Total de terceiros(as) fixos(as)</t>
  </si>
  <si>
    <t>Total de terceiros(as) móveis</t>
  </si>
  <si>
    <t>Percentual de terceiros(as) fixos(as)</t>
  </si>
  <si>
    <t>Total de terceiros(a) (fixos(as) + móveis)</t>
  </si>
  <si>
    <t xml:space="preserve"> Estagiários(as) </t>
  </si>
  <si>
    <t>Técnico
Analista
Supervisor(a)</t>
  </si>
  <si>
    <t xml:space="preserve">Coordenador(a) Consultor(a) </t>
  </si>
  <si>
    <t xml:space="preserve">Gerente / Gerente-Geral </t>
  </si>
  <si>
    <t xml:space="preserve">Diretor-Presidente </t>
  </si>
  <si>
    <r>
      <rPr>
        <b/>
        <sz val="10"/>
        <color theme="1"/>
        <rFont val="Verdana"/>
        <family val="2"/>
      </rPr>
      <t>Nota 1:</t>
    </r>
    <r>
      <rPr>
        <sz val="10"/>
        <color theme="1"/>
        <rFont val="Verdana"/>
        <family val="2"/>
      </rPr>
      <t xml:space="preserve"> O indicador contempla empregados e empregadas de todos os negócios e unidades da CBA, incluindo Niquelândia (GO), Barro Alto (GO) e Legado Verdes do Cerrado (GO).
</t>
    </r>
    <r>
      <rPr>
        <b/>
        <sz val="10"/>
        <color theme="1"/>
        <rFont val="Verdana"/>
        <family val="2"/>
      </rPr>
      <t>Nota 2:</t>
    </r>
    <r>
      <rPr>
        <sz val="10"/>
        <color theme="1"/>
        <rFont val="Verdana"/>
        <family val="2"/>
      </rPr>
      <t xml:space="preserve"> O percentual de empregados e empregadas por raça começou a ser reportado no ano de 2023 e, por isso, não há dados para os anos anteriores.
</t>
    </r>
    <r>
      <rPr>
        <b/>
        <sz val="10"/>
        <color theme="1"/>
        <rFont val="Verdana"/>
        <family val="2"/>
      </rPr>
      <t>Nota 3:</t>
    </r>
    <r>
      <rPr>
        <sz val="10"/>
        <color theme="1"/>
        <rFont val="Verdana"/>
        <family val="2"/>
      </rPr>
      <t xml:space="preserve"> Em função de arredondamentos nos dados apresentados, a soma dos valores pode não totalizar 100%.</t>
    </r>
  </si>
  <si>
    <t>Empregados(as) elegíveis às licenças-maternidade/paternidade</t>
  </si>
  <si>
    <t>Empregados(as) que tiraram a licença-maternidade/paternidade e cuja licença termina no período reportado</t>
  </si>
  <si>
    <t>Empregados(as) que tiraram a licença-maternidade/paternidade e cuja licença termina no próximo período de reporte</t>
  </si>
  <si>
    <t>Total de empregados(as) que tiraram a licença-maternidade/paternidade no período de reporte</t>
  </si>
  <si>
    <t>Total de empregados(as) que retornaram ao trabalho, no período de reporte, após o término da licença-maternidade/paternidade</t>
  </si>
  <si>
    <t>Total de empregados(as) que não retornaram ao trabalho, no período de reporte, após o término da licença-maternidade/paternidade</t>
  </si>
  <si>
    <t>Total de empregados(as) que retornaram ao trabalho após o término da licença-maternidade/paternidade no período anterior</t>
  </si>
  <si>
    <r>
      <rPr>
        <b/>
        <sz val="10"/>
        <color rgb="FF000000"/>
        <rFont val="Verdana"/>
        <family val="2"/>
      </rPr>
      <t>Nota 1:</t>
    </r>
    <r>
      <rPr>
        <sz val="10"/>
        <color rgb="FF000000"/>
        <rFont val="Verdana"/>
        <family val="2"/>
      </rPr>
      <t xml:space="preserve"> Os dados de homens e mulheres apresentados neste indicador diferem daqueles reportados no indicador 2-7, pois, neste caso, a classificação é realizada com base no gênero, e não na identidade de gênero.
</t>
    </r>
    <r>
      <rPr>
        <b/>
        <sz val="10"/>
        <color rgb="FF000000"/>
        <rFont val="Verdana"/>
        <family val="2"/>
      </rPr>
      <t xml:space="preserve">Nota 2: </t>
    </r>
    <r>
      <rPr>
        <sz val="10"/>
        <color rgb="FF000000"/>
        <rFont val="Verdana"/>
        <family val="2"/>
      </rPr>
      <t>Os dados apresentados referem-se de janeiro a novembro de 2025.</t>
    </r>
  </si>
  <si>
    <r>
      <rPr>
        <b/>
        <sz val="12"/>
        <color theme="1"/>
        <rFont val="Verdana"/>
        <family val="2"/>
      </rPr>
      <t>RV a partir de metas corporativas consolidadas:</t>
    </r>
    <r>
      <rPr>
        <sz val="12"/>
        <color theme="1"/>
        <rFont val="Verdana"/>
        <family val="2"/>
      </rPr>
      <t xml:space="preserve"> a meta ESG corporativa da Alta Administração é a média de todos os resultados consolidados, incluindo em 2024 o desempenho em índices de sustentabilidade, engajamento de clientes e fornecedores em pautas climáticas, aumento de reciclagem e descarbonização dos processos.
</t>
    </r>
    <r>
      <rPr>
        <b/>
        <sz val="12"/>
        <color theme="1"/>
        <rFont val="Verdana"/>
        <family val="2"/>
      </rPr>
      <t>Incentivo de longo prazo:</t>
    </r>
    <r>
      <rPr>
        <sz val="12"/>
        <color theme="1"/>
        <rFont val="Verdana"/>
        <family val="2"/>
      </rPr>
      <t xml:space="preserve"> os membros da Diretoria podem participar de um programa de incentivo de longo prazo visando promover alinhamento entre seus interesses e dos acionistas para garantir a criação contínua de valor, conforme venha a ser definido pelo Conselho de Administração. O modelo prevê a utilização da metodologia de TSR (</t>
    </r>
    <r>
      <rPr>
        <i/>
        <sz val="12"/>
        <color theme="1"/>
        <rFont val="Verdana"/>
        <family val="2"/>
      </rPr>
      <t>Total Shareholder Return</t>
    </r>
    <r>
      <rPr>
        <sz val="12"/>
        <color theme="1"/>
        <rFont val="Verdana"/>
        <family val="2"/>
      </rPr>
      <t>) para apuração do incentivo, visando engajar a administração no desenvolvimento e entrega de um plano estratégico consistente, bem como atrair e reter executivos.</t>
    </r>
  </si>
  <si>
    <r>
      <rPr>
        <b/>
        <sz val="11"/>
        <color theme="1"/>
        <rFont val="Verdana"/>
        <family val="2"/>
      </rPr>
      <t>Nota:</t>
    </r>
    <r>
      <rPr>
        <sz val="11"/>
        <color theme="1"/>
        <rFont val="Verdana"/>
        <family val="2"/>
      </rPr>
      <t xml:space="preserve"> o público "Profissional" é composto por Analistas, Engenheiros, Consultores etc.</t>
    </r>
  </si>
  <si>
    <r>
      <rPr>
        <b/>
        <sz val="12"/>
        <color rgb="FF0FD2E7"/>
        <rFont val="Verdana bold"/>
        <family val="2"/>
      </rPr>
      <t xml:space="preserve">GRI 202-1 </t>
    </r>
    <r>
      <rPr>
        <b/>
        <sz val="12"/>
        <color rgb="FF3000FD"/>
        <rFont val="Verdana bold"/>
      </rPr>
      <t>-</t>
    </r>
    <r>
      <rPr>
        <b/>
        <sz val="12"/>
        <color rgb="FF113CEA"/>
        <rFont val="Verdana bold"/>
        <family val="2"/>
      </rPr>
      <t xml:space="preserve"> Proporção entre o salário mais baixo e o salário mínimo local, com discriminação por gênero</t>
    </r>
  </si>
  <si>
    <t>Proporção entre o salário mais baixo e o salário mínimo, por sexo</t>
  </si>
  <si>
    <t>Salário mínimo (R$)</t>
  </si>
  <si>
    <t>A CBA monitora continuamente a proporcionalidade salarial entre gêneros, cujos indicadores refletem a razão entre a média da remuneração de mulheres e homens em cada categoria funcional. O cálculo adota uma metodologia abrangente, consolidando dados de todas as unidades operacionais para assegurar que o reporte espelhe fielmente a realidade organizacional. Os resultados demonstram consistência na equidade de gênero, com os índices de salário-base e remuneração total mantendo-se próximos à paridade (1,0). Eventuais variações pontuais identificadas são inerentes a fatores objetivos, como o tempo de maturação na função, critérios meritocráticos e a própria distribuição demográfica da força de trabalho entre diferentes áreas e níveis hierárquicos.
Este equilíbrio é sustentado por diretrizes corporativas robustas e políticas ativas de gestão de pessoas, que visam não apenas à conformidade, mas ao fortalecimento de um ambiente de trabalho justo, inclusivo e pautado pela meritocracia.</t>
  </si>
  <si>
    <t>Estagiário(a)</t>
  </si>
  <si>
    <r>
      <t xml:space="preserve">A </t>
    </r>
    <r>
      <rPr>
        <b/>
        <sz val="12"/>
        <color theme="1"/>
        <rFont val="Verdana"/>
        <family val="2"/>
      </rPr>
      <t>jornada de transformação digital e inovação</t>
    </r>
    <r>
      <rPr>
        <sz val="12"/>
        <color theme="1"/>
        <rFont val="Verdana"/>
        <family val="2"/>
      </rPr>
      <t xml:space="preserve"> da CBA é sustentada pela elevação contínua da prontidão tecnológica de seu quadro funcional. Com base em diagnóstico inicial realizado em 2023, no qual 38% dos profissionais se identificaram como preparados para atuar com Inteligência Artificial (IA) e Ciência de Dados, a Companhia implementou, ao longo de 2024, programas de requalificação (</t>
    </r>
    <r>
      <rPr>
        <i/>
        <sz val="12"/>
        <color theme="1"/>
        <rFont val="Verdana"/>
        <family val="2"/>
      </rPr>
      <t>upskilling</t>
    </r>
    <r>
      <rPr>
        <sz val="12"/>
        <color theme="1"/>
        <rFont val="Verdana"/>
        <family val="2"/>
      </rPr>
      <t xml:space="preserve"> e </t>
    </r>
    <r>
      <rPr>
        <i/>
        <sz val="12"/>
        <color theme="1"/>
        <rFont val="Verdana"/>
        <family val="2"/>
      </rPr>
      <t>reskilling</t>
    </r>
    <r>
      <rPr>
        <sz val="12"/>
        <color theme="1"/>
        <rFont val="Verdana"/>
        <family val="2"/>
      </rPr>
      <t xml:space="preserve">) abrangendo todos os níveis de liderança e operacionais.
No exercício de 2025, as ações de desenvolvimento voltadas à sustentação técnica alcançaram aproximadamente 1.182 pessoas. A metodologia de ensino fundamenta-se em comunidades de aprendizagem e trilhas de conhecimento personalizadas, visando à retenção de conteúdo e à aplicação prática imediata nos processos produtivos. Atualmente, o ecossistema de aprendizagem conta com 13 pontos de interação dedicados a IA e Dados, promovendo o engajamento em </t>
    </r>
    <r>
      <rPr>
        <i/>
        <sz val="12"/>
        <color theme="1"/>
        <rFont val="Verdana"/>
        <family val="2"/>
      </rPr>
      <t>hubs</t>
    </r>
    <r>
      <rPr>
        <sz val="12"/>
        <color theme="1"/>
        <rFont val="Verdana"/>
        <family val="2"/>
      </rPr>
      <t xml:space="preserve"> de inovação colaborativa.
A capacitação em tecnologias emergentes consolidou-se como um alicerce para a manutenção da competitividade nos setores de mineração e metalurgia. Ao integrar a fluência digital à cultura organizacional, a Companhia mitiga riscos operacionais, amplia a eficiência e assegura a execução de projetos de alto valor agregado, garantindo que a infraestrutura humana esteja apta a suportar a evolução tecnológica da Organização.
A </t>
    </r>
    <r>
      <rPr>
        <b/>
        <sz val="12"/>
        <color theme="1"/>
        <rFont val="Verdana"/>
        <family val="2"/>
      </rPr>
      <t>Jornada da Liderança</t>
    </r>
    <r>
      <rPr>
        <sz val="12"/>
        <color theme="1"/>
        <rFont val="Verdana"/>
        <family val="2"/>
      </rPr>
      <t xml:space="preserve"> consolidou resultados expressivos em suas ações de capacitação em 2025, totalizando 942 horas de treinamento em 2025. A frente de Inteligência Relacional, voltada para Supervisores e Gerentes-Gerais, registrou 298 participações e 596 horas de capacitação distribuídas em 12 turmas </t>
    </r>
    <r>
      <rPr>
        <i/>
        <sz val="12"/>
        <color theme="1"/>
        <rFont val="Verdana"/>
        <family val="2"/>
      </rPr>
      <t>online</t>
    </r>
    <r>
      <rPr>
        <sz val="12"/>
        <color theme="1"/>
        <rFont val="Verdana"/>
        <family val="2"/>
      </rPr>
      <t xml:space="preserve"> e cursos EAD. Já o módulo Recrutamento e Seleção – Uma jornada além do perfil, focado em supervisores, obteve 176 participações e somou 352 horas de desenvolvimento técnico e comportamental.</t>
    </r>
  </si>
  <si>
    <r>
      <rPr>
        <b/>
        <sz val="11"/>
        <color theme="1"/>
        <rFont val="Verdana"/>
        <family val="2"/>
      </rPr>
      <t>Nota 1</t>
    </r>
    <r>
      <rPr>
        <sz val="11"/>
        <color theme="1"/>
        <rFont val="Verdana"/>
        <family val="2"/>
      </rPr>
      <t xml:space="preserve">: A pesquisa de 2022 envolveu os empregados e empregadas do Negócio Alumínio (com exceção da operação Alux (SP)), do Negócio Energia e Administrativo. Para 2024 o escopo foi ampliado com Alux (SP), que recebeu o selo GPTW pela primeira vez.
</t>
    </r>
    <r>
      <rPr>
        <b/>
        <sz val="11"/>
        <color theme="1"/>
        <rFont val="Verdana"/>
        <family val="2"/>
      </rPr>
      <t>Nota 2</t>
    </r>
    <r>
      <rPr>
        <sz val="11"/>
        <color theme="1"/>
        <rFont val="Verdana"/>
        <family val="2"/>
      </rPr>
      <t xml:space="preserve">: A pesquisa não foi realizada nos anos de 2023 e 2025.                                                                                                                                                                                                                                                                                                                                                                                                                                                                                                                                                            </t>
    </r>
  </si>
  <si>
    <t>Direito a férias</t>
  </si>
  <si>
    <t>A CBA mantém 95,9% de seu quadro de empregados e empregadas abrangido por acordos de negociação coletiva, o que corresponde a 6.976 pessoas. Desse total, 6.973 são brasileiros(as) e três são estrangeiros(as), todos(as) integralmente contemplados(as) pelos respectivos instrumentos coletivos. Os empregados e empregadas não incluídos nessa abrangência ocupam posições de liderança, como Coordenadores, Gerentes, Gerentes-Gerais e Diretores, sendo uma exceção prevista no acordo coletivo para não aplicação da cláusula de reajuste salarial. Entretanto, todas as demais condições de trabalho e termos de emprego continuam aplicáveis para todos.</t>
  </si>
  <si>
    <r>
      <rPr>
        <b/>
        <sz val="11"/>
        <color theme="1"/>
        <rFont val="Verdana"/>
        <family val="2"/>
      </rPr>
      <t>Nota 1</t>
    </r>
    <r>
      <rPr>
        <sz val="11"/>
        <color theme="1"/>
        <rFont val="Verdana"/>
        <family val="2"/>
      </rPr>
      <t xml:space="preserve">: O indicador contempla empregados e empregadas (com exceção de aprendizes e estagiários) de todos os negócios e Unidades da CBA, incluindo Niquelândia (GO), Barro Alto (GO) e Legado Verdes do Cerrado (GO).
</t>
    </r>
    <r>
      <rPr>
        <b/>
        <sz val="11"/>
        <color theme="1"/>
        <rFont val="Verdana"/>
        <family val="2"/>
      </rPr>
      <t>Nota 2</t>
    </r>
    <r>
      <rPr>
        <sz val="11"/>
        <color theme="1"/>
        <rFont val="Verdana"/>
        <family val="2"/>
      </rPr>
      <t>: Em 2024, a CBA não possuía empregados e empregadas estrangeiros em seu quadro.</t>
    </r>
  </si>
  <si>
    <t>R$</t>
  </si>
  <si>
    <t xml:space="preserve">Novas contratações de empregados(as) </t>
  </si>
  <si>
    <t>Número total de novas contratações de empregados(as)</t>
  </si>
  <si>
    <t>Porcentagem de posições abertas preenchidas por candidatos(as) internos(as) (contratações internas)</t>
  </si>
  <si>
    <t>c) Total de despesas relacionadas a empregados(as) (salários + benefícios)</t>
  </si>
  <si>
    <t>Total de empregados(as), conforme especificado na pergunta “Denominador”</t>
  </si>
  <si>
    <r>
      <t xml:space="preserve">A CBA utiliza o programa SELF como metodologia para a gestão de desempenho e desenvolvimento. O processo, que possui ciclo anual e ocorre ao longo de todo o ano, é direcionado a todos os empregados e empregadas, embora as metodologias se diferenciem para os públicos Operacional e Profissional/Liderança.
O ponto de partida da avaliação é a contratação e o alinhamento de metas com os desafios estratégicos anuais da CBA. A Avaliação de Desempenho e Cultura é realizada com base em um processo 360º que envolve a percepção de múltiplos participantes, com o objetivo de gerar </t>
    </r>
    <r>
      <rPr>
        <i/>
        <sz val="12"/>
        <color theme="1"/>
        <rFont val="Verdana"/>
        <family val="2"/>
      </rPr>
      <t>feedback</t>
    </r>
    <r>
      <rPr>
        <sz val="12"/>
        <color theme="1"/>
        <rFont val="Verdana"/>
        <family val="2"/>
      </rPr>
      <t xml:space="preserve"> e apoiar o desenvolvimento contínuo.
Para líderes, o peso da avaliação se distribui entre Gestor (50%), Equipe (25%) e </t>
    </r>
    <r>
      <rPr>
        <i/>
        <sz val="12"/>
        <color theme="1"/>
        <rFont val="Verdana"/>
        <family val="2"/>
      </rPr>
      <t>Stakeholders</t>
    </r>
    <r>
      <rPr>
        <sz val="12"/>
        <color theme="1"/>
        <rFont val="Verdana"/>
        <family val="2"/>
      </rPr>
      <t xml:space="preserve"> (25%). Para Liderados, o peso é dividido entre Gestor (50%) e </t>
    </r>
    <r>
      <rPr>
        <i/>
        <sz val="12"/>
        <color theme="1"/>
        <rFont val="Verdana"/>
        <family val="2"/>
      </rPr>
      <t>Stakeholders</t>
    </r>
    <r>
      <rPr>
        <sz val="12"/>
        <color theme="1"/>
        <rFont val="Verdana"/>
        <family val="2"/>
      </rPr>
      <t xml:space="preserve"> (50%). A autoavaliação não tem peso na nota final.
O desempenho é classificado em cinco </t>
    </r>
    <r>
      <rPr>
        <i/>
        <sz val="12"/>
        <color theme="1"/>
        <rFont val="Verdana"/>
        <family val="2"/>
      </rPr>
      <t>ratings</t>
    </r>
    <r>
      <rPr>
        <sz val="12"/>
        <color theme="1"/>
        <rFont val="Verdana"/>
        <family val="2"/>
      </rPr>
      <t xml:space="preserve">: referência, supera as expectativas, atende às expectativas, atende parcialmente às expectativas e não atende às expectativas.
A avaliação de potencial é realizada simultaneamente, avaliando a capacidade de realizar e desempenhar em circunstâncias novas ou complexas, baseada na aderência a cinco agilidades comportamentais (Autoconsciência, Agilidade com Resultados, Agilidade Mental, Agilidade com Pessoas e Agilidade com Mudanças). Os resultados mapeiam a prontidão para o próximo nível (zero a dois anos) ou a necessidade de desenvolvimento no nível atual (mais de dois anos).
O processo é sustentado por conversas ágeis e </t>
    </r>
    <r>
      <rPr>
        <i/>
        <sz val="12"/>
        <color theme="1"/>
        <rFont val="Verdana"/>
        <family val="2"/>
      </rPr>
      <t>feedback</t>
    </r>
    <r>
      <rPr>
        <sz val="12"/>
        <color theme="1"/>
        <rFont val="Verdana"/>
        <family val="2"/>
      </rPr>
      <t xml:space="preserve"> contínuo, incluindo a devolutiva formal da avaliação e o Fórum de Desenvolvimento, momentos de calibração entre a liderança, pares e a área de Pessoas, focados em </t>
    </r>
    <r>
      <rPr>
        <i/>
        <sz val="12"/>
        <color theme="1"/>
        <rFont val="Verdana"/>
        <family val="2"/>
      </rPr>
      <t>feedbacks</t>
    </r>
    <r>
      <rPr>
        <sz val="12"/>
        <color theme="1"/>
        <rFont val="Verdana"/>
        <family val="2"/>
      </rPr>
      <t>, ajuste de metas e acompanhamento do plano de desenvolvimento individual.</t>
    </r>
  </si>
  <si>
    <t>Não ocorreram greves, bloqueios, paralisações e atrasos não técnicos nos últimos três anos nas operações da CBA.</t>
  </si>
  <si>
    <r>
      <rPr>
        <b/>
        <sz val="10"/>
        <color rgb="FF000000"/>
        <rFont val="Verdana"/>
        <family val="2"/>
      </rPr>
      <t>Nota 1:</t>
    </r>
    <r>
      <rPr>
        <sz val="10"/>
        <color rgb="FF000000"/>
        <rFont val="Verdana"/>
        <family val="2"/>
      </rPr>
      <t xml:space="preserve"> O indicador contempla empregados e empregadas de todos os negócios e unidades da CBA, incluindo Niquelândia (GO), Barro Alto (GO) e Legado Verdes do Cerrado (GO).
</t>
    </r>
    <r>
      <rPr>
        <b/>
        <sz val="10"/>
        <color rgb="FF000000"/>
        <rFont val="Verdana"/>
        <family val="2"/>
      </rPr>
      <t>Nota 2:</t>
    </r>
    <r>
      <rPr>
        <sz val="10"/>
        <color rgb="FF000000"/>
        <rFont val="Verdana"/>
        <family val="2"/>
      </rPr>
      <t xml:space="preserve"> A força de trabalho total traz o percentual de empregados e empregadas daquela raça em relação à força de trabalho total. Já a coluna de cargos de gestão traz os empregados e empregadas de Gerência Júnior, Média e Sênior como percentual em relação ao total de profissionais nos cargos de gestão.
</t>
    </r>
    <r>
      <rPr>
        <b/>
        <sz val="10"/>
        <color rgb="FF000000"/>
        <rFont val="Verdana"/>
        <family val="2"/>
      </rPr>
      <t>Nota 3:</t>
    </r>
    <r>
      <rPr>
        <sz val="10"/>
        <color rgb="FF000000"/>
        <rFont val="Verdana"/>
        <family val="2"/>
      </rPr>
      <t xml:space="preserve"> Em 2023, não foi feita a divulgação de dados para as etnias amarela e indígena, sendo enquadrados como "Outros". Para 2024, a separação foi feita, logo não há nenhum empregado ou empregada que se enquadre na etnia "Outros". </t>
    </r>
  </si>
  <si>
    <t>Homens (início e término no período de reporte: A)</t>
  </si>
  <si>
    <t xml:space="preserve">Homens (início no período de reporte, término no período seguinte: E) </t>
  </si>
  <si>
    <t>Total de empregados(as) que tiraram a licença-maternidade/paternidade com expectativa de retorno no período de reporte</t>
  </si>
  <si>
    <r>
      <rPr>
        <b/>
        <sz val="11"/>
        <color theme="1"/>
        <rFont val="Verdana"/>
        <family val="2"/>
      </rPr>
      <t>Nota 1</t>
    </r>
    <r>
      <rPr>
        <sz val="11"/>
        <color theme="1"/>
        <rFont val="Verdana"/>
        <family val="2"/>
      </rPr>
      <t xml:space="preserve">: Em 2023, o indicador contemplou as operações das Unidades de Mineração (MG), Barro Alto (GO), Fábrica Alumínio (SP), Filial Sorocaba (SP) e Escritório Corporativo (SP). Em 2024, o indicador não contemplou apenas as unidades Metalex (SP) e Alux (SP).
</t>
    </r>
    <r>
      <rPr>
        <b/>
        <sz val="11"/>
        <color theme="1"/>
        <rFont val="Verdana"/>
        <family val="2"/>
      </rPr>
      <t>Nota 2</t>
    </r>
    <r>
      <rPr>
        <sz val="11"/>
        <color theme="1"/>
        <rFont val="Verdana"/>
        <family val="2"/>
      </rPr>
      <t xml:space="preserve">: Em 2023, houve uma carga de treinamento obrigatório vinculado à transformação digital e, por isso, houve uma queda em 2024. 
</t>
    </r>
    <r>
      <rPr>
        <b/>
        <sz val="11"/>
        <color theme="1"/>
        <rFont val="Verdana"/>
        <family val="2"/>
      </rPr>
      <t>Nota 3</t>
    </r>
    <r>
      <rPr>
        <sz val="11"/>
        <color theme="1"/>
        <rFont val="Verdana"/>
        <family val="2"/>
      </rPr>
      <t>: A CBA não tem segregação de horas e gasto de treinamento por etnia e/ou gênero.</t>
    </r>
  </si>
  <si>
    <r>
      <t xml:space="preserve">SASB EM-MM-210b.2 </t>
    </r>
    <r>
      <rPr>
        <b/>
        <sz val="12"/>
        <color rgb="FF3000FD"/>
        <rFont val="Verdana bold"/>
      </rPr>
      <t>-</t>
    </r>
    <r>
      <rPr>
        <b/>
        <sz val="12"/>
        <color rgb="FF0FD2E7"/>
        <rFont val="Verdana bold"/>
      </rPr>
      <t xml:space="preserve"> </t>
    </r>
    <r>
      <rPr>
        <b/>
        <sz val="12"/>
        <color rgb="FF113CEA"/>
        <rFont val="Verdana bold"/>
      </rPr>
      <t xml:space="preserve">Número e duração de paralisação e atrasos | </t>
    </r>
    <r>
      <rPr>
        <b/>
        <sz val="12"/>
        <color rgb="FF0FD2E7"/>
        <rFont val="Verdana bold"/>
      </rPr>
      <t>SASB EM-MM-310a.2</t>
    </r>
    <r>
      <rPr>
        <b/>
        <sz val="12"/>
        <color rgb="FF113CEA"/>
        <rFont val="Verdana bold"/>
      </rPr>
      <t xml:space="preserve"> - Número e duração de greves e bloqueios</t>
    </r>
  </si>
  <si>
    <t>Abrangência</t>
  </si>
  <si>
    <t>Em 2025, a CBA manteve a gestão de Saúde e Segurança do Trabalho estruturada em processos formais para identificação de perigos, avaliação de riscos e investigação de incidentes, aplicáveis a atividades rotineiras e não rotineiras, em operações próprias e em parcerias de negócios. O sistema é orientado por padrão gerencial interno, alinhado à legislação vigente e estabelece diretrizes para monitorar e tratar riscos ocupacionais de forma contínua, buscando reduzi-los ao nível mais baixo possível.
A metodologia adotada para avaliação de riscos considera a gravidade dos danos potenciais, a probabilidade de ocorrência, a frequência de exposição e o número de pessoas impactadas, permitindo a priorização e a implementação de ações preventivas e corretivas. Entre os perigos mapeados estão depressões no solo, ruído, uso de ferramentas manuais e elétricas, posturas inadequadas e exposição a animais peçonhentos, com definição de controles específicos, adequação das condições de trabalho e disponibilização de equipamentos de proteção individual apropriados aos empregados e empregadas.
A qualidade e a efetividade do sistema são asseguradas por auditorias, inspeções e treinamentos regulares, conduzidos conforme cronogramas das unidades, além da aplicação de ferramentas como a Análise Preliminar de Riscos (APR). Os resultados das avaliações são acompanhados em comitês de segurança realizados semanalmente, com participação de lideranças e equipes técnicas, que analisam indicadores de desempenho e desdobram ações nas áreas operacionais, promovendo a melhoria contínua.
Empregados e empregadas contam com canais formais para relatar condições de risco e são protegidos contra qualquer forma de represália, conforme previsto no Código de Conduta e no mapeamento de riscos psicossociais. A Companhia assegura ainda o dever de recusa, garantindo o direito de interromper atividades em situações que possam representar risco à saúde e à segurança. Nas operações conduzidas por terceiros e parceiros de negócios, inclusive naquelas sobre as quais não exerce controle direto, a CBA aplica os mesmos critérios de avaliação e tratamento de riscos, mantém diálogo contínuo para alinhamento de práticas e inclui cláusulas específicas de saúde e segurança em seus contratos, além de acompanhar indicadores de desempenho, reforçando o compromisso com a proteção de empregados e empregadas ao longo da cadeia de valor.</t>
  </si>
  <si>
    <t>Em 2025, a CBA manteve sua estrutura de Saúde Integral com foco na promoção e na preservação do bem-estar físico, mental e social de empregados e empregadas, em conformidade com a NR-7 e com o Programa de Controle Médico de Saúde Ocupacional (PCMSO). No período, a Companhia estabeleceu, como meta corporativa de cultura organizacional, o tema Saúde Integral, reforçando a centralidade do cuidado com as pessoas na estratégia do negócio. A atuação abrange empregados(as) próprios(as) e terceiros(as) sob gestão da Companhia e contempla programas como Conservação Auditiva, Proteção Respiratória e Qualidade de Vida, além da realização de exames ocupacionais, consultas periódicas, monitoramento de indicadores e gestão de afastamentos, com retorno a atividades compatíveis.
A gestão está alinhada ao sistema corporativo de mapeamento de riscos ocupacionais, que identifica perigos, estabelece medidas de controle e direciona ações de melhoria contínua das condições de trabalho. A qualidade dos serviços é assegurada por protocolos atualizados, rastreabilidade das informações, auditorias periódicas e avaliação contínua de prestadores.
O acesso aos serviços ocorre por meio de ambulatórios nas unidades, plano de saúde corporativo e rede pública, com comunicação ativa por canais digitais e diálogos diários de segurança. Em fevereiro de 2025, a Companhia ampliou para novas unidades o modelo de atenção primária à saúde desenvolvido em parceria com o Hospital Sírio-Libanês, com atendimentos presenciais e remotos. O suporte emocional permaneceu disponível 24 horas por dia para empregados, empregadas e dependentes, incluindo apoio psicológico, jurídico, financeiro e social.
No âmbito da promoção da saúde, foram realizadas campanhas preventivas, ações de vacinação, orientação nutricional e incentivo à prática esportiva, além da manutenção do subsídio ao Wellhub (ex-Gympass) e do Programa Ser Família, que oferece acompanhamento desde a gestação até o pós-parto.
A CBA assegura o tratamento confidencial das informações pessoais de saúde, em conformidade com a Lei Geral de Proteção de Dados Pessoais e com os códigos de ética aplicáveis. Os dados são utilizados exclusivamente para fins de cuidado e promoção da saúde, sendo vedado qualquer uso discriminatório ou tratamento desfavorável decorrente da participação nos serviços oferecidos.</t>
  </si>
  <si>
    <t>Número de cobertos(as) por um sistema de saúde e segurança</t>
  </si>
  <si>
    <t>Percentual de cobertos(as) por um sistema de saúde e segurança</t>
  </si>
  <si>
    <t>Número de cobertos(as) por um sistema que foi auditado internamente</t>
  </si>
  <si>
    <t>Número de cobertos(as) por um sistema que foi certificado por uma parte externa</t>
  </si>
  <si>
    <t>Percentual de cobertos(as) por um sistema que foi auditado internamente</t>
  </si>
  <si>
    <t>Percentual de cobertos(as) por um sistema que foi certificado por uma parte externa</t>
  </si>
  <si>
    <r>
      <rPr>
        <b/>
        <sz val="10"/>
        <color rgb="FF000000"/>
        <rFont val="Verdana"/>
        <family val="2"/>
      </rPr>
      <t>Nota 1</t>
    </r>
    <r>
      <rPr>
        <sz val="10"/>
        <color rgb="FF000000"/>
        <rFont val="Verdana"/>
        <family val="2"/>
      </rPr>
      <t xml:space="preserve">: O indicador contempla empregados(as) e terceiros(as) de todos os Negócios e Unidades da CBA, incluindo Niquelândia (GO), Barro Alto (GO) e Legado Verdes do Cerrado (GO).
</t>
    </r>
    <r>
      <rPr>
        <b/>
        <sz val="10"/>
        <color rgb="FF000000"/>
        <rFont val="Verdana"/>
        <family val="2"/>
      </rPr>
      <t>Nota 2</t>
    </r>
    <r>
      <rPr>
        <sz val="10"/>
        <color rgb="FF000000"/>
        <rFont val="Verdana"/>
        <family val="2"/>
      </rPr>
      <t>: Os números de pessoas cobertas por um sistema certificado por uma parte externa abrangem empregados(as) da Fábrica Alumínio (SP), Unidade Itapissuma (PE), Metalex (SP) e as Unidades de Mineração, por possuírem certificação ASI e/ou ISO 45001.</t>
    </r>
  </si>
  <si>
    <r>
      <rPr>
        <b/>
        <sz val="10"/>
        <color rgb="FF000000"/>
        <rFont val="Verdana"/>
        <family val="2"/>
      </rPr>
      <t xml:space="preserve">Nota 1: </t>
    </r>
    <r>
      <rPr>
        <sz val="10"/>
        <color rgb="FF000000"/>
        <rFont val="Verdana"/>
        <family val="2"/>
      </rPr>
      <t xml:space="preserve">O indicador contempla empregados e empregadas próprios(as) de todos os negócios e unidades da CBA, incluindo Niquelândia (GO), Barro Alto (GO) e Legado Verdes do Cerrado (GO). A exceção é o indicador “número médio de horas de treinamento em saúde, segurança e resposta a emergências”, que considera as horas de treinamentos de NRs (Normas Regulamentadoras) e PATs (Permissões de Trabalho) realizados na Fábrica Alumínio (SP), Filial Sorocaba (SP) e Unidades de Mineração.
</t>
    </r>
    <r>
      <rPr>
        <b/>
        <sz val="10"/>
        <color rgb="FF000000"/>
        <rFont val="Verdana"/>
        <family val="2"/>
      </rPr>
      <t>Nota 2:</t>
    </r>
    <r>
      <rPr>
        <sz val="10"/>
        <color rgb="FF000000"/>
        <rFont val="Verdana"/>
        <family val="2"/>
      </rPr>
      <t xml:space="preserve"> A base de cálculo dos índices considera 1.000.000 de horas trabalhadas. Os dados são consolidados conforme a NBR 14280, considerando acidentes reportáveis na taxa de frequência e a contagem de dias corridos para o cálculo de dias perdidos e taxa de gravidade. São considerados apenas acidentes classificados como de níveis IV e V, de acordo com o Padrão Gerencial de Saúde, Segurança e Meio Ambiente (SSMA).
</t>
    </r>
    <r>
      <rPr>
        <b/>
        <sz val="10"/>
        <color rgb="FF000000"/>
        <rFont val="Verdana"/>
        <family val="2"/>
      </rPr>
      <t>Nota 3:</t>
    </r>
    <r>
      <rPr>
        <sz val="10"/>
        <color rgb="FF000000"/>
        <rFont val="Verdana"/>
        <family val="2"/>
      </rPr>
      <t xml:space="preserve"> A taxa de incidência total (acidentes com e sem afastamento) considera empregados(as) próprios(as) e terceiros(as) e passou a ser reportada em 2022.
</t>
    </r>
    <r>
      <rPr>
        <b/>
        <sz val="10"/>
        <color rgb="FF000000"/>
        <rFont val="Verdana"/>
        <family val="2"/>
      </rPr>
      <t>Nota 4:</t>
    </r>
    <r>
      <rPr>
        <sz val="10"/>
        <color rgb="FF000000"/>
        <rFont val="Verdana"/>
        <family val="2"/>
      </rPr>
      <t xml:space="preserve"> A Taxa de Frequência de Quase Acidente (NMFR) é calculada com base no total de incidentes registrados no ano, incluindo empregados(as) próprios(as) e terceiros(as), já que os registros não fazem distinção entre as categorias. Estão incluídos todos os incidentes pessoais com potencial de gravidade entre 1 e 5, conforme diretriz do Padrão Gerencial PG 016 (Comunicação e Análise de Acidentes e Incidentes). A base de cálculo utilizada para esse indicador é de 200.000 horas trabalhadas, conforme previsto pelo padrão SASB.
</t>
    </r>
    <r>
      <rPr>
        <b/>
        <sz val="10"/>
        <color rgb="FF000000"/>
        <rFont val="Verdana"/>
        <family val="2"/>
      </rPr>
      <t>Nota 5:</t>
    </r>
    <r>
      <rPr>
        <sz val="10"/>
        <color rgb="FF000000"/>
        <rFont val="Verdana"/>
        <family val="2"/>
      </rPr>
      <t xml:space="preserve"> O número de dias perdidos não considera dias transportados, conforme metodologias renomadas. Consequentemente, a taxa de gravidade de acidentes também considera apenas os dias perdidos do mês.
</t>
    </r>
    <r>
      <rPr>
        <b/>
        <sz val="10"/>
        <color rgb="FF000000"/>
        <rFont val="Verdana"/>
        <family val="2"/>
      </rPr>
      <t xml:space="preserve">Nota 6: </t>
    </r>
    <r>
      <rPr>
        <sz val="10"/>
        <color rgb="FF000000"/>
        <rFont val="Verdana"/>
        <family val="2"/>
      </rPr>
      <t xml:space="preserve">O indicador Número médio de horas de treinamento em saúde, segurança e resposta a emergências considera os treinamentos de jornada da liderança, </t>
    </r>
    <r>
      <rPr>
        <i/>
        <sz val="10"/>
        <color rgb="FF000000"/>
        <rFont val="Verdana"/>
        <family val="2"/>
      </rPr>
      <t>onboarding</t>
    </r>
    <r>
      <rPr>
        <sz val="10"/>
        <color rgb="FF000000"/>
        <rFont val="Verdana"/>
        <family val="2"/>
      </rPr>
      <t xml:space="preserve"> de novos empregados e treinamentos de saúde integral realizados no ano.</t>
    </r>
  </si>
  <si>
    <r>
      <rPr>
        <b/>
        <sz val="10"/>
        <color rgb="FF000000"/>
        <rFont val="Verdana"/>
        <family val="2"/>
      </rPr>
      <t>Nota 1:</t>
    </r>
    <r>
      <rPr>
        <sz val="10"/>
        <color rgb="FF000000"/>
        <rFont val="Verdana"/>
        <family val="2"/>
      </rPr>
      <t xml:space="preserve"> O indicador contempla empregados(as) e terceiros(as) de todos os negócios e unidades da CBA, incluindo Niquelândia (GO), Barro Alto (GO) e Legado Verdes do Cerrado (GO).
</t>
    </r>
    <r>
      <rPr>
        <b/>
        <sz val="10"/>
        <color rgb="FF000000"/>
        <rFont val="Verdana"/>
        <family val="2"/>
      </rPr>
      <t>Nota 2:</t>
    </r>
    <r>
      <rPr>
        <sz val="10"/>
        <color rgb="FF000000"/>
        <rFont val="Verdana"/>
        <family val="2"/>
      </rPr>
      <t xml:space="preserve"> A consolidação dos dados deste indicador segue as diretrizes da NR-7 – Programa de Saúde Ocupacional e a Política de Saúde CBA.</t>
    </r>
  </si>
  <si>
    <r>
      <t xml:space="preserve">A CBA oferece treinamentos e capacitações em saúde e segurança do trabalho, em conformidade com os requisitos legais e normativos e de acordo com as necessidades específicas de cada unidade, com o objetivo de fortalecer a prevenção de riscos, promover ambientes seguros e apoiar o bem-estar integral das pessoas.
O planejamento desses treinamentos é baseado em um documento interno que orienta as necessidades específicas de cada unidade e função, garantindo a adequação das ações às realidades operacionais. Entre os temas abordados estão o manejo seguro de equipamentos, prevenção de acidentes em áreas críticas, uso adequado de EPIs e identificação de riscos ocupacionais. As capacitações incluem temas como saúde integral voltada a profissionais e lideranças, com validação de aprendizado para assegurar a compreensão e a multiplicação do conhecimento, além de cursos </t>
    </r>
    <r>
      <rPr>
        <i/>
        <sz val="12"/>
        <color theme="1"/>
        <rFont val="Verdana"/>
        <family val="2"/>
      </rPr>
      <t>online</t>
    </r>
    <r>
      <rPr>
        <sz val="12"/>
        <color theme="1"/>
        <rFont val="Verdana"/>
        <family val="2"/>
      </rPr>
      <t xml:space="preserve"> na plataforma interna sobre saúde física, emocional e financeira. Ao longo do ano, também são realizadas palestras, rodas de conversa e experiências coletivas — presenciais e virtuais — que funcionam como capacitações práticas para estimular hábitos saudáveis e o equilíbrio.
Os treinamentos relacionados a riscos ocupacionais, atividades ou situações perigosas seguem um cronograma definido conforme as particularidades de cada unidade, a partir de um instrumento interno que orienta o levantamento, o planejamento e a priorização das capacitações, garantindo alinhamento aos riscos existentes e às atividades desenvolvidas.</t>
    </r>
  </si>
  <si>
    <t>A CBA identifica que suas operações na Fábrica Alumínio (SP), nas Unidades Miraí (MG), Itamarati de Minas (MG), Niquelândia (GO) e no Negócio Energia apresentam impactos negativos potenciais associados ao risco de emergências em barragens de água, resíduos industriais e rejeitos de mineração. Embora esse risco seja considerado remoto em razão dos controles implementados, o eventual rompimento dessas estruturas poderia afetar comunidades em suas áreas de influência. Para mitigar esses riscos, a Companhia realiza monitoramento contínuo, simulados de evacuação e auditorias periódicas, incluindo verificações externas. Além disso, impactos relacionados a emissões, poeira, ruído e qualidade da água são monitorados para garantir conformidade com os limites legais e minimizar a exposição das populações vizinhas.
A vulnerabilidade das comunidades locais é mapeada por meio de estudos socioeconômicos que consideram fatores como grau de isolamento físico e econômico, nível de desenvolvimento humano, desigualdade de gênero e condições da infraestrutura de saúde e educação. Regiões com maior dependência econômica da Empresa e governança institucional mais frágil são priorizadas em programas sociais estruturantes, voltados ao empreendedorismo feminino, à garantia de direitos e ao apoio à gestão pública.
Quanto ao uso de recursos compartilhados, como água e infraestrutura viária, a Organização adota práticas de uso sustentável conforme sua Estratégia de Sustentabilidade 2030, assegurando que o consumo e a presença operacional não comprometam a disponibilidade ou a qualidade desses recursos para o entorno. Os canais de diálogo e a Linha Ética são disponibilizados para a escuta ativa e o registro de eventuais desvios de conduta.</t>
  </si>
  <si>
    <r>
      <rPr>
        <b/>
        <sz val="10"/>
        <color rgb="FF000000"/>
        <rFont val="Verdana"/>
        <family val="2"/>
      </rPr>
      <t xml:space="preserve">Nota 1: </t>
    </r>
    <r>
      <rPr>
        <sz val="10"/>
        <color rgb="FF000000"/>
        <rFont val="Verdana"/>
        <family val="2"/>
      </rPr>
      <t xml:space="preserve">Os projetos que são continuidade das frentes iniciadas durante a pandemia foram realocados em outras linhas.
</t>
    </r>
    <r>
      <rPr>
        <b/>
        <sz val="10"/>
        <color rgb="FF000000"/>
        <rFont val="Verdana"/>
        <family val="2"/>
      </rPr>
      <t>Nota 2:</t>
    </r>
    <r>
      <rPr>
        <sz val="10"/>
        <color rgb="FF000000"/>
        <rFont val="Verdana"/>
        <family val="2"/>
      </rPr>
      <t xml:space="preserve"> Todas as Unidades com investimento social no ano estão contempladas neste indicador, incluindo Barro Alto (GO), Niquelândia (GO), UHE Salto Pilão (SC) e UHE Barra Grande (RS). 
</t>
    </r>
    <r>
      <rPr>
        <b/>
        <sz val="10"/>
        <color rgb="FF000000"/>
        <rFont val="Verdana"/>
        <family val="2"/>
      </rPr>
      <t xml:space="preserve">Nota 3: </t>
    </r>
    <r>
      <rPr>
        <sz val="10"/>
        <color rgb="FF000000"/>
        <rFont val="Verdana"/>
        <family val="2"/>
      </rPr>
      <t>Os valores reportados como recursos próprios consolidam os montantes informados pelo Instituto Votorantim acrescidos de R$ 97.000,00 destinados ao projeto de Encadeamento Produtivo, realizado em parceria com o Serviço Brasileiro de Apoio às Micro e Pequenas Empresas (Sebrae) na região da Zona da Mata mineira.</t>
    </r>
  </si>
  <si>
    <r>
      <t xml:space="preserve">A CBA possui uma Política de Responsabilidade Social que orienta suas práticas e estabelece diretrizes para promover o desenvolvimento sustentável das comunidades onde atua. Como parte desse compromisso, a Companhia realiza a caracterização de todos os municípios em que está presente, com o objetivo de compreender as realidades locais e direcionar o investimento social para engajar as comunidades no fortalecimento de seus territórios. Esse processo envolve um diagnóstico territorial abrangente, que inclui o levantamento de dados socioeconômicos e ambientais, a análise das potencialidades e fragilidades locais, a avaliação do perfil das operações da CBA e a identificação dos </t>
    </r>
    <r>
      <rPr>
        <i/>
        <sz val="12"/>
        <color rgb="FF000000"/>
        <rFont val="Verdana"/>
        <family val="2"/>
      </rPr>
      <t>stakeholders</t>
    </r>
    <r>
      <rPr>
        <sz val="12"/>
        <color rgb="FF000000"/>
        <rFont val="Verdana"/>
        <family val="2"/>
      </rPr>
      <t xml:space="preserve"> relevantes, considerando também o histórico de relacionamento com a Companhia.
Com base nessas informações, são mapeados desafios e oportunidades para a construção de estratégias que promovam benefícios mútuos para a Empresa e para as comunidades. Os dados levantados são incorporados ao planejamento anual de investimento social, realizado conjuntamente pelos gestores e gestoras sociais da CBA e do Instituto Votorantim, orientado por documentos de referência como o Padrão Gerencial de Investimento Social e o Guia de Investimento Social do Instituto Votorantim, que asseguram a adoção de boas práticas e a efetividade das ações. A abordagem prioriza áreas como educação, geração de rend</t>
    </r>
    <r>
      <rPr>
        <sz val="12"/>
        <rFont val="Verdana"/>
        <family val="2"/>
      </rPr>
      <t>a (dinamismo econômico), apoio a gestão pública em temas como</t>
    </r>
    <r>
      <rPr>
        <sz val="12"/>
        <color rgb="FF000000"/>
        <rFont val="Verdana"/>
        <family val="2"/>
      </rPr>
      <t xml:space="preserve"> saúde, mudanças climáticas</t>
    </r>
    <r>
      <rPr>
        <sz val="12"/>
        <rFont val="Verdana"/>
        <family val="2"/>
      </rPr>
      <t xml:space="preserve"> e segurança alimentar, desenvolvimento comunitário e garantia de direitos, fortalecendo capacidades locais e contribuindo para a redução de vulnerabilidades.</t>
    </r>
  </si>
  <si>
    <r>
      <t xml:space="preserve">A CBA fornece informações relevantes às comunidades por meio da realização de encontros com lideranças locais para apresentação dos resultados dos projetos desenvolvidos nos territórios, além da divulgação periódica de informações sobre as iniciativas sociais executadas. A Companhia também busca incorporar os </t>
    </r>
    <r>
      <rPr>
        <i/>
        <sz val="12"/>
        <color rgb="FF000000"/>
        <rFont val="Verdana"/>
        <family val="2"/>
      </rPr>
      <t>feedbacks</t>
    </r>
    <r>
      <rPr>
        <sz val="12"/>
        <color rgb="FF000000"/>
        <rFont val="Verdana"/>
        <family val="2"/>
      </rPr>
      <t xml:space="preserve"> recebidos nesses encontros ao planejamento de novos projetos, assegurando o alinhamento às necessidades e às expectativas locais.</t>
    </r>
  </si>
  <si>
    <t>O fornecimento de informações e relatórios às comunidades afetadas e a demais partes interessadas ocorre por meio da realização de encontros com lideranças locais para apresentação dos resultados dos projetos desenvolvidos nos territórios, além da divulgação periódica de informações relevantes sobre os projetos sociais executados.</t>
  </si>
  <si>
    <r>
      <t>A CBA preza pela transparência e busca assegurar um valor justo na remuneração devida ao superficiário. Para isso, contrata empresa especializada para calcular a renda pelo uso e ocupação da área, a indenização por lucros cessantes — correspondente à compensação da produção agropecuária conforme a cultura ou o uso da área — e a participação nos resultados da lavra (</t>
    </r>
    <r>
      <rPr>
        <i/>
        <sz val="12"/>
        <color rgb="FF000000"/>
        <rFont val="Verdana"/>
        <family val="2"/>
      </rPr>
      <t>royalty</t>
    </r>
    <r>
      <rPr>
        <sz val="12"/>
        <color rgb="FF000000"/>
        <rFont val="Verdana"/>
        <family val="2"/>
      </rPr>
      <t>), que, em conjunto, compõem o valor devido, conforme estabelecido nos artigos 11, “b”, 27 e 59 do Código de Mineração.</t>
    </r>
  </si>
  <si>
    <t>Não há casos de reassentamento; contudo, caso venham a ocorrer, é avaliado se será temporário ou permanente, sendo essa condição incluída na etapa de negociação com o superficiário, juntamente com as demais condições descritas no item anterior.</t>
  </si>
  <si>
    <t>Durante a negociação, é esclarecido ao superficiário que a CBA, após a lavra, realiza todo o processo de estabilização e reabilitação da área. Em seguida, é formalizada a devolução da área, acompanhada de relatório fotográfico que comprova a qualidade da reabilitação.
O processo considera fatores ambientais e climáticos, respeitando os períodos chuvosos que favorecem o plantio e as características das culturas locais. Além disso, a CBA assegura que todas as etapas sejam conduzidas conforme as normas ambientais, as boas práticas de sustentabilidade e o diálogo contínuo com os superficiários, garantindo transparência e responsabilidade socioambiental.
Ao fim da reabilitação ambiental, a Companhia orienta o superficiário quanto ao manejo sustentável da terra, por meio da “Cartilha de Orientação para o Produtor Rural”, permitindo a reintegração socioambiental plena e a manutenção dos ganhos ambientais e de produtividade.</t>
  </si>
  <si>
    <t>A Linha Ética, o processo de Registro de Comunicação Externa e o Canal de Diálogo (em fase de teste) são os canais oficiais para o registro de solicitações, queixas e outras manifestações. Complementarmente, o contrato-padrão de servidão da CBA contém cláusula específica sobre a formalização da devolução da área, estabelecendo o prazo de 30 dias para que o superficiário ou produtor rural apresente eventuais questionamentos quanto à qualidade da reabilitação realizada.
Caso haja manifestação dentro desse prazo, a CBA adota as medidas necessárias para regularização ou esclarecimento. Na ausência de manifestação, considera-se que ambas as partes estão automaticamente quitadas, encerrando-se as obrigações relacionadas à área.</t>
  </si>
  <si>
    <t>A CBA orienta sua atuação em relação a povos indígenas e à preservação cultural pelas diretrizes de direitos humanos e de responsabilidade social, assegurando conformidade com o Código de Mineração e a legislação nacional. Seus processos e compromissos estão alinhados às melhores práticas de mercado e preveem o compromisso de: (1) não realizar operações de mineração em áreas reconhecidas e oficialmente tituladas a povos indígenas e comunidades tradicionais; (2) preservar os direitos consuetudinários, o acesso à água e a outros recursos naturais, as atividades de subsistência e o consentimento livre, prévio e informado de povos indígenas e comunidades tradicionais, quando aplicável; e (3) respeitar a legislação nacional vigente no que tange ao relacionamento com comunidades locais, tradicionais e povos indígenas, realizando consulta prévia, livre e informada, quando aplicável.
Nas atividades minerárias, a Companhia firma acordos de servidão apenas sobre as áreas estritamente necessárias, garantindo que o superficiário mantenha o uso das demais porções do imóvel para suas atividades econômicas e receba remuneração justa. Essa remuneração é calculada por especialistas e compreende a renda pelo uso da área, a indenização por lucros cessantes e a participação nos resultados da lavra, sendo todo o processo conduzido de forma transparente e dialogada.
No que se refere a povos indígenas e a comunidades tradicionais, a abordagem corporativa prioriza a não realização de operações em territórios oficialmente reconhecidos ou titulados. A gestão do tema é reforçada por processos de diligência e pela Linha Ética, que atuam como mecanismos preventivos e mitigatórios. Até o momento, as avaliações confirmam a inexistência de áreas de conflito ou de povos indígenas afetados pelas operações, o que torna não aplicáveis, no contexto atual, os mecanismos de consentimento livre, prévio e informado e os planos de reassentamento.
A CBA mantém o compromisso de reabilitar as áreas mineradas e devolvê-las com qualidade igual ou superior à de antes da mineração, assegurando a preservação da herança cultural e a integridade socioambiental das localidades onde atua.</t>
  </si>
  <si>
    <r>
      <t xml:space="preserve">Todos os fornecedores devem cumprir a Política de Suprimentos Sustentável e o Código de Conduta para Fornecedores, que definem claramente o que a CBA entende por comportamento ético e transparente nas relações comerciais. Além disso, os fornecedores são previamente homologados antes da aprovação para o fornecimento de produtos ou serviços e passam por um processo de avaliação de sua maturidade em aspectos ESG.
Em ambos os processos, é realizada uma análise de risco do fornecedor em relação a questões de direitos humanos. A cada dois anos, também é conduzida uma avaliação completa de </t>
    </r>
    <r>
      <rPr>
        <i/>
        <sz val="12"/>
        <color rgb="FF000000"/>
        <rFont val="Verdana"/>
        <family val="2"/>
      </rPr>
      <t>compliance</t>
    </r>
    <r>
      <rPr>
        <sz val="12"/>
        <color rgb="FF000000"/>
        <rFont val="Verdana"/>
        <family val="2"/>
      </rPr>
      <t>, com o objetivo de identificar novos riscos e aplicar as medidas necessárias.</t>
    </r>
  </si>
  <si>
    <t>A Linha Ética é o canal oficial da CBA para o recebimento de relatos sobre condutas que violem os princípios e diretrizes do Código de Conduta, bem como eventuais infrações a leis, regulamentos, políticas e demais normas internas. O canal está disponível para todas as partes relacionadas à Companhia, incluindo empregados(as), comunidades, fornecedores, clientes e parceiros de negócios.</t>
  </si>
  <si>
    <r>
      <t xml:space="preserve">Em 2025, a CBA reafirma que não identificou reservas provadas ou prováveis em áreas classificadas como de conflito ou localizadas em, ou próximas a, terras indígenas. Essa análise abrange as Unidades de mineração da Companhia em Miraí (MG) e Barro Alto (GO). Até o momento, também não há registros de reservas nessas unidades em territórios com </t>
    </r>
    <r>
      <rPr>
        <i/>
        <sz val="12"/>
        <color theme="1"/>
        <rFont val="Verdana"/>
        <family val="2"/>
      </rPr>
      <t>status</t>
    </r>
    <r>
      <rPr>
        <sz val="12"/>
        <color theme="1"/>
        <rFont val="Verdana"/>
        <family val="2"/>
      </rPr>
      <t xml:space="preserve"> de conservação legalmente protegido ou considerados hábitats de espécies ameaçadas.</t>
    </r>
  </si>
  <si>
    <t>A CBA possui um sistema estruturado para identificar, avaliar e gerir riscos e oportunidades relacionados aos direitos e interesses das comunidades vizinhas, fundamentado em suas políticas de Direitos Humanos, Responsabilidade Social e Diversidade e Inclusão. Desde 2019, os processos de devida diligência em direitos humanos são aplicados em todas as fases das operações, integrando diagnósticos socioeconômicos, mapeamento de partes interessadas, consultas públicas e estudos técnicos, como avaliações de impacto ambiental e monitoramentos de fauna, flora, ruído e qualidade do ar. Os riscos críticos são mitigados por meio de planos de ação com indicadores de eficácia e registros de aprendizado.
A gestão abrange direitos laborais, saúde e segurança, prevenção ao trabalho infantil e forçado, além de impactos socioeconômicos. Embora não atue em áreas de conflito ou em territórios indígenas e quilombolas, a Organização mantém procedimentos proativos para o respeito a esses grupos, alinhados a normas nacionais e internacionais e aos Padrões de Desempenho da Corporação Financeira Internacional. Essa governança estende-se a fornecedores e contratadas por meio de cláusulas contratuais, plataformas de homologação e auditorias locais, com justificativas transparentes nos casos de não aplicabilidade.
O engajamento contínuo é assegurado por comitês locais e canais de comunicação, como a Linha Ética e o Canal de Diálogo, que promovem transparência e permitem a remediação de impactos.</t>
  </si>
  <si>
    <r>
      <t xml:space="preserve">Engajamento dos </t>
    </r>
    <r>
      <rPr>
        <i/>
        <sz val="12"/>
        <color theme="1"/>
        <rFont val="Verdana"/>
        <family val="2"/>
      </rPr>
      <t>stakeholders</t>
    </r>
    <r>
      <rPr>
        <sz val="12"/>
        <color theme="1"/>
        <rFont val="Verdana"/>
        <family val="2"/>
      </rPr>
      <t xml:space="preserve"> com foco no fechamento</t>
    </r>
  </si>
  <si>
    <t>Conforme descrito na Deliberação Normativa nº 214/2017, do Conselho Estadual de Política Ambiental (Copam), o Diagnóstico Socioambiental Participativo (DSP) é uma ferramenta de articulação e empoderamento destinada a diagnosticar, sensibilizar, mobilizar e compartilhar responsabilidades com os grupos sociais impactados por um determinado empreendimento. Seu objetivo é construir uma visão coletiva da realidade local, identificando potencialidades, problemas e propondo recomendações para melhorias, considerando os impactos socioambientais envolvidos.
O DSP gera uma base de dados que orienta e fundamenta a elaboração e implementação do Programa de Educação Ambiental (PEA), realizado pela CBA desde 2001. Com os dados do Diagnóstico Socioambiental Participativo (DSP) é possível identificar, de maneira colaborativa e integrada, as características socioambientais do público-alvo da Área de Abrangência de Educação Ambiental (Abea), abrangendo potencialidades, fragilidades, demandas e percepções da comunidade sobre a operação, permitindo a promoção de ações alinhadas às necessidades e às especificidades locais.
No campo social, um dos destaques do pilar Desenvolvimento Comunitário é o Programa Engaja, implementado desde 2017 nas Unidades de Mineração da Zona da Mata mineira. Com foco no fortalecimento do diálogo e no monitoramento de riscos e oportunidades na gestão das relações socioambientais, o programa trabalha diretamente com produtores rurais, buscando construir uma relação sólida e integrada para o desenvolvimento das comunidades onde a CBA atua. A metodologia engloba visitas domiciliares em que especialistas internos de diversas áreas, acompanhados por um mediador, conversam com os proprietários para o esclarecimento de dúvidas e de mitos sobre a operação. Posteriormente, os participantes são convidados a conhecer a CBA e visitar uma propriedade minerada pela Companhia e já devolvida ao produtor rural. Neste encontro, eles têm a oportunidade de entender, na prática, como ocorre o processo de reabilitação ambiental em áreas lavradas e a relação entre a Empresa e os proprietários rurais.</t>
  </si>
  <si>
    <t>Ciclo de palestras mensais abertas a todos os empregados e empregadas, promovendo debates, atualização técnica e troca de experiências sobre temas relevantes da agenda. Abordou, em 2025, fundamentos de sustentabilidade, gestão de resíduos e reciclagem, eficiência energética, recursos hídricos e qualidade do ar, além de temas estratégicos como licenciamento ambiental, barragens e mudanças climáticas. 
Abaixo, o número de participantes nas atividades desenvolvidas:</t>
  </si>
  <si>
    <t>Conforme ICMM (2019), o processo de comprometimento com os interessados diretos internos e externos deve ser empreendido durante todo o ciclo de vida da operação. O tipo de comprometimento pode variar entre as fases do ciclo de vida; contudo, durante a fase operacional de uma mina, a responsabilidade é manter um nível de frequência de relacionamento adequado desde o início até o fim. Isso engloba desde as ações de Diálogo, como o Diagnóstico Socioambiental Participativo realizado pelo Programa de Educação Ambiental (PEA), o Diálogo Social realizado pelo Grupo de Trabalho de Relacionamento com a Comunidade, passando pelos projetos sociais de Dinamismo Econômico ou Geração de Renda, como a Associação de Confeccionistas Intermunicipal de Santo Antônio do Rio Preto – Confisarp em Mirai (MG), Inclusão da Fruticultura em São Sebastião da Vargem Alegre (MG),  Empreende Mulher (Mirai, Muriaé e São Sebastião da Vargem Alegre) e Encadeamento Produtivo, como uma estratégia para aumentar a competitividade, produtividade, cooperação, inovação e gestão das pequenas empresas mediante sua inserção na cadeia de valor de grandes empresas. Também destaca-se o Programa de Fomento à Formação da Mão de Obra Local, que tem como finalidade qualificar e formar a mão de obra local para atender às demandas do mercado e proporcionar alternativas de renda e empregabilidade à população. São implementadas ações específicas para capacitar os residentes locais, de modo a suprir as necessidades da região, assim como as vagas de trabalho disponibilizadas pelo Projeto de Produção Sustentável de Bauxita na Zona da Mata.</t>
  </si>
  <si>
    <t>Parcerias com programas de diversificação econômica no período de operação da mina</t>
  </si>
  <si>
    <t>Incentivar o desenvolvimento local e promover iniciativas com foco no protagonismo das comunidades são premissas da atuação social da Companhia Brasileira de Alumínio (CBA) na Zona da Mata mineira. Exemplos dessa atuação são o Programa de Inclusão da Fruticultura e a Associação Intermunicipal de Confeccionistas de Santo Antônio do Rio Preto (Confisarp), realizados no entorno das suas atividades de mineração. O primeiro contou com o apoio da CBA de 2013 a 2022, como alternativa de renda para os produtores rurais de São Sebastião da Vargem Alegre (MG), por meio da cultura de banana e de uva. O programa contou com atividades de planejamento, visitas técnicas, plantio, cursos e oficinas, estudo de mercado, uso correto de equipamentos etc. A iniciativa beneficiou mais de 20 famílias com a bananicultura e 23 com o plantio de uvas. De 2018 a 2021, a CBA também ofereceu apoio à Associação Intermunicipal de Confeccionistas de Santo Antônio do Rio Preto. A Companhia atuou na profissionalização das costureiras, por meio do programa ReDes, iniciativa do Instituto Votorantim em conjunto com o Banco Nacional de Desenvolvimento Econômico e Social (BNDES). O objetivo foi aumentar a geração de renda das associadas, incentivando o protagonismo feminino e a melhoria da qualidade de vida. O programa forneceu apoio técnico-financeiro e de gestão, beneficiando 22 mulheres e rendendo um aumento de mais de 60% na renda mensal das associadas. A CBA incentiva e apoia projetos das comunidades que potencializam o crescimento e a transformação da realidade local.
Alinhado à estratégia de impacto social da CBA, voltada ao dinamismo econômico, o Programa Empreende Mulher, desenvolvido em parceria com o Instituto Votorantim, visa apoiar o empreendedorismo feminino e promover a representatividade de mulheres e equidade de gênero no mercado de trabalho, fortalecendo a sustentabilidade de pequenos negócios. A primeira edição ocorreu em 2023, no município de Alumínio (SP), e formou 30 empreendedoras, das quais cinco receberam capital-semente e apresentaram crescimento significativo em seus faturamentos. Em 2024, o programa foi expandido para a região da Zona da Mata mineira, contemplando os municípios de Miraí, Muriaé e São Sebastião da Vargem Alegre. Em 2025, o trabalho foi focado no acompanhamento da evolução das empreendedoras contempladas com capital-semente para implementação de seus planos de negócio, com mentoria especializada. E também, por meio do Programa Suprimentos Sustentável, foi implementado o projeto de Encadeamento Produtivo, em parceria com o Sebrae, visando ao desenvolvimento de fornecedores locais, como uma estratégia para aumentar competitividade, produtividade, cooperação, inovação e gestão das pequenas empresas mediante sua inserção na cadeia de valor de grandes empresas.</t>
  </si>
  <si>
    <r>
      <t xml:space="preserve">A Companhia possui dois tipos de PFM para mineração: para áreas de mina e para a área de estruturas (UTM e estruturas de apoio). Nas minas da CBA é realizado o Fechamento Progressivo de Mina, ou seja, execução de extração e reabilitação da área sucessivamente. Esta fase de fechamento das áreas de lavra compreende a recuperação ambiental das áreas mineradas e devolução delas ao superficiário (proprietário da terra) com as condições ecologicamente similares às existentes, antes do início da atividade.
De acordo com a Fundação Estadual do Meio Ambiente (Feam), no livro ‘Iniciação ao Desenvolvimento Sustentável’: “A mineração de bauxita difere das demais tipologias de mineração pela temporalidade da lavra e pela menor agressão ao meio físico. A possibilidade de a área retornar à atividade produtiva na região mitiga os impactos negativos sobre o meio socioeconômico, permitindo a atividade de mineração sem interferir na vocação do meio rural.” Ou seja, após a devolução da área ao proprietário rural, ele pode dar continuidade às atividades na propriedade. Para apoiá-lo na manutenção da cultura implementada e na produtividade da área recuperada, a CBA formaliza essa devolução por meio da baixa do contrato de servidão e da entrega de uma cartilha de orientações ao produtor rural.
Recentemente, a CBA conquistou um marco histórico ao se tornar a primeira mineradora de Minas Gerais a receber a Declaração de Recuperação Ambiental de Áreas Mineradas para a área de preservação ambiental, emitida pela Fundação Estadual do Meio Ambiente (Feam). O reconhecimento atesta a recuperação plena de áreas mineradas de bauxita no município de Descoberto, na Zona da Mata mineira, com o uso declarado de “Agropecuária e Restauração - Preservação Ambiental”. Desde a Deliberação Normativa Copam nº 220, de 2018, esta é a primeira declaração emitida no estado que certifica uma área de restauração com espécies nativas da Mata Atlântica, evidenciando os esforços da CBA em aliar produtividade agrícola à preservação da biodiversidade local. A recuperação das áreas mineradas inclui plantios de mudas nativas, promovendo proteção do solo e incentivando o retorno de espécies da fauna e da flora. Estudos realizados em parceria com o Laboratório de Restauração Florestal da Universidade Federal de Viçosa (UFV) destacam avanços significativos. Nessa área minerada e restaurada, os registros de flora somaram 69 espécies no banco de sementes do solo, 80 espécies na regeneração natural e 64 espécies no componente arbóreo, além de 53 espécies de aves, muitas delas dispersoras de sementes, que contribuem para a sucessão ecológica e a conectividade dos fragmentos florestais. O monitoramento de fauna, por meio de câmeras </t>
    </r>
    <r>
      <rPr>
        <i/>
        <sz val="12"/>
        <color theme="1"/>
        <rFont val="Verdana"/>
        <family val="2"/>
      </rPr>
      <t>trap</t>
    </r>
    <r>
      <rPr>
        <sz val="12"/>
        <color theme="1"/>
        <rFont val="Verdana"/>
        <family val="2"/>
      </rPr>
      <t>, identificou mamíferos de grande importância ecológica, como jaguatirica (</t>
    </r>
    <r>
      <rPr>
        <i/>
        <sz val="12"/>
        <color theme="1"/>
        <rFont val="Verdana"/>
        <family val="2"/>
      </rPr>
      <t>Leopardus pardalis</t>
    </r>
    <r>
      <rPr>
        <sz val="12"/>
        <color theme="1"/>
        <rFont val="Verdana"/>
        <family val="2"/>
      </rPr>
      <t>), irara (</t>
    </r>
    <r>
      <rPr>
        <i/>
        <sz val="12"/>
        <color theme="1"/>
        <rFont val="Verdana"/>
        <family val="2"/>
      </rPr>
      <t>Eira barbara</t>
    </r>
    <r>
      <rPr>
        <sz val="12"/>
        <color theme="1"/>
        <rFont val="Verdana"/>
        <family val="2"/>
      </rPr>
      <t>) e paca (</t>
    </r>
    <r>
      <rPr>
        <i/>
        <sz val="12"/>
        <color theme="1"/>
        <rFont val="Verdana"/>
        <family val="2"/>
      </rPr>
      <t>Cuniculus paca</t>
    </r>
    <r>
      <rPr>
        <sz val="12"/>
        <color theme="1"/>
        <rFont val="Verdana"/>
        <family val="2"/>
      </rPr>
      <t>). Com essas iniciativas, a CBA reafirma seu compromisso com práticas sustentáveis e com a integração de suas operações ao equilíbrio ambiental.</t>
    </r>
  </si>
  <si>
    <t>Em 2025, a CBA revitalizou o PEA Corporativo, que passou a oferecer conteúdo mensal focado no desenvolvimento e na capacitação do público interno. O projeto foi estruturado com uma visão de longo prazo (cinco anos) e alinhado à estratégia corporativa, definindo um tema central para aprofundamento a cada ciclo anual. Em 2025, o eixo temático escolhido foi Mudanças Climáticas.</t>
  </si>
  <si>
    <r>
      <t xml:space="preserve">Boletim mensal que padroniza e dissemina informações de Meio Ambiente. Abordou, em 2025, aspectos regulatórios, monitoramento ambiental, gestão de resíduos, biodiversidade e recuperação de áreas, além de temas preventivos relacionados a riscos ambientais. 
Abaixo, os números de alcance dos boletins, considerando </t>
    </r>
    <r>
      <rPr>
        <i/>
        <sz val="11"/>
        <color theme="1"/>
        <rFont val="Verdana"/>
        <family val="2"/>
      </rPr>
      <t>e-mails</t>
    </r>
    <r>
      <rPr>
        <sz val="11"/>
        <color theme="1"/>
        <rFont val="Verdana"/>
        <family val="2"/>
      </rPr>
      <t xml:space="preserve"> e engajamento na plataforma interna Workvivo:</t>
    </r>
  </si>
  <si>
    <r>
      <t>Nota 1:</t>
    </r>
    <r>
      <rPr>
        <sz val="10"/>
        <rFont val="Verdana"/>
        <family val="2"/>
      </rPr>
      <t xml:space="preserve"> Não há formalização de avaliações de impacto social, incluindo avaliações de impacto de gênero, com base em processos participativos. Além disso, não há um comitê exclusivo para consulta ampla à comunidade local, incluindo grupos vulneráveis, nem processos formais para o registro de queixas por parte das comunidades locais.
</t>
    </r>
    <r>
      <rPr>
        <b/>
        <sz val="10"/>
        <rFont val="Verdana"/>
        <family val="2"/>
      </rPr>
      <t>Nota 2:</t>
    </r>
    <r>
      <rPr>
        <sz val="10"/>
        <rFont val="Verdana"/>
        <family val="2"/>
      </rPr>
      <t xml:space="preserve"> A CBA tem 28 unidades operacionais incluídas no escopo deste relatório. No entanto, para esse indicador, também são consideradas outras duas Unidades que possuíram investimento social no ano: Barro Alto (GO) e Pátio Santa Isabel (GO).</t>
    </r>
    <r>
      <rPr>
        <b/>
        <sz val="10"/>
        <rFont val="Verdana"/>
        <family val="2"/>
      </rPr>
      <t xml:space="preserve">
Nota 3:</t>
    </r>
    <r>
      <rPr>
        <sz val="10"/>
        <rFont val="Verdana"/>
        <family val="2"/>
      </rPr>
      <t xml:space="preserve"> Os programas de engajamento para a comunidade local consideram a área de influência das operações e não apenas os municípios onde estão localizadas as unidades.</t>
    </r>
  </si>
  <si>
    <t>A CBA prioriza a geração de valor compartilhado nas regiões onde mantém operações próprias por meio de práticas comerciais que incentivam a absorção de mão de obra regional. Embora não exista uma política formalizada, a Organização mantém a prática contínua de contratar profissionais residentes nas localidades do entorno de suas unidades operacionais, estendendo essa diretriz também aos prestadores de serviços terceirizados. Como estratégia para viabilizar essa ocupação e promover a inclusão social, são realizados programas de capacitação técnica voltados especificamente para pessoas desempregadas e grupos em situação de vulnerabilidade, com destaque para a formação de mulheres para atuação na indústria.
Em 2025, a Companhia também implementou um programa para desenvolvimento de fornecedores locais e de pequeno porte, em parceria com o Sebrae, na região da Zona da Mata mineira, fomentando o desenvolvimento local e a geração de renda nas regiões onde atua. 
Essas iniciativas estão fundamentadas em compromissos públicos que buscam o diálogo transparente com as comunidades e o fortalecimento da sociedade civil por meio de ações estruturantes alinhadas às vocações regionais. A gestão do tema é assegurada pelo monitoramento de indicadores específicos, pela realização de processos de diligência em direitos humanos e pelo respeito às consultas prévias e informadas. A eficácia dessas práticas é evidenciada pela mensuração periódica da porcentagem de pessoas locais que compõem o quadro de empregados e, especificamente, pela representatividade de profissionais da região em cargos de alta gestão nas unidades operacionais.
Saiba mais informações sobre emprego local, na aba "Empregados e empregadas" deste arquivo.</t>
  </si>
  <si>
    <r>
      <rPr>
        <b/>
        <sz val="11"/>
        <color rgb="FF000000"/>
        <rFont val="Verdana"/>
        <family val="2"/>
      </rPr>
      <t>Nota 1:</t>
    </r>
    <r>
      <rPr>
        <sz val="11"/>
        <color rgb="FF000000"/>
        <rFont val="Verdana"/>
        <family val="2"/>
      </rPr>
      <t xml:space="preserve"> Os dados apresentados na tabela são referentes aos treinamentos realizados no ano em questão, contemplando Código de Conduta e Trilha ESG.
</t>
    </r>
    <r>
      <rPr>
        <b/>
        <sz val="11"/>
        <color rgb="FF000000"/>
        <rFont val="Verdana"/>
        <family val="2"/>
      </rPr>
      <t>Nota 2:</t>
    </r>
    <r>
      <rPr>
        <sz val="11"/>
        <color rgb="FF000000"/>
        <rFont val="Verdana"/>
        <family val="2"/>
      </rPr>
      <t xml:space="preserve"> Em 2023, a quantidade de pessoas treinadas reduziu significativamente, pois o treinamento foi aplicado somente para novos empregados e empregadas, e os materiais foram lançados em 2022 (maior volume de treinamentos realizados).
</t>
    </r>
    <r>
      <rPr>
        <b/>
        <sz val="11"/>
        <color rgb="FF000000"/>
        <rFont val="Verdana"/>
        <family val="2"/>
      </rPr>
      <t xml:space="preserve">Nota 3: </t>
    </r>
    <r>
      <rPr>
        <sz val="11"/>
        <color rgb="FF000000"/>
        <rFont val="Verdana"/>
        <family val="2"/>
      </rPr>
      <t>A partir de 2025, foi ajustada a métrica para apresentação do número total de empregados(as) capacitados(as) na Companhia, além do número de empregados(as) treinados(as) no ano.</t>
    </r>
  </si>
  <si>
    <r>
      <t xml:space="preserve">Descrição do processo de </t>
    </r>
    <r>
      <rPr>
        <i/>
        <sz val="12"/>
        <color rgb="FF000000"/>
        <rFont val="Verdana"/>
        <family val="2"/>
      </rPr>
      <t>due diligence</t>
    </r>
  </si>
  <si>
    <r>
      <t xml:space="preserve">A CBA adota um processo estruturado de </t>
    </r>
    <r>
      <rPr>
        <i/>
        <sz val="12"/>
        <rFont val="Verdana"/>
        <family val="2"/>
      </rPr>
      <t>due diligence</t>
    </r>
    <r>
      <rPr>
        <sz val="12"/>
        <rFont val="Verdana"/>
        <family val="2"/>
      </rPr>
      <t xml:space="preserve"> em direitos humanos para identificar e avaliar de forma proativa riscos e impactos em suas operações, na cadeia de valor e em novas relações comerciais, como fusões e aquisições. Essa abordagem ocorre em duas etapas complementares: a primeira consiste em uma avaliação interna de suas próprias práticas e políticas, enquanto a segunda envolve a consulta a </t>
    </r>
    <r>
      <rPr>
        <i/>
        <sz val="12"/>
        <rFont val="Verdana"/>
        <family val="2"/>
      </rPr>
      <t>stakeholders</t>
    </r>
    <r>
      <rPr>
        <sz val="12"/>
        <rFont val="Verdana"/>
        <family val="2"/>
      </rPr>
      <t xml:space="preserve"> estratégicos, entre eles: empregados (as), comunidades locais, terceiros(as) e fornecedores — para integrar as percepções ao diagnóstico.
Todo o processo é orientado pelos Princípios Orientadores das Nações Unidas, pela legislação nacional e por boas práticas globais, buscando não apenas a conformidade legal, mas também a prevenção, mitigação e, quando necessário, a reparação de eventuais danos. A CBA assegura a continuidade desse compromisso ao integrar os resultados obtidos em seus planos de ação e em sua estratégia de sustentabilidade, garantindo que o respeito aos direitos humanos fundamente as decisões corporativas da Companhia.</t>
    </r>
  </si>
  <si>
    <r>
      <t xml:space="preserve">Implementado desde 2019, o processo estruturado de </t>
    </r>
    <r>
      <rPr>
        <i/>
        <sz val="12"/>
        <color rgb="FF000000"/>
        <rFont val="Verdana"/>
        <family val="2"/>
      </rPr>
      <t xml:space="preserve">due diligence </t>
    </r>
    <r>
      <rPr>
        <sz val="12"/>
        <color rgb="FF000000"/>
        <rFont val="Verdana"/>
        <family val="2"/>
      </rPr>
      <t>da CBA revisa os riscos relativos aos direitos humanos a cada dois anos ou sempre que houver mudanças significativas, como expansões operacionais e novas relações comerciais. Essa periodicidade assegura o monitoramento contínuo e a integração de medidas preventivas e corretivas às práticas da Companhia.</t>
    </r>
  </si>
  <si>
    <t>Empregados(as) próprios(as), terceiros(as), fornecedores e comunidades locais. Em todos os públicos há o envolvimento de mulheres e um olhar sobre condições igualitárias e discriminação.</t>
  </si>
  <si>
    <r>
      <rPr>
        <i/>
        <sz val="12"/>
        <color rgb="FF000000"/>
        <rFont val="Verdana"/>
        <family val="2"/>
      </rPr>
      <t>Stakeholders</t>
    </r>
    <r>
      <rPr>
        <sz val="12"/>
        <color rgb="FF000000"/>
        <rFont val="Verdana"/>
        <family val="2"/>
      </rPr>
      <t xml:space="preserve"> avaliados</t>
    </r>
  </si>
  <si>
    <r>
      <t xml:space="preserve">A CBA mantém processos estruturados de </t>
    </r>
    <r>
      <rPr>
        <i/>
        <sz val="12"/>
        <color theme="1"/>
        <rFont val="Verdana"/>
        <family val="2"/>
      </rPr>
      <t>due diligence</t>
    </r>
    <r>
      <rPr>
        <sz val="12"/>
        <color theme="1"/>
        <rFont val="Verdana"/>
        <family val="2"/>
      </rPr>
      <t xml:space="preserve"> e sistemas de gestão para identificar e tratar riscos e impactos potenciais e reais relacionados aos direitos humanos. Entre as principais práticas adotadas estão: a </t>
    </r>
    <r>
      <rPr>
        <i/>
        <sz val="12"/>
        <color theme="1"/>
        <rFont val="Verdana"/>
        <family val="2"/>
      </rPr>
      <t>due diligence</t>
    </r>
    <r>
      <rPr>
        <sz val="12"/>
        <color theme="1"/>
        <rFont val="Verdana"/>
        <family val="2"/>
      </rPr>
      <t xml:space="preserve">, realizada desde 2019 e atualizada a cada dois anos ou sempre que há mudanças relevantes na Companhia; o processo de homologação de fornecedores, realizado antes da contratação de novos parceiros e revisado periodicamente para assegurar conformidade com critérios sociais, ambientais e éticos; e a avaliação completa de </t>
    </r>
    <r>
      <rPr>
        <i/>
        <sz val="12"/>
        <color theme="1"/>
        <rFont val="Verdana"/>
        <family val="2"/>
      </rPr>
      <t>compliance</t>
    </r>
    <r>
      <rPr>
        <sz val="12"/>
        <color theme="1"/>
        <rFont val="Verdana"/>
        <family val="2"/>
      </rPr>
      <t xml:space="preserve"> de fornecedores, que visa identificar novos riscos e aplicar medidas corretivas ou preventivas quando necessário.
Esses mecanismos asseguram uma atuação preventiva e responsiva, alinhada às melhores práticas internacionais e às diretrizes da Política de Direitos Humanos, promovendo relações comerciais responsáveis e mitigando impactos adversos ao longo de toda a cadeia de valor.</t>
    </r>
  </si>
  <si>
    <r>
      <t xml:space="preserve">Desde o início dos processos de </t>
    </r>
    <r>
      <rPr>
        <i/>
        <sz val="12"/>
        <color rgb="FF000000"/>
        <rFont val="Verdana"/>
        <family val="2"/>
      </rPr>
      <t>due diligence</t>
    </r>
    <r>
      <rPr>
        <sz val="12"/>
        <color rgb="FF000000"/>
        <rFont val="Verdana"/>
        <family val="2"/>
      </rPr>
      <t xml:space="preserve"> em direitos humanos, em 2019, não foram identificadas violações aos direitos humanos nas atividades desenvolvidas pela CBA, incluindo violações relacionadas a comunidades indígenas e tradicionais. Durante as análises, foram identificados pontos de atenção que requerem acompanhamento contínuo, como aspectos relacionados à infraestrutura para caminhoneiros e trabalhadores terceirizados, promoção da igualdade de gênero, acessibilidade, engajamento sindical, oferta de benefícios para terceiros e dependência econômica de algumas comunidades.</t>
    </r>
  </si>
  <si>
    <r>
      <t xml:space="preserve">Para mitigar os riscos identificados no processo de </t>
    </r>
    <r>
      <rPr>
        <i/>
        <sz val="12"/>
        <color rgb="FF000000"/>
        <rFont val="Verdana"/>
        <family val="2"/>
      </rPr>
      <t>due diligence</t>
    </r>
    <r>
      <rPr>
        <sz val="12"/>
        <color rgb="FF000000"/>
        <rFont val="Verdana"/>
        <family val="2"/>
      </rPr>
      <t>, a CBA atua de forma integrada, tanto no âmbito corporativo quanto nas unidades operacionais, abordando temas críticos como trabalho forçado, tráfico humano, trabalho infantil, liberdade de associação, direito à negociação coletiva, remuneração igualitária e combate à discriminação, entre outros.
Entre as principais ações implementadas destacam-se a incorporação do Código de Conduta nos processos de integração de empregados(as) e terceiros(as); a gestão rigorosa de empresas contratadas para assegurar a regularidade da documentação trabalhista; e a realização de campanhas e iniciativas voltadas à saúde e segurança, como o programa “Dever de Recusa”. A Companhia também promove fóruns de diálogo com comunidades locais e investe em melhorias de infraestrutura, reforçando seu compromisso com práticas responsáveis e com a promoção dos direitos humanos em toda a cadeia de valor.</t>
    </r>
  </si>
  <si>
    <t>Quatro unidades: Fábrica Alumínio (SP), Unidade Itapissuma (PE), Unidade Miraí (MG) e Escritório Corporativo (SP), que trata riscos transversais.</t>
  </si>
  <si>
    <r>
      <t xml:space="preserve">A Companhia não atua em áreas de conflito ou em territórios indígenas e quilombolas. A CBA mantém, desde 2019, um processo sistemático de devida diligência em direitos humanos alinhado aos Princípios Orientadores da ONU, às convenções da Organização Internacional do Trabalho e aos Princípios Voluntários sobre Segurança e Direitos Humanos. Essa estrutura integra as políticas de </t>
    </r>
    <r>
      <rPr>
        <sz val="12"/>
        <rFont val="Verdana"/>
        <family val="2"/>
      </rPr>
      <t>Direitos Humanos,</t>
    </r>
    <r>
      <rPr>
        <sz val="12"/>
        <color theme="1"/>
        <rFont val="Verdana"/>
        <family val="2"/>
      </rPr>
      <t xml:space="preserve"> Responsabilidade Social e de Diversidade, Equidade e Inclusão, com monitoramento e revisões bienais sob o compromisso da alta administração. O processo abrange todas as fases dos projetos e inclui o mapeamento de riscos sociais e territoriais, diagnósticos socioambientais e diálogos estruturados com as comunidades vizinhas. Até o momento, não foram identificadas violações de direitos humanos nas operações da Organização.
Para mitigar riscos, a Companhia adota diversos processos, como assegurar a liberdade de associação, monitorar a equiparação salarial e aplicar treinamentos obrigatórios contra assédio e discriminação, além de manter a certificação ISO 45001 e realizar simulados de emergência com as comunidades. </t>
    </r>
    <r>
      <rPr>
        <sz val="12"/>
        <rFont val="Verdana"/>
        <family val="2"/>
      </rPr>
      <t xml:space="preserve">Além disso, a CBA mantém processos preventivos e mecanismos de engajamento, como os processos de materialidade, o programa Engaja, Canal de Diálogo e a Linha Ética, assegurando canais de escuta a todos os seus </t>
    </r>
    <r>
      <rPr>
        <i/>
        <sz val="12"/>
        <rFont val="Verdana"/>
        <family val="2"/>
      </rPr>
      <t>stakeholders</t>
    </r>
    <r>
      <rPr>
        <sz val="12"/>
        <rFont val="Verdana"/>
        <family val="2"/>
      </rPr>
      <t>.
A devida diligência também se estende aos parceiros de negócios por meio de cláusulas contratuais, processos de homologação em plataformas específicas e auditorias sociais, com comunicações transparentes nos casos em que determinadas práticas não se aplicam a parceiros específicos.</t>
    </r>
  </si>
  <si>
    <r>
      <t xml:space="preserve">Riscos identificados nos processos de </t>
    </r>
    <r>
      <rPr>
        <i/>
        <sz val="12"/>
        <color rgb="FF000000"/>
        <rFont val="Verdana"/>
        <family val="2"/>
      </rPr>
      <t>due diligence</t>
    </r>
  </si>
  <si>
    <r>
      <t xml:space="preserve">Aspectos considerados nos processos de </t>
    </r>
    <r>
      <rPr>
        <i/>
        <sz val="12"/>
        <color rgb="FFFFFFFF"/>
        <rFont val="Verdana"/>
        <family val="2"/>
      </rPr>
      <t>due diligence</t>
    </r>
  </si>
  <si>
    <t>Melhoria nos processos (Modernização das Salas Fornos, licor, Sala-Pasta e resíduos)</t>
  </si>
  <si>
    <r>
      <t>Nota 1:</t>
    </r>
    <r>
      <rPr>
        <sz val="10"/>
        <color rgb="FF000000"/>
        <rFont val="Verdana"/>
        <family val="2"/>
      </rPr>
      <t xml:space="preserve"> A Filial Sorocaba (SP), o Escritório Corporativo (SP), a Unidade Niquelândia (GO) e o Centro de Distribuição Caxias do Sul (RS) não fazem parte do escopo por serem pouco representativos.</t>
    </r>
    <r>
      <rPr>
        <b/>
        <sz val="10"/>
        <color rgb="FF000000"/>
        <rFont val="Verdana"/>
        <family val="2"/>
      </rPr>
      <t xml:space="preserve">
Nota 2:</t>
    </r>
    <r>
      <rPr>
        <sz val="10"/>
        <color rgb="FF000000"/>
        <rFont val="Verdana"/>
        <family val="2"/>
      </rPr>
      <t xml:space="preserve"> Todos os gases estão incluídos no cálculo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xml:space="preserve"> e NF</t>
    </r>
    <r>
      <rPr>
        <vertAlign val="subscript"/>
        <sz val="10"/>
        <color rgb="FF000000"/>
        <rFont val="Verdana"/>
        <family val="2"/>
      </rPr>
      <t>3</t>
    </r>
    <r>
      <rPr>
        <sz val="10"/>
        <color rgb="FF000000"/>
        <rFont val="Verdana"/>
        <family val="2"/>
      </rPr>
      <t>). A abordagem de consolidação escolhida pela Companhia é a de Controle Operacional.</t>
    </r>
  </si>
  <si>
    <r>
      <rPr>
        <b/>
        <sz val="10"/>
        <color rgb="FF000000"/>
        <rFont val="Verdana"/>
        <family val="2"/>
      </rPr>
      <t>Nota 1</t>
    </r>
    <r>
      <rPr>
        <sz val="10"/>
        <color rgb="FF000000"/>
        <rFont val="Verdana"/>
        <family val="2"/>
      </rPr>
      <t xml:space="preserve">: A Filial Sorocaba (SP), o Escritório Corporativo (SP), a Unidade Niquelândia (GO) e o Centro de Distribuição Caxias do Sul (RS) não fazem parte do escopo por serem pouco representativos.
</t>
    </r>
    <r>
      <rPr>
        <b/>
        <sz val="10"/>
        <color rgb="FF000000"/>
        <rFont val="Verdana"/>
        <family val="2"/>
      </rPr>
      <t>Nota 2:</t>
    </r>
    <r>
      <rPr>
        <sz val="10"/>
        <color rgb="FF000000"/>
        <rFont val="Verdana"/>
        <family val="2"/>
      </rPr>
      <t xml:space="preserve"> Todos os gases estão incluídos no cálculo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xml:space="preserve"> e NF</t>
    </r>
    <r>
      <rPr>
        <vertAlign val="subscript"/>
        <sz val="10"/>
        <color rgb="FF000000"/>
        <rFont val="Verdana"/>
        <family val="2"/>
      </rPr>
      <t>3</t>
    </r>
    <r>
      <rPr>
        <sz val="10"/>
        <color rgb="FF000000"/>
        <rFont val="Verdana"/>
        <family val="2"/>
      </rPr>
      <t xml:space="preserve">). A abordagem de consolidação escolhida pela Companhia é a de Controle Operacional.
</t>
    </r>
    <r>
      <rPr>
        <b/>
        <sz val="10"/>
        <color rgb="FF000000"/>
        <rFont val="Verdana"/>
        <family val="2"/>
      </rPr>
      <t>Nota 3:</t>
    </r>
    <r>
      <rPr>
        <sz val="10"/>
        <color rgb="FF000000"/>
        <rFont val="Verdana"/>
        <family val="2"/>
      </rPr>
      <t xml:space="preserve"> Emissões específicas para o fornecimento de energia são iguais a zero.</t>
    </r>
  </si>
  <si>
    <r>
      <rPr>
        <b/>
        <sz val="12"/>
        <color rgb="FF0FD2E7"/>
        <rFont val="Verdana bold"/>
      </rPr>
      <t xml:space="preserve">GRI 305-3 </t>
    </r>
    <r>
      <rPr>
        <b/>
        <sz val="12"/>
        <color rgb="FF3338E8"/>
        <rFont val="Verdana bold"/>
      </rPr>
      <t xml:space="preserve">- </t>
    </r>
    <r>
      <rPr>
        <b/>
        <sz val="12"/>
        <color rgb="FF113CEA"/>
        <rFont val="Verdana bold"/>
      </rPr>
      <t>Outras Emissões Indiretas (Escopo 3) de Gases de Efeito Estufa (GEE)</t>
    </r>
  </si>
  <si>
    <t>Metalex (SP) (tCO₂e/t Al fundido)</t>
  </si>
  <si>
    <t>Unidade Itapissuma (PE) (tCO₂e/t Al transformado)</t>
  </si>
  <si>
    <t>Alux (SP) (tCO₂e/t Al fundido)</t>
  </si>
  <si>
    <t>Fábrica Alumínio (SP) (produto acabado)</t>
  </si>
  <si>
    <t>Metalex (SP) (tarugo)</t>
  </si>
  <si>
    <t>Unidade Itapissuma (PE) (alumínio transformado)</t>
  </si>
  <si>
    <t>Alux (SP) (alumínio fundido)</t>
  </si>
  <si>
    <r>
      <t>Intensidade de emissões de gases de efeito estufa (GEE) na Fábrica Alumínio (SP) (tCO</t>
    </r>
    <r>
      <rPr>
        <vertAlign val="subscript"/>
        <sz val="12"/>
        <color rgb="FFFFFFFF"/>
        <rFont val="Verdana"/>
        <family val="2"/>
      </rPr>
      <t>2</t>
    </r>
    <r>
      <rPr>
        <sz val="12"/>
        <color rgb="FFFFFFFF"/>
        <rFont val="Verdana"/>
        <family val="2"/>
      </rPr>
      <t xml:space="preserve">e/t Al) </t>
    </r>
  </si>
  <si>
    <t>Na Fábrica Alumínio (SP), o monitoramento de emissões atmosféricas é realizado semestralmente nas Salas Fornos e na Refinaria de Alumina e anualmente na Fundição, por meio de campanhas em chaminés. Já na Unidade Itapissuma (PE) e na Metalex (SP), a periodicidade é bianual, conforme condicionantes das licenças ambientais, enquanto na Alux (SP) o monitoramento ocorre anualmente. As atividades incluem análises por empresas especializadas, planos estruturados de monitoramento, controle operacional e manutenção preventiva dos equipamentos.
De forma geral, os monitoramentos seguem normas técnicas da Cetesb e da EPA, além de referências legais como Conama 436/2011 e Copam 187/2013. As emissões são quantificadas com base em metodologia corporativa padronizada, garantindo o atendimento aos limites legais aplicáveis.</t>
  </si>
  <si>
    <r>
      <rPr>
        <b/>
        <sz val="10"/>
        <color theme="1"/>
        <rFont val="Verdana"/>
        <family val="2"/>
      </rPr>
      <t>Nota 1</t>
    </r>
    <r>
      <rPr>
        <sz val="10"/>
        <color theme="1"/>
        <rFont val="Verdana"/>
        <family val="2"/>
      </rPr>
      <t xml:space="preserve">: O indicador contempla Fábrica Alumínio (SP), Alux (SP), Unidade Itapissuma (PE) e Metalex (SP). No Negócio Energia, o insumo-base para a geração de energia em Usinas Hidrelétricas é a água. Assim, as emissões atmosféricas associadas a esse processo são não significativas para fins deste indicador. As unidades de Mineração de Miraí, Poços de Caldas e Itamarati de Minas, todas em Minas Gerais, não possuem chaminés e, portanto, não produzem emissões atmosféricas significativas. Há, no entanto, a emissão pela queima de combustíveis em equipamentos móveis. Para mais informações, acesse os indicadores de consumo de energia.
</t>
    </r>
    <r>
      <rPr>
        <b/>
        <sz val="10"/>
        <color theme="1"/>
        <rFont val="Verdana"/>
        <family val="2"/>
      </rPr>
      <t>Nota 2</t>
    </r>
    <r>
      <rPr>
        <sz val="10"/>
        <color theme="1"/>
        <rFont val="Verdana"/>
        <family val="2"/>
      </rPr>
      <t xml:space="preserve">: A maioria das informações foi obtida por meio dos laudos de amostragens, sendo que cada unidade possui fontes de fatores de emissão diferentes, com equipamentos monitorados para a elaboração dos laudos. O monitoramento de emissões da Unidade Itapissuma (PE) é bianual, logo o próximo monitoramento ocorrerá no ano de 2026.
</t>
    </r>
    <r>
      <rPr>
        <b/>
        <sz val="10"/>
        <color theme="1"/>
        <rFont val="Verdana"/>
        <family val="2"/>
      </rPr>
      <t>Nota 3</t>
    </r>
    <r>
      <rPr>
        <sz val="10"/>
        <color theme="1"/>
        <rFont val="Verdana"/>
        <family val="2"/>
      </rPr>
      <t>: Não é feito o monitoramento de emissões de poluentes atmosféricos perigosos (HAP), mercúrio, chumbo e amônia.</t>
    </r>
  </si>
  <si>
    <r>
      <t xml:space="preserve">SASB EM-MM-110a.2 </t>
    </r>
    <r>
      <rPr>
        <b/>
        <sz val="12"/>
        <color rgb="FF3338E8"/>
        <rFont val="Verdana bold"/>
      </rPr>
      <t>-</t>
    </r>
    <r>
      <rPr>
        <b/>
        <sz val="12"/>
        <color rgb="FF113CEA"/>
        <rFont val="Verdana bold"/>
      </rPr>
      <t xml:space="preserve"> Discussão da estratégia ou plano de longo e curto prazos para gerenciar as emissões do escopo 1, metas de redução de emissões e uma análise do desempenho em relação a essas metas | </t>
    </r>
    <r>
      <rPr>
        <b/>
        <sz val="12"/>
        <color rgb="FF0FD2E7"/>
        <rFont val="Verdana bold"/>
      </rPr>
      <t xml:space="preserve">SASB IF-EU-110a.3 </t>
    </r>
    <r>
      <rPr>
        <b/>
        <sz val="12"/>
        <color rgb="FF3338E8"/>
        <rFont val="Verdana bold"/>
      </rPr>
      <t>-</t>
    </r>
    <r>
      <rPr>
        <b/>
        <sz val="12"/>
        <color rgb="FF113CEA"/>
        <rFont val="Verdana bold"/>
      </rPr>
      <t xml:space="preserve"> Discussão da estratégia ou plano de curto e longo prazos para gerenciar as emissões do Escopo 1, metas de redução de emissões e análise de desempenho em relação a essas metas</t>
    </r>
  </si>
  <si>
    <r>
      <rPr>
        <b/>
        <sz val="12"/>
        <color rgb="FF17D4E8"/>
        <rFont val="Verdana bold"/>
      </rPr>
      <t>GRI-201</t>
    </r>
    <r>
      <rPr>
        <b/>
        <sz val="12"/>
        <color rgb="FF0FD2E9"/>
        <rFont val="Verdana bold"/>
      </rPr>
      <t>-2</t>
    </r>
    <r>
      <rPr>
        <b/>
        <sz val="12"/>
        <color rgb="FF3B6BFA"/>
        <rFont val="Verdana bold"/>
      </rPr>
      <t xml:space="preserve"> </t>
    </r>
    <r>
      <rPr>
        <b/>
        <sz val="12"/>
        <color rgb="FF3338E8"/>
        <rFont val="Verdana bold"/>
      </rPr>
      <t>-</t>
    </r>
    <r>
      <rPr>
        <b/>
        <sz val="12"/>
        <color rgb="FF3B6BFA"/>
        <rFont val="Verdana bold"/>
      </rPr>
      <t xml:space="preserve"> </t>
    </r>
    <r>
      <rPr>
        <b/>
        <sz val="12"/>
        <color rgb="FF113CEA"/>
        <rFont val="Verdana bold"/>
      </rPr>
      <t>Implicações financeiras e outros riscos decorrentes das mudanças climáticas</t>
    </r>
  </si>
  <si>
    <r>
      <rPr>
        <b/>
        <sz val="10"/>
        <color theme="1"/>
        <rFont val="Verdana"/>
        <family val="2"/>
      </rPr>
      <t>Nota 1:</t>
    </r>
    <r>
      <rPr>
        <sz val="10"/>
        <color theme="1"/>
        <rFont val="Verdana"/>
        <family val="2"/>
      </rPr>
      <t xml:space="preserve"> Todos os gases estão incluídos no cálculo (CO</t>
    </r>
    <r>
      <rPr>
        <vertAlign val="subscript"/>
        <sz val="10"/>
        <color theme="1"/>
        <rFont val="Verdana"/>
        <family val="2"/>
      </rPr>
      <t>2</t>
    </r>
    <r>
      <rPr>
        <sz val="10"/>
        <color theme="1"/>
        <rFont val="Verdana"/>
        <family val="2"/>
      </rPr>
      <t>, CH</t>
    </r>
    <r>
      <rPr>
        <vertAlign val="subscript"/>
        <sz val="10"/>
        <color theme="1"/>
        <rFont val="Verdana"/>
        <family val="2"/>
      </rPr>
      <t>4</t>
    </r>
    <r>
      <rPr>
        <sz val="10"/>
        <color theme="1"/>
        <rFont val="Verdana"/>
        <family val="2"/>
      </rPr>
      <t>, N</t>
    </r>
    <r>
      <rPr>
        <vertAlign val="subscript"/>
        <sz val="10"/>
        <color theme="1"/>
        <rFont val="Verdana"/>
        <family val="2"/>
      </rPr>
      <t>2</t>
    </r>
    <r>
      <rPr>
        <sz val="10"/>
        <color theme="1"/>
        <rFont val="Verdana"/>
        <family val="2"/>
      </rPr>
      <t>O, HFCs, PFCs, SF</t>
    </r>
    <r>
      <rPr>
        <vertAlign val="subscript"/>
        <sz val="10"/>
        <color theme="1"/>
        <rFont val="Verdana"/>
        <family val="2"/>
      </rPr>
      <t>6</t>
    </r>
    <r>
      <rPr>
        <sz val="10"/>
        <color theme="1"/>
        <rFont val="Verdana"/>
        <family val="2"/>
      </rPr>
      <t>, NF</t>
    </r>
    <r>
      <rPr>
        <vertAlign val="subscript"/>
        <sz val="10"/>
        <color theme="1"/>
        <rFont val="Verdana"/>
        <family val="2"/>
      </rPr>
      <t>3</t>
    </r>
    <r>
      <rPr>
        <sz val="10"/>
        <color theme="1"/>
        <rFont val="Verdana"/>
        <family val="2"/>
      </rPr>
      <t xml:space="preserve">). Para o cálculo da intensidade, estão sendo consideradas as emissões de GEE dos Escopos 1 e 2 (Mineração, Alumina, Salas Fornos, Fundição, Transformação Plástica e Áreas de Apoio). 
</t>
    </r>
    <r>
      <rPr>
        <b/>
        <sz val="10"/>
        <color theme="1"/>
        <rFont val="Verdana"/>
        <family val="2"/>
      </rPr>
      <t>Nota 2:</t>
    </r>
    <r>
      <rPr>
        <sz val="10"/>
        <color theme="1"/>
        <rFont val="Verdana"/>
        <family val="2"/>
      </rPr>
      <t xml:space="preserve"> Estão sendo consideradas as emissões de GEE dos escopos 1 e 2 da cadeia (Mineração, Alumina, Salas Fornos, Fundição e Áreas de Apoio) e as emissões do escopo 3, relativas à aquisição dos lingotes consumidos na Metalex e Alux.</t>
    </r>
  </si>
  <si>
    <t>A CBA estabeleceu metas quantitativas para a redução da intensidade energética de suas operações, alinhadas à Estratégia ESG 2030. Essas metas são medidas por meio do indicador de intensidade energética, expresso em GJ por tonelada de produto acabado, o que permite acompanhar de forma detalhada a evolução do consumo ao longo dos anos. O desempenho desse indicador é monitorado regularmente e discutido em fóruns internos que avaliam os resultados das iniciativas de eficiência energética implementadas.
Em 2025, a Companhia manteve seu compromisso com a meta de redução da intensidade energética, buscando aprimorar processos industriais e investir em tecnologias que reduzam o consumo de eletricidade e de combustíveis fósseis.</t>
  </si>
  <si>
    <t>Em 2025, foram implementadas ações focadas na identificação e correção de perdas operacionais e na modernização tecnológica para otimizar o consumo de energia. O principal destaque foi o mapeamento de 107 pontos de vazamento de ar comprimido na Alux (SP), na Metalex (SP) e na Unidade Itapissuma (PE), por meio de inspeções com câmeras acústicas. A correção de aproximadamente 60% desses pontos resultou em uma economia de 96.000 MWh na Fábrica Alumínio (SP), o que equivale a 1,5% do consumo total da unidade. Adicionalmente, a Organização conduziu estudos de eficiência energética voltados à aplicação de inversores de frequência em motores elétricos e à melhoria da iluminação em áreas industriais. No processo de refino, a operação consolidada da caldeira a biomassa permitiu a substituição de gás natural e óleo combustível por vapor de biomassa, reduzindo o consumo de fontes fósseis na Refinaria de Alumina. Outras frentes incluíram a reutilização de 3,29 milhões de litros de óleo de laminar, evitando o consumo de insumos novos. De acordo com os indicadores da Gestão da Competitividade, as iniciativas do ano resultaram na redução do consumo de 1,8 milhão de m³ de gás natural e 1,05 milhão de m³ de gás nitrogênio</t>
  </si>
  <si>
    <t>A CBA consome energia elétrica 100% renovável e rastreável, garantindo que toda a eletricidade utilizada em suas operações seja proveniente de fontes limpas. Esse compromisso se reflete em uma gestão energética baseada em um portfólio diversificado de geração própria e em contratos de compra de energia renovável. Em 2025, a Companhia contou com um portfólio relevante de autoprodução, composto por 21 usinas hidrelétricas — sendo 15 próprias e seis nas quais detém participação direta ou por meio de subsidiárias — além de quatro complexos eólicos.
A matriz energética permanece limpa, com capacidade instalada total de 1,6 GW, sendo 0,2 GW provenientes de parques eólicos, 0,6 GW das 15 usinas próprias e 0,8 GW das seis usinas com participação da CBA, com geração anual de 690,6 GWh. Adicionalmente, iniciativas como a caldeira a biomassa da Refinaria de Alumina são fundamentais para reduzir as emissões associadas ao uso de combustíveis fósseis, contribuindo para uma operação mais eficiente e alinhada às diretrizes globais de descarbonização.</t>
  </si>
  <si>
    <r>
      <t xml:space="preserve">A inovação e o desenvolvimento tecnológico constituem elementos centrais da estratégia da CBA para a otimização do consumo de energia e a mitigação de impactos ambientais. A Companhia consolidou sua liderança em finanças sustentáveis por meio de instrumentos como os </t>
    </r>
    <r>
      <rPr>
        <i/>
        <sz val="12"/>
        <rFont val="Verdana"/>
        <family val="2"/>
      </rPr>
      <t>sustainability-linked bonds</t>
    </r>
    <r>
      <rPr>
        <sz val="12"/>
        <rFont val="Verdana"/>
        <family val="2"/>
      </rPr>
      <t xml:space="preserve"> (SLBs), cujos recursos — que superam a marca de R$ 1,5 bilhão — são direcionados a projetos de modernização industrial e descarbonização, em estrita conformidade com as metas da Estratégia ESG 2030.
Dentre as principais frentes de investimento, destaca-se a atualização tecnológica das Salas Fornos, fundamentada na automação e no aprimoramento do controle operacional. Essa modernização contempla a implementação de sistemas de alimentação por ponto (</t>
    </r>
    <r>
      <rPr>
        <i/>
        <sz val="12"/>
        <rFont val="Verdana"/>
        <family val="2"/>
      </rPr>
      <t>point feeding</t>
    </r>
    <r>
      <rPr>
        <sz val="12"/>
        <rFont val="Verdana"/>
        <family val="2"/>
      </rPr>
      <t xml:space="preserve">) e o controle automático de tensão, tecnologias fundamentais para elevar a eficiência do processo de eletrólise e reduzir o consumo específico de energia elétrica. Adicionalmente, a Empresa investe em P&amp;D para a transição energética na Refinaria de Alumina, com foco na substituição de combustíveis fósseis por biomassa, projeto que representa uma inovação disruptiva na matriz térmica do setor.
A integração da ciência de dados e da Inteligência Artificial (IA), via programa DigitALL, permite a modelagem preditiva do consumo energético e a otimização do uso de insumos em tempo real. Esses esforços, aliados a pesquisas contínuas para o aprimoramento da </t>
    </r>
    <r>
      <rPr>
        <i/>
        <sz val="12"/>
        <rFont val="Verdana"/>
        <family val="2"/>
      </rPr>
      <t>performance</t>
    </r>
    <r>
      <rPr>
        <sz val="12"/>
        <rFont val="Verdana"/>
        <family val="2"/>
      </rPr>
      <t xml:space="preserve"> eletrolítica, reforçam o compromisso da CBA em liderar a transição para uma indústria do alumínio de baixo carbono, assegurando processos produtivos eficientes, competitivos e alinhados às melhores práticas globais de sustentabilidade.</t>
    </r>
  </si>
  <si>
    <r>
      <rPr>
        <b/>
        <sz val="11"/>
        <rFont val="Verdana bold"/>
      </rPr>
      <t>Nota:</t>
    </r>
    <r>
      <rPr>
        <sz val="11"/>
        <rFont val="Verdana bold"/>
      </rPr>
      <t xml:space="preserve"> A CBA realiza auditorias de energia para identificar oportunidades de melhoria na </t>
    </r>
    <r>
      <rPr>
        <i/>
        <sz val="11"/>
        <rFont val="Verdana bold"/>
      </rPr>
      <t>performance</t>
    </r>
    <r>
      <rPr>
        <sz val="11"/>
        <rFont val="Verdana bold"/>
      </rPr>
      <t xml:space="preserve"> de energia.</t>
    </r>
  </si>
  <si>
    <t>A CBA atua como geradora e comercializadora de energia, realizando a venda de energia para outras comercializadoras e consumidores e, por isso, não possui linhas de transmissão.</t>
  </si>
  <si>
    <r>
      <t xml:space="preserve">Não houve redução energética em produtos e serviços. Contudo, a CBA direciona esforços para a redução dos requisitos energéticos por meio de melhorias contínuas em seus processos produtivos e na infraestrutura industrial. No período entre 2024 e 2025, a Fábrica Alumínio (SP) registrou uma redução significativa no consumo de energia elétrica, totalizando 345.558,96 GJ. Esse cálculo baseou-se no monitoramento do consumo em megawatt-hora, utilizando o fator de conversão de 3,6 para GJ, conforme registros da planilha de fechamento de energia elétrica da Companhia.
Na frente de Transformação Plástica, a gestão da eficiência é conduzida por meio de iniciativas aprovadas dentro da Gestão da Competitividade. Embora nem todas as ações possuam impacto energético direto mensurável em gigajoules por produto, elas refletem em ganhos em eficiência operacional e redução de perdas de insumos. Entre os projetos de destaque estão a redução do consumo de nitrogênio e gás natural em linhas específicas, a otimização da recuperação de óleos de processo e a redução da geração de sucata, por meio da mitigação de falhas operacionais. Similarmente, na Refinaria de Alumina, foram mapeadas oportunidades como o </t>
    </r>
    <r>
      <rPr>
        <i/>
        <sz val="12"/>
        <color theme="1"/>
        <rFont val="Verdana"/>
        <family val="2"/>
      </rPr>
      <t>retrofit</t>
    </r>
    <r>
      <rPr>
        <sz val="12"/>
        <color theme="1"/>
        <rFont val="Verdana"/>
        <family val="2"/>
      </rPr>
      <t xml:space="preserve"> e a limpeza de trocadores de calor e a redução de consumo de gás para sistemas de espera em caldeiras.</t>
    </r>
  </si>
  <si>
    <t>A Companhia Brasileira de Alumínio possui uma estrutura de gestão dedicada à avaliação e ao monitoramento de riscos, impactos e dependências relacionados à natureza. A governança administrativa é apoiada por comitês especializados, incluindo o Comitê de Sustentabilidade, que assessora o Conselho de Administração (CA), além dos comitês de Mudanças Climáticas e de Resiliência Hídrica, que prestam assessoria direta à Diretoria.
A execução e a gestão técnica dessas questões são coordenadas por cargos executivos e operacionais específicos, destacando-se a Gerência Geral de Sustentabilidade, Meio Ambiente e Segurança do Trabalho, a Gerência de Meio Ambiente e a Coordenação de Sustentabilidade. Complementarmente, a responsabilidade pela implementação de projetos e diretrizes ambientais é distribuída transversalmente entre diversos Diretores e Gerentes, conforme as atribuições respectivas das áreas e projetos executados.</t>
  </si>
  <si>
    <r>
      <t>A estratégia da Companhia apresenta resiliência fundamentada na integração da sustentabilidade ao planejamento financeiro e operacional, estruturada em quatro frentes: inovação e regeneração ambiental, diversificação energética renovável, expansão da reciclagem e capacidade adaptativa tecnológica.
Para mitigar riscos em cenários de escassez de recursos, a Companhia investe na economia circular com a Tecnologia ReAl e na autonomia energética, reduzindo a dependência de insumos primários e a exposição a oscilações do sistema elétrico nacional. A resiliência hídrica é monitorada pelo Índice de Segurança Hídrica e sustentada pela meta de reduzir em 20% o consumo de água nova por tonelada de alumínio na Fábrica Alumínio (SP) até 2030, utilizando 2019 como ano-base. Esse objetivo é apoiado por projetos de circuito fechado e modernização das Salas Fornos.
Em cenários regulatórios restritivos, a Organização antecipa-se à legislação ambiental mediante investimentos em soluções de baixo impacto, minimizando riscos de sanções. No cenário de mercado, a incorporação de critérios ESG às Despesas de Capital (</t>
    </r>
    <r>
      <rPr>
        <i/>
        <sz val="12"/>
        <color rgb="FF000000"/>
        <rFont val="Verdana"/>
        <family val="2"/>
      </rPr>
      <t>Capital Expenditures</t>
    </r>
    <r>
      <rPr>
        <sz val="12"/>
        <color rgb="FF000000"/>
        <rFont val="Verdana"/>
        <family val="2"/>
      </rPr>
      <t xml:space="preserve"> - Capex) assegura o alinhamento às expectativas de investidores e parceiros. Tais ações consolidam a produção de alumínio de baixo carbono e o fortalecimento dos ecossistemas nas áreas de atuação da Companhia.</t>
    </r>
  </si>
  <si>
    <t>A Companhia Brasileira de Alumínio integra o projeto-piloto Plataforma de Ação pela Natureza, coordenado pelo Conselho Empresarial Brasileiro para o Desenvolvimento Sustentável (CEBDS), para o desenvolvimento da avaliação de serviços ecossistêmicos. Em 2025, as áreas de Meio Ambiente e Patrimonial realizaram um diagnóstico de áreas sensíveis nos imóveis operacionais da Companhia, utilizando bases de dados geoespaciais públicas com foco em estresse hídrico, unidades de conservação, biodiversidade, áreas úmidas e territórios tradicionais.
A avaliação identificou que o Bloco Alumínio possui intersecção com a Área de Proteção Ambiental (APA) de Itupararanga. De acordo com a ferramenta Aqueduct, esta localização apresenta probabilidade baixa-média de estresse hídrico em um horizonte até o ano de 2045. Atualmente, a Organização trabalha na evolução do conhecimento técnico sobre o tema e planeja avançar na divulgação segregada das áreas que atendem aos critérios de localizações prioritárias e sensíveis da Taskforce on Nature-related Financial Disclosures (TNFD).</t>
  </si>
  <si>
    <r>
      <t xml:space="preserve">A CBA adota processos estruturados para a gestão de riscos, fundamentados nas diretrizes da ISO 31000 e no </t>
    </r>
    <r>
      <rPr>
        <i/>
        <sz val="12"/>
        <color rgb="FF000000"/>
        <rFont val="Verdana"/>
        <family val="2"/>
      </rPr>
      <t>framework</t>
    </r>
    <r>
      <rPr>
        <sz val="12"/>
        <color rgb="FF000000"/>
        <rFont val="Verdana"/>
        <family val="2"/>
      </rPr>
      <t xml:space="preserve"> COSO de Gerenciamento de Riscos Corporativos. A Política de Gestão de Riscos da Organização estabelece responsabilidades aprovadas pelo Conselho de Administração e pela Diretoria Executiva, em conformidade com as normas da Comissão de Valores Mobiliários (CVM) e do Novo Mercado da B3.
Especificamente na Fábrica Alumínio (SP), a identificação e priorização de dependências e impactos ambientais seguem a metodologia de Avaliação Empresarial dos Serviços dos Ecossistemas do World Resources Institute (WRI). Este processo permite determinar serviços ecossistêmicos prioritários e estabelecer medidas de mitigação adequadas. Complementarmente, as Unidades de Gestão Básica (UGBs) operam com uma Matriz de Avaliação de Aspectos e Impactos Ambientais, ferramenta técnica que classifica e controla os efeitos das atividades sobre a biodiversidade, assegurando a gestão preventiva e a melhoria contínua dos ativos biológicos e recursos naturais.
</t>
    </r>
  </si>
  <si>
    <r>
      <t xml:space="preserve">A CBA adota uma abordagem estruturada e transversal para a gestão de riscos corporativos, integrando as questões relacionadas à natureza ao fluxo padrão de gestão da Organização. Este processo está alinhado às normas internacionais ISO 31000 e ao </t>
    </r>
    <r>
      <rPr>
        <i/>
        <sz val="12"/>
        <color rgb="FF000000"/>
        <rFont val="Verdana"/>
        <family val="2"/>
      </rPr>
      <t>framework</t>
    </r>
    <r>
      <rPr>
        <sz val="12"/>
        <color rgb="FF000000"/>
        <rFont val="Verdana"/>
        <family val="2"/>
      </rPr>
      <t xml:space="preserve"> COSO, seguindo um protocolo padronizado em cinco etapas: identificação, análise, avaliação, tratamento e monitoramento.
A governança deste sistema é sustentada pelo modelo de três linhas de defesa. A primeira linha consiste nas áreas operacionais, que identificam e tratam os riscos diretamente. A segunda linha compreende as áreas de controle e suporte, responsáveis pela gestão normativa. A terceira linha é composta pela auditoria interna, que assegura a avaliação independente dos controles aplicados.
Os riscos relacionados à natureza são formalmente registrados em fichas técnicas detalhadas, que avaliam impactos sob perspectivas ambientais, sociais, reputacionais, legais e financeiras. A Companhia utiliza indicadores-chave de risco (</t>
    </r>
    <r>
      <rPr>
        <i/>
        <sz val="12"/>
        <color rgb="FF000000"/>
        <rFont val="Verdana"/>
        <family val="2"/>
      </rPr>
      <t xml:space="preserve">key risk indicators </t>
    </r>
    <r>
      <rPr>
        <sz val="12"/>
        <color rgb="FF000000"/>
        <rFont val="Verdana"/>
        <family val="2"/>
      </rPr>
      <t>- KRIs) monitorados periodicamente para subsidiar as decisões estratégicas da Diretoria e do Conselho de Administração. Detalhes sobre a probabilidade e o impacto dos riscos mais relevantes estão consolidados no Reporte da Agenda Climática 2025 da Companhia.</t>
    </r>
  </si>
  <si>
    <t>A CBA utiliza parâmetros técnicos para avaliar dependências e impactos ambientais, com base na metodologia de Avaliação Empresarial dos Serviços dos Ecossistemas do World Resources Institute (WRI). Entre as principais dependências estão os recursos hídricos, essenciais às operações produtivas e à geração de energia, além da estabilidade climática e da disponibilidade de fontes renováveis.
Os impactos negativos, como emissões atmosféricas, uso do solo e supressão vegetal, são tratados conforme a hierarquia de mitigação — evitar, minimizar, restaurar e compensar. Nas operações, as Unidades de Gestão Básica (UGBs) utilizam a Matriz de Avaliação de Aspectos e Impactos Ambientais para classificar e prevenir danos à biodiversidade. A gestão é complementada por monitoramento ambiental contínuo, projetos de reabilitação de áreas mineradas e iniciativas que promovem a conectividade de hábitats, como a implantação de corredores ecológicos.</t>
  </si>
  <si>
    <t>São definidos objetivos e metas para a gestão da interface com o meio ambiente, com base na metodologia de Avaliação Empresarial dos Serviços dos Ecossistemas do World Resources Institute (WRI). A estratégia prioriza a mitigação de impactos, como supressão vegetal e uso do solo, e o fortalecimento da resiliência das dependências hídricas e energéticas.
O acompanhamento ocorre nas Unidades de Gestão Básica (UGBs), por meio da Matriz de Avaliação de Aspectos e Impactos Ambientais. Entre os principais resultados, destacam-se a continuidade dos projetos de reabilitação de áreas mineradas e o avanço na implantação de corredores ecológicos, contribuindo para a restauração da biodiversidade e a conectividade de hábitats. A Companhia também mantém sistemas de monitoramento ambiental para garantir o alinhamento das metas de estabilidade climática e uso de energia renovável à estratégia de resiliência de longo prazo.</t>
  </si>
  <si>
    <r>
      <t xml:space="preserve">A CBA aplica a hierarquia de mitigação (evitar, reduzir, restaurar e compensar) de forma transversal em todas as suas frentes de atuação, fundamentada no Padrão Gerencial de Gestão de Biodiversidade. A estratégia prioriza ações preventivas, como o uso da metodologia Ecosystem Services Review, para evitar danos aos ecossistemas desde a concepção de projetos. A governança sobre esses impactos é exercida pelo Comitê de Sustentabilidade, com reportes semestrais ao Conselho de Administração.
Nas </t>
    </r>
    <r>
      <rPr>
        <b/>
        <sz val="12"/>
        <color theme="1"/>
        <rFont val="Verdana"/>
        <family val="2"/>
      </rPr>
      <t>Unidades de Mineração</t>
    </r>
    <r>
      <rPr>
        <sz val="12"/>
        <color theme="1"/>
        <rFont val="Verdana"/>
        <family val="2"/>
      </rPr>
      <t xml:space="preserve"> — Miraí (MG), Itamarati de Minas (MG), Poços de Caldas (MG) e Barro Alto (GO) —, a Companhia adota a reabilitação concomitante, onde a recuperação do solo ocorre logo após a extração da bauxita, apoiada por parcerias técnico-científicas com a Universidade Federal de Viçosa (UFV). Em 2025, na Zona da Mata Mineira, foram reabilitados 31 hectares e plantadas 16.570 mudas nativas, superando o marco de 1.300 hectares recuperados historicamente. Em Poços de Caldas, as atividades ocorrem em áreas previamente antropizadas (pastagens e eucalipto), com impactos reduzidos; no ano, foram plantadas mais de 2.200 mudas.
No </t>
    </r>
    <r>
      <rPr>
        <b/>
        <sz val="12"/>
        <color theme="1"/>
        <rFont val="Verdana"/>
        <family val="2"/>
      </rPr>
      <t>Negócio Energia</t>
    </r>
    <r>
      <rPr>
        <sz val="12"/>
        <color theme="1"/>
        <rFont val="Verdana"/>
        <family val="2"/>
      </rPr>
      <t xml:space="preserve">, que opera 15 usinas hidrelétricas e complexos eólicos, a mitigação foca na proteção da ictiofauna e na restauração de Áreas de Preservação Permanente (APPs). Em 2025, as UHEs Ourinhos (SP), Piraju (SP), Sobragi (MG) e Salto do Rio Verdinho (GO) conquistaram a certificação ISO 14001. O Negócio Energia reportou um total acumulado de 938,28 hectares de áreas restauradas e 127,3 hectares em processo de recuperação, utilizando </t>
    </r>
    <r>
      <rPr>
        <i/>
        <sz val="12"/>
        <color theme="1"/>
        <rFont val="Verdana"/>
        <family val="2"/>
      </rPr>
      <t>know-how</t>
    </r>
    <r>
      <rPr>
        <sz val="12"/>
        <color theme="1"/>
        <rFont val="Verdana"/>
        <family val="2"/>
      </rPr>
      <t xml:space="preserve"> técnico desenvolvido nas reservas para garantir a eficácia do plantio de espécies nativas. A CBA também atua na gestão dos impactos sobre a biodiversidade por meio da preservação de Áreas de Preservação Permanente (APPs), da fiscalização contínua dos reservatórios e da implementação de programas de educação ambiental, complementando essas ações com medidas de compensação residual, como o resgate e a transposição manual de peixes durante a piracema nas usinas hidrelétricas de Ourinhos (SP), Piraju (SP) e Salto do Rio Verdinho (GO). Além disso, desenvolve iniciativas que excedem as obrigações legais, como o reflorestamento de 24 hectares no entorno do reservatório de Itupararanga (SP) e a implantação de um banco de germoplasma na usina de Ourinhos (SP), para fornecer sementes nativas a pesquisas e viveiros.
Nas </t>
    </r>
    <r>
      <rPr>
        <b/>
        <sz val="12"/>
        <color theme="1"/>
        <rFont val="Verdana"/>
        <family val="2"/>
      </rPr>
      <t>Unidades Industriais</t>
    </r>
    <r>
      <rPr>
        <sz val="12"/>
        <color theme="1"/>
        <rFont val="Verdana"/>
        <family val="2"/>
      </rPr>
      <t xml:space="preserve">, a gestão concentra-se na manutenção de áreas de proteção e monitoramento do entorno. A Fábrica Alumínio (SP) implementa um plano de ação de biodiversidade com avaliação de serviços ecossistêmicos. A Unidade Itapissuma (PE), situada no entorno da APA do Canal de Santa Cruz, realizou monitoramento de fauna e flora em 2025, seguindo o Plano de Biodiversidade Corporativo. A Metalex (SP) mantém um fragmento florestal de 7 hectares e monitora espécies exóticas invasoras, enquanto a Alux (SP) opera em área sem proximidade direta com ecossistemas sensíveis.
Os </t>
    </r>
    <r>
      <rPr>
        <b/>
        <sz val="12"/>
        <color theme="1"/>
        <rFont val="Verdana"/>
        <family val="2"/>
      </rPr>
      <t>Legados</t>
    </r>
    <r>
      <rPr>
        <sz val="12"/>
        <color theme="1"/>
        <rFont val="Verdana"/>
        <family val="2"/>
      </rPr>
      <t xml:space="preserve"> </t>
    </r>
    <r>
      <rPr>
        <b/>
        <sz val="12"/>
        <color theme="1"/>
        <rFont val="Verdana"/>
        <family val="2"/>
      </rPr>
      <t>—</t>
    </r>
    <r>
      <rPr>
        <sz val="12"/>
        <color theme="1"/>
        <rFont val="Verdana"/>
        <family val="2"/>
      </rPr>
      <t xml:space="preserve"> Legado das Águas (SP) e Legado Verdes do Cerrado (GO) — atuam como guardiões de 63.000 hectares conservados. O monitoramento de fauna em 2025 registrou a onça-parda na Mata Atlântica e o Big Five (cinco maiores mamíferos) no Cerrado, validando a eficácia dessas áreas como refúgios de vida silvestre. As ações de compensação ambiental seguem o Sistema Nacional de Unidades de Conservação (SNUC), com a destinação de áreas para doação a Unidades de Conservação, integrando o conhecimento gerado nos Legados na proteção das bacias hidrográficas e restauração florestal.</t>
    </r>
  </si>
  <si>
    <t>Fábrica Alumínio (SP)</t>
  </si>
  <si>
    <t>Legados (SP e GO)</t>
  </si>
  <si>
    <r>
      <rPr>
        <b/>
        <sz val="10"/>
        <color rgb="FF000000"/>
        <rFont val="Verdana"/>
        <family val="2"/>
      </rPr>
      <t>Nota 1</t>
    </r>
    <r>
      <rPr>
        <sz val="10"/>
        <color rgb="FF000000"/>
        <rFont val="Verdana"/>
        <family val="2"/>
      </rPr>
      <t xml:space="preserve">: Não há histórico para 2022 e 2023 disponível devido à adoção do novo formato da GRI 101 (em 2024).
</t>
    </r>
    <r>
      <rPr>
        <b/>
        <sz val="10"/>
        <color rgb="FF000000"/>
        <rFont val="Verdana"/>
        <family val="2"/>
      </rPr>
      <t>Nota 2:</t>
    </r>
    <r>
      <rPr>
        <sz val="10"/>
        <color rgb="FF000000"/>
        <rFont val="Verdana"/>
        <family val="2"/>
      </rPr>
      <t xml:space="preserve"> No Negócio Energia, as áreas restauradas ou reabilitadas correspondem ao acumulado até o período, pois permanecem em processo de validação e aprovação pelos órgãos ambientais. Na Unidade Miraí (MG), não houve áreas com restauração iniciada e não concluída no período.</t>
    </r>
  </si>
  <si>
    <t>Unidade Miraí (MG) - mineração</t>
  </si>
  <si>
    <t>Unidade Poços de Caldas (MG) - mineração</t>
  </si>
  <si>
    <t xml:space="preserve">O acesso aos recursos genéticos ocorre de forma ética, pautado pelo cumprimento da Lei nº 13.123/2015. No Legado das Águas (SP - Reserva Privada de Mata Atlântica) e no Legado Verdes do Cerrado (GO - Reserva Privada de Desenvolvimento Sustentável), a Companhia mantém infraestrutura dedicada à conservação e à inovação biotecnológica.
Um elemento central dessa gestão é a produção de plantas nativas em viveiros de larga escala, que atuam na prática como centros de conservação de material genético dos biomas Mata Atlântica e Cerrado. Esse processo viabiliza a "Operação Concomitante" na mineração, onde sementes e mudas nativas são utilizadas para a recomposição florestal imediata das áreas mineradas, como os 31 hectares recuperados na Zona da Mata em 2025.
No Negócio Energia, a CBA atua na gestão dos impactos sobre a biodiversidade por meio da preservação de Áreas de Preservação Permanente (APPs), da fiscalização contínua dos reservatórios e da implementação de programas de educação ambiental, complementando essas ações com medidas de compensação residual. Além disso, desenvolve iniciativas que excedem as obrigações legais, como a implantação de um banco de germoplasma na UHE Ourinhos (SP), para fornecer sementes nativas a pesquisas e viveiros.
</t>
  </si>
  <si>
    <t>Alux (SP)</t>
  </si>
  <si>
    <t>Unidade Barro Alto (GO)</t>
  </si>
  <si>
    <t>Unidade Itapissuma (PE)</t>
  </si>
  <si>
    <t>Metalex (SP)</t>
  </si>
  <si>
    <t>Unidade Poços de Caldas (MG)</t>
  </si>
  <si>
    <t>Zona da Mata mineira</t>
  </si>
  <si>
    <t>A gestão de áreas mineradas e reabilitadas pela CBA em 2025 refletiu o compromisso com a recuperação ambiental e a eficiência operacional, mantendo a diretriz de restaurar o uso original do solo em terrenos previamente impactados. Nas Unidades Miraí (MG) e Poços de Caldas (MG), a adoção da operação concomitante e o aprimoramento dos processos de reconformação topográfica com solo orgânico permitiram uma redução expressiva nas áreas não reabilitadas, superando o cronograma de novas frentes de lavra. Na Unidade Itamarati de Minas (MG), não houve novas intervenções no período, mantendo a estabilidade das áreas. Já na Unidade Barro Alto (GO), a complexidade geológica e a profundidade da camada mineralizada exigem a construção de pilhas de estéril ascendentes para assegurar a estabilidade geotécnica e a drenagem pluvial, de modo que a cobertura vegetal e a reabilitação completa ocorrerão conforme a exaustão das minas. Todas as unidades em Minas Gerais seguem rigorosamente os Planos de Gestão da Biodiversidade, assegurando que as oscilações de área minerada no período permaneçam dentro dos parâmetros técnicos esperados para o negócio.</t>
  </si>
  <si>
    <t>Unidade Miraí (MG)</t>
  </si>
  <si>
    <t xml:space="preserve"> Unidade Poços de Caldas (MG)</t>
  </si>
  <si>
    <t>Unidade Itamarati de Minas (MG)</t>
  </si>
  <si>
    <r>
      <t xml:space="preserve">Nota 1: </t>
    </r>
    <r>
      <rPr>
        <sz val="10"/>
        <color rgb="FF000000"/>
        <rFont val="Verdana"/>
        <family val="2"/>
      </rPr>
      <t>Foi feita uma correção nos valores históricos reportados da Unidade Miraí (MG) para Área total minerada e ainda não reabilitada pela Companhia no início do período.</t>
    </r>
    <r>
      <rPr>
        <b/>
        <sz val="10"/>
        <color rgb="FF000000"/>
        <rFont val="Verdana"/>
        <family val="2"/>
      </rPr>
      <t xml:space="preserve">
Nota 2: </t>
    </r>
    <r>
      <rPr>
        <sz val="10"/>
        <color rgb="FF000000"/>
        <rFont val="Verdana"/>
        <family val="2"/>
      </rPr>
      <t>Não houveram novas áreas de mineração na Unidade Itamarati de Minas (MG) nos últimos anos e todas as áreas exauridas já foram reabilitadas.</t>
    </r>
    <r>
      <rPr>
        <b/>
        <sz val="10"/>
        <color rgb="FF000000"/>
        <rFont val="Verdana"/>
        <family val="2"/>
      </rPr>
      <t xml:space="preserve"> 
Nota 3: </t>
    </r>
    <r>
      <rPr>
        <sz val="10"/>
        <color rgb="FF000000"/>
        <rFont val="Verdana"/>
        <family val="2"/>
      </rPr>
      <t>A recuperação ambiental da Unidade Barro Alto (GO), diferentemente das demais unidades de mineração da CBA, só será realizada após a mina ser totalmente exaurida. Os dados da Unidade passaram a ser coletados apenas em 2025 e, por isso, não estão disponíveis para os anos anteriores.</t>
    </r>
  </si>
  <si>
    <t>O processo de reabilitação ambiental ocorre de forma contínua e gradual, acompanhando o avanço da lavra. À medida que a mineração se desloca para novas frentes de trabalho, as áreas já exauridas passam pelas etapas de recuperaçã, com exceção da Unidade Barro Alto (GO), que apenas será recuperada após totalmente exaurida. Essa dinâmica é essencial para restabelecer a função socioeconômica das propriedades, permitindo que os proprietários retomem o uso da terra para as mesmas atividades desenvolvidas antes da atividade minerária.
As diretrizes relacionadas ao fechamento de mina estão previstas no PRAD (Plano de Recuperação de Áreas Degradadas) e/ou no PCA (Plano de Controle Ambiental), conforme estabelecido no processo de licenciamento ambiental. O planejamento executivo é revisado anualmente, considerando as áreas exauridas em cada período. O acompanhamento é realizado por meio de metas e indicadores de desempenho alinhados aos parâmetros da Global Reporting Initiative (GRI). Essas informações são divulgadas em relatórios periódicos e protocoladas junto aos órgãos ambientais competentes, sendo atualizadas anualmente para assegurar que a CBA atue de forma eficiente diante de possíveis mudanças de cenário e dos riscos materiais, ambientais, sociais e de governança.
As iniciativas adotadas seguem as melhores práticas ambientais, sociais e técnicas aplicáveis ao setor. O planejamento contempla todas as fases do processo, desde a definição das áreas a serem recuperadas e a aquisição de insumos até a reconformação topográfica do terreno. O objetivo é restabelecer uma paisagem equilibrada, integrada ao contexto ambiental local. Na sequência, são realizadas atividades de preparo e correção do solo, plantio, adubação e manutenções periódicas, assegurando a efetividade da reabilitação.
A elaboração do plano de reabilitação das minas envolve a participação do proprietário da área, momento em que são definidos os termos e formalizado o acordo de servidão. O retorno célere da área a uma condição produtiva e/ou ecossistêmica, compatível com o uso pós-mineração, gera benefícios à comunidade e contribui para a sustentabilidade no longo prazo. Nesse contexto, a Companhia adota como prática o provisionamento de recursos suficientes para garantir a execução integral de todas as etapas da reabilitação ambiental. Para isso, a CBA revisa anualmente o Memorando de Gastos com Liberação de Áreas, Reabilitação Ambiental e Compensações Florestais, considerando uma projeção mínima de cinco anos.</t>
  </si>
  <si>
    <r>
      <t xml:space="preserve">A CBA considera o fechamento de uma estrutura ou Unidade como um processo, e não como um evento pontual. Esse processo deve ser considerado ao longo de toda a vida do ativo (LoA), desde os primeiros estágios de exploração e desenvolvimento da mina, e incluir o engajamento de </t>
    </r>
    <r>
      <rPr>
        <i/>
        <sz val="12"/>
        <color theme="1"/>
        <rFont val="Verdana"/>
        <family val="2"/>
      </rPr>
      <t>stakeholders</t>
    </r>
    <r>
      <rPr>
        <sz val="12"/>
        <color theme="1"/>
        <rFont val="Verdana"/>
        <family val="2"/>
      </rPr>
      <t xml:space="preserve"> e a preparação para uma transição social adequada.
A consideração antecipada do fechamento da mina torna mais fácil e mais econômico atingir os objetivos finais de fechamento, além de poder ampliar as oportunidades de entrega e uso futuro da área e reduzir riscos e custos associados ao encerramento das atividades.
O planejamento adequado do fechamento, alinhado a um engajamento consistente das partes interessadas, garante que percepções e expectativas possam ser gerenciadas ao longo da operação, e que as ações de engenharia e de reabilitação ambiental sejam otimizadas e aplicadas de forma mais eficaz.</t>
    </r>
  </si>
  <si>
    <r>
      <t xml:space="preserve">Revisões dos planos de fechamento com </t>
    </r>
    <r>
      <rPr>
        <i/>
        <sz val="12"/>
        <color theme="1"/>
        <rFont val="Verdana"/>
        <family val="2"/>
      </rPr>
      <t>stakeholders</t>
    </r>
    <r>
      <rPr>
        <sz val="12"/>
        <color theme="1"/>
        <rFont val="Verdana"/>
        <family val="2"/>
      </rPr>
      <t xml:space="preserve"> locais sempre que eventos justificarem atualização</t>
    </r>
  </si>
  <si>
    <t>A CBA apresenta provisões financeiras previstas especificamente para cenários de desinvestimento, como parte de sua estratégia de responsabilidade ambiental e social. Essas provisões procuram assegurar os recursos necessários para a execução integral do plano de fechamento, independentemente da continuidade da operação pela Empresa. Em sua política e gestão, a Companhia deve revisar as questões ambientais, sociais e de governança no processo de planejamento para fechamento, desativação e desinvestimento.</t>
  </si>
  <si>
    <t>A CBA aplica a hierarquia de mitigação por meio de práticas preventivas e da realização de estudos de impacto ambiental prévios em todas as suas operações, com o objetivo de evitar ou reduzir potenciais impactos à biodiversidade. Para preservar os ecossistemas locais, a Companhia mantém áreas de proteção ou reservas naturais no entorno de suas unidades operacionais e integra diretrizes de conservação aos processos de seleção e gestão de fornecedores. Quando os impactos negativos não podem ser totalmente evitados, a CBA adota tecnologias de controle ambiental, ajusta a escala das operações em áreas sensíveis e avalia medidas voltadas à conectividade ecológica e à redução da fragmentação de hábitats. Nesse contexto, a Companhia estabeleceu, em sua Estratégia ESG 2030, a meta de desenvolver corredores ecológicos, iniciativa atualmente em fase de planejamento e implementação.
O monitoramento contínuo das áreas afetadas permite o ajuste das atividades ao longo do tempo e é complementado pela capacitação de empregados e pela reabilitação das áreas durante e após as operações. As ações de restauração e reabilitação incluem programas de plantio de espécies nativas, aplicação de técnicas de bioengenharia e parcerias com instituições técnico-científicas, como a Universidade Federal de Viçosa, além do envolvimento de comunidades locais e organizações não governamentais.
No Negócio Energia, as medidas de compensação incluem o resgate de peixes durante atividades de manutenção e a operação de sistemas de transposição para garantir a piracema. Na mineração, as compensações seguem a legislação federal e estadual aplicável, envolvendo a destinação de áreas equivalentes ou superiores à área suprimida e a doação de áreas para unidades de conservação.
A Companhia também desenvolve iniciativas que buscam ampliar os benefícios ambientais associados às suas operações, como o monitoramento ecológico ampliado, a manutenção de bancos de germoplasma para pesquisas científicas e o reflorestamento voluntário em áreas do entorno de reservatórios das usinas hidrelétricas. Essas ações buscam fortalecer sinergias entre a conservação da biodiversidade e a mitigação climática, contribuindo para a resiliência hídrica e para a captura de carbono.
A governança dessas ações é conduzida pela área de Meio Ambiente, com validação por órgãos reguladores e alinhamento a padrões internacionais, como os da Aluminium Stewardship Initiative, de forma a assegurar a gestão adequada dos impactos e a geração de benefícios ambientais e sociais de longo prazo. Em termos de desempenho, a Organização mantém 468 hectares em processo de restauração ou reabilitação e registra um total de quase mil hectares de áreas já restauradas ou reabilitadas em suas diversas unidades de negócio.</t>
  </si>
  <si>
    <t>A perenidade das operações depende criticamente de recursos naturais essenciais, como o solo, os minerais, a água e a energia, razão pela qual mantém processos estruturados de avaliação de aspectos socioambientais em todas as suas unidades para gerir a sua relação com o capital natural. Para mitigar os seus impactos, a Organização adota a hierarquia de mitigação fundamentada em estudos prévios e na monitorização rigorosa da biodiversidade, que sustentam projetos de reabilitação de áreas mineradas com espécies nativas e a meta estratégica de criar um hectare de corredor ecológico para cada dez hectares recuperados. No âmbito da gestão de riscos físicos, o potencial rompimento de barragens é classificado como um evento de alta severidade e baixa probabilidade, sendo gerido por planos de emergência que distinguem claramente a realização de testes de audibilidade das sirenes, que ocorrem mensalmente em unidades como a Barragem Palmital, dos simulados práticos de evacuação com a participação da comunidade, realizados anualmente para assegurar a cultura de prevenção. Essa gestão de riscos é integrada na estratégia financeira via fichas técnicas que monitorizam recursos hídricos, mudanças climáticas e direitos humanos, garantindo a resiliência do negócio a curto, médio e longo prazos.  Simultaneamente, a Companhia identifica oportunidades na transição para modelos de baixo impacto, como a expansão da reciclagem de alumínio e a tecnologia ReAl para reaproveitamento de sucatas multimateriais, além do papel dos ativos de conservação Legado das Águas (SP) e Legado Verdes do Cerrado (GO) na oferta de produtos com menor pegada de carbono. Embora a Avaliação dos Serviços Ecossistêmicos na Unidade Alumínio seja atualizada todos os anos, a Organização continua a aprimorar a segmentação destes impactos por horizontes temporais para fortalecer o seu alinhamento com as recomendações plenas da TNFD.</t>
  </si>
  <si>
    <r>
      <t xml:space="preserve">A CBA adota uma abordagem preventiva e estratégica para a gestão de riscos, fundamentada nas normas ISO 31000 e no </t>
    </r>
    <r>
      <rPr>
        <i/>
        <sz val="12"/>
        <color rgb="FF000000"/>
        <rFont val="Verdana"/>
        <family val="2"/>
      </rPr>
      <t>framework</t>
    </r>
    <r>
      <rPr>
        <sz val="12"/>
        <color rgb="FF000000"/>
        <rFont val="Verdana"/>
        <family val="2"/>
      </rPr>
      <t xml:space="preserve"> COSO ERM. O modelo de governança baseia-se em três linhas de defesa: as áreas de negócio na identificação e gestão diária; as áreas especializadas (Riscos, Compliance e Controles Internos) no suporte metodológico; e a Auditoria Interna na avaliação independente. O processo é padronizado em cinco etapas: identificação, análise, avaliação, tratamento e monitoramento. Esta estrutura transversal permite que os riscos relacionados à natureza, ao clima e ao meio ambiente sejam integrados ao fluxo dos demais riscos corporativos. Em 2025, a Companhia aprimorou essa gestão com a criação de Comissões de Riscos permanentes e multidisciplinares, envolvendo a liderança em discussões integradas para aumentar a precisão na classificação e resposta a vulnerabilidades. Os eventos de risco são registrados em uma biblioteca estruturada que conecta os pilares estratégicos aos riscos operacionais e transacionais. A análise incorpora indicadores-chave de risco (KRIs) e critérios de impacto ambientais, sociais, reputacionais, legais e financeiros, subsidiando as decisões da Diretoria e do Conselho de Administração. Também em 2025, dos 4.171 fornecedores ativos, a totalidade dos 1.210 novos contratos firmados foi submetida a critérios de sustentabilidade, abrangendo gestão ambiental, redução de emissões, gestão de resíduos e eficiência no uso de recursos naturais. Reavaliações de desempenho ESG são conduzidas bienalmente.</t>
    </r>
  </si>
  <si>
    <r>
      <t xml:space="preserve">A Organização gerencia as dependências e impactos relacionados à natureza utilizando a metodologia de Avaliação Empresarial dos Serviços dos Ecossistemas do World Resources Institute (WRI). Essa prática é aplicada às operações na Fábrica Alumínio (SP), na Metalex (SP), na Alux (SP), nas Unidades Poços de Caldas (MG), Zona da Mata (MG), Itapissuma (PE) e no Negócio Energia, com abordagens adaptadas às realidades locais.
O gerenciamento técnico é sustentado pela Matriz de Avaliação de Riscos de Aspectos e Impactos, que classifica os efeitos sobre a biodiversidade e define mecanismos de controle. O monitoramento da fauna e flora é realizado por meio do Programa de Biodiversidade, que utiliza indicadores como percentual de cobertura vegetal, densidade de indivíduos por hectare e taxa de indivíduos regenerantes por área.
A eficácia das ações é acompanhada pela Planilha de Avaliação dos Serviços Ecossistêmicos e pelo Plano de Ação de Biodiversidade e Áreas Protegidas. A conformidade regulatória e o atendimento às condicionantes das licenças de operação são assegurados pelo uso de </t>
    </r>
    <r>
      <rPr>
        <i/>
        <sz val="12"/>
        <color rgb="FF000000"/>
        <rFont val="Verdana"/>
        <family val="2"/>
      </rPr>
      <t>softwares</t>
    </r>
    <r>
      <rPr>
        <sz val="12"/>
        <color rgb="FF000000"/>
        <rFont val="Verdana"/>
        <family val="2"/>
      </rPr>
      <t xml:space="preserve"> específicos para gestão de requisitos legais e acompanhamento em tempo real dos indicadores-chave de desempenho (</t>
    </r>
    <r>
      <rPr>
        <i/>
        <sz val="12"/>
        <color rgb="FF000000"/>
        <rFont val="Verdana"/>
        <family val="2"/>
      </rPr>
      <t xml:space="preserve">key performance indicators </t>
    </r>
    <r>
      <rPr>
        <sz val="12"/>
        <color rgb="FF000000"/>
        <rFont val="Verdana"/>
        <family val="2"/>
      </rPr>
      <t>- KPIs) do planejamento estratégico ambiental.</t>
    </r>
  </si>
  <si>
    <t>Nos contratos da CBA, há uma cláusula que aborda a obrigação de implementação de medidas reparatórias necessárias que devem ser realizadas antes do descomissionamento, considerando especificidades para cada caso.</t>
  </si>
  <si>
    <t>Revisão de responsabilidades de longo prazo relacionadas à recuperação e ao fechamento.</t>
  </si>
  <si>
    <t>A CBA direciona suas operações para o aumento da eficiência hídrica por meio de investimentos de capital em projetos de redução de consumo. Essa atuação está alinhada à Estratégia ESG 2030, que estabelece o compromisso de reduzir em 20% o consumo de água nova por tonelada de alumínio líquido produzido. O desempenho é acompanhado pelo indicador que relaciona o volume de água nova consumido, em metros cúbicos, por tonelada de alumínio produzido. A governança do tema envolve todos os níveis da Organização, com responsabilidades definidas conforme cargo e área de atuação, e é reforçada por ações de manutenção, engenharia, detecção de vazamentos e incentivo ao reúso.
A gestão é orientada pela Política de Gestão Integrada e pelo Programa de Gestão de Água e Efluentes Líquidos, aplicável a todas as unidades dos Negócio Alumínio, Níquel e Energia, tanto em operações existentes quanto em novos projetos. Além de assegurar a conformidade com os requisitos legais, o programa estabelece o treinamento dos profissionais envolvidos na coleta e no tratamento, bem como a conscientização de empregados e empregadas terceiros(as) sobre o uso eficiente da água. O programa também define o sistema de avaliação interna para o gerenciamento de riscos hídricos. A partir de 2025, a gestão foi fortalecida com a implementação de um sistema corporativo de inteligência de dados, que permite medições mensais e análises críticas dos volumes de água em todas as operações.</t>
  </si>
  <si>
    <t>A CBA direciona suas operações para o aumento da eficiência hídrica por meio de investimentos de capital em projetos de redução de consumo. Alinhada à Estratégia ESG 2030, a Companhia estabeleceu o compromisso de reduzir em 20% o consumo de água nova por tonelada de alumínio líquido produzido. O desempenho é acompanhado pelo indicador que relaciona o volume de água nova consumida, em metros cúbicos, por tonelada de alumínio produzido. Esse objetivo envolve todos os níveis da Organização e é apoiado por frentes de atuação que incluem conscientização dos(as) empregados(as), detecção de vazamentos, ações de manutenção e engenharia, além de incentivos ao reúso de água.</t>
  </si>
  <si>
    <r>
      <t xml:space="preserve">A CBA assegura a integridade de suas águas residuais por meio de sistemas de tratamento customizados para cada unidade, garantindo o cumprimento rigoroso dos padrões da Resolução Conama 430/2011.
</t>
    </r>
    <r>
      <rPr>
        <b/>
        <sz val="12"/>
        <rFont val="Verdana"/>
        <family val="2"/>
      </rPr>
      <t>Mineração e Beneficiamento</t>
    </r>
    <r>
      <rPr>
        <sz val="12"/>
        <rFont val="Verdana"/>
        <family val="2"/>
      </rPr>
      <t xml:space="preserve">
Na Unidade Miraí (MG), os efluentes sanitários (decorrentes do consumo humano) passam por Estações de Tratamento de Esgoto (ETEs) com processos químicos e biológicos antes de serem integrados à barragem de rejeitos, que atua como etapa final de polimento. Para as águas de beneficiamento, a unidade opera estações dedicadas à correção de pH e turbidez. O sistema é projetado para permitir o descarte apenas após o enquadramento nos limites legais; caso ocorram desvios, a água é imediatamente recirculada para um novo ciclo de tratamento.
</t>
    </r>
    <r>
      <rPr>
        <b/>
        <sz val="12"/>
        <rFont val="Verdana"/>
        <family val="2"/>
      </rPr>
      <t>Tratamento de Efluentes e Separação de Óleos</t>
    </r>
    <r>
      <rPr>
        <sz val="12"/>
        <rFont val="Verdana"/>
        <family val="2"/>
      </rPr>
      <t xml:space="preserve">
Nas estações de tratamento de efluentes domésticos, o processo é predominantemente biológico, com foco na redução da DBO (Demanda Bioquímica de Oxigênio). Além disso, todas as operações utilizam caixas separadoras de água e óleo, com amostragens periódicas para eliminar riscos de contaminação por óleos e graxas antes da destinação final ou da integração aos circuitos fechados.
</t>
    </r>
    <r>
      <rPr>
        <b/>
        <sz val="12"/>
        <rFont val="Verdana"/>
        <family val="2"/>
      </rPr>
      <t>Monitoramento e Governança</t>
    </r>
    <r>
      <rPr>
        <sz val="12"/>
        <rFont val="Verdana"/>
        <family val="2"/>
      </rPr>
      <t xml:space="preserve">
O controle de qualidade é sustentado por análises laboratoriais mensais e sistemas de automação que monitoram parâmetros críticos em tempo real. Na Alux (SP), a conformidade é garantida por meio da gestão compartilhada com o condomínio industrial, que opera a ETE central sob rigorosos padrões de governança.</t>
    </r>
  </si>
  <si>
    <t>A CBA promove de forma contínua o desenvolvimento de seus empregados e empregadas para fortalecer a cultura de uso responsável da água. A Trilha ESG contempla temas estratégicos de sustentabilidade — entre eles, a gestão hídrica — assegurando que todos compreendam sua responsabilidade na otimização desse recurso. O conteúdo integra, há anos, a Jornada de Integração e é obrigatório para todos os novos empregados e empregadas da Companhia.
Ao longo do ano, também são realizadas campanhas de sensibilização, como as ações do Dia Mundial da Água, em março, e as atividades da Sipatma (Semana Interna de Prevenção de Acidentes de Trabalho e Meio Ambiente), que reforçam boas práticas e estimulam iniciativas voltadas à redução do consumo e ao aumento da eficiência hídrica em diversas unidades. Além disso, o Programa de Educação Ambiental (PEA) corporativo traz diversos temas mensalmente para os empregados e empregadas por meio de reuniões e boletins, incluindo informações sobre recursos hídricos.
Ciente da importância do tema, a CBA amplia esse compromisso para além de suas operações. Por intermédio de iniciativas como o Programa de Educação Ambiental (PEA) na mineração, a Companhia compartilha orientações sobre o uso consciente da água com comunidades do entorno e demais usuários, contribuindo para a disseminação de conhecimento e o fortalecimento da conscientização ambiental.</t>
  </si>
  <si>
    <r>
      <rPr>
        <b/>
        <sz val="12"/>
        <color rgb="FF0FD2E9"/>
        <rFont val="Verdana bold"/>
      </rPr>
      <t>GRI 303-3</t>
    </r>
    <r>
      <rPr>
        <b/>
        <sz val="12"/>
        <color rgb="FF113CEA"/>
        <rFont val="Verdana bold"/>
      </rPr>
      <t xml:space="preserve"> - Captação de água |  </t>
    </r>
    <r>
      <rPr>
        <b/>
        <sz val="12"/>
        <color rgb="FF0FD2E9"/>
        <rFont val="Verdana bold"/>
      </rPr>
      <t>GRI 303-4</t>
    </r>
    <r>
      <rPr>
        <b/>
        <sz val="12"/>
        <color rgb="FF113CEA"/>
        <rFont val="Verdana bold"/>
      </rPr>
      <t xml:space="preserve"> - Descarte de água |  </t>
    </r>
    <r>
      <rPr>
        <b/>
        <sz val="12"/>
        <color rgb="FF0FD2E9"/>
        <rFont val="Verdana bold"/>
      </rPr>
      <t>GRI 303-5</t>
    </r>
    <r>
      <rPr>
        <b/>
        <sz val="12"/>
        <color rgb="FF113CEA"/>
        <rFont val="Verdana bold"/>
      </rPr>
      <t xml:space="preserve"> - Consumo de água | </t>
    </r>
    <r>
      <rPr>
        <b/>
        <sz val="12"/>
        <color rgb="FF0FD2E9"/>
        <rFont val="Verdana bold"/>
      </rPr>
      <t>SASB EM-MM-140a.1</t>
    </r>
    <r>
      <rPr>
        <b/>
        <sz val="12"/>
        <color rgb="FF113CEA"/>
        <rFont val="Verdana bold"/>
      </rPr>
      <t xml:space="preserve"> - (1) Total de água doce retirada, (2) total de água doce consumida, porcentagem de cada em regiões com estresse hídrico de linha de base alto ou extremamente alto | </t>
    </r>
    <r>
      <rPr>
        <b/>
        <sz val="12"/>
        <color rgb="FF0FD2E9"/>
        <rFont val="Verdana bold"/>
      </rPr>
      <t>SASB IF-EU-140a.1</t>
    </r>
    <r>
      <rPr>
        <b/>
        <sz val="12"/>
        <color rgb="FF113CEA"/>
        <rFont val="Verdana bold"/>
      </rPr>
      <t xml:space="preserve"> - (1) Total de água doce retirada, (2) total de água doce consumida, porcentagem de cada em regiões com estresse hídrico de linha de base alto ou extremamente alto | </t>
    </r>
    <r>
      <rPr>
        <b/>
        <sz val="12"/>
        <color rgb="FF0FD2E9"/>
        <rFont val="Verdana bold"/>
      </rPr>
      <t>CBA-62</t>
    </r>
    <r>
      <rPr>
        <b/>
        <sz val="12"/>
        <color rgb="FF113CEA"/>
        <rFont val="Verdana bold"/>
      </rPr>
      <t xml:space="preserve"> - Consumo total de água doce</t>
    </r>
  </si>
  <si>
    <r>
      <rPr>
        <b/>
        <sz val="11"/>
        <color rgb="FF000000"/>
        <rFont val="Verdana"/>
        <family val="2"/>
      </rPr>
      <t xml:space="preserve">Nota 1: </t>
    </r>
    <r>
      <rPr>
        <sz val="11"/>
        <color rgb="FF000000"/>
        <rFont val="Verdana"/>
        <family val="2"/>
      </rPr>
      <t xml:space="preserve">A identificação de áreas em estresse hídrico foi feita por um estudo de projeções climáticas usando a ferramenta Aqueduct. As únicas áreas de estresse hídrico mapeadas no estudo da CBA são do Negócio Alumínio.
</t>
    </r>
    <r>
      <rPr>
        <b/>
        <sz val="11"/>
        <color rgb="FF000000"/>
        <rFont val="Verdana"/>
        <family val="2"/>
      </rPr>
      <t>Nota 2:</t>
    </r>
    <r>
      <rPr>
        <sz val="11"/>
        <color rgb="FF000000"/>
        <rFont val="Verdana"/>
        <family val="2"/>
      </rPr>
      <t xml:space="preserve"> O cálculo do consumo de água é a captação menos o descarte. A CBA tem mais processos de devolução de água por causa da água de chuva em reservatórios e barragens, o que justifica o valor negativo de algumas Unidades e no total. 
</t>
    </r>
    <r>
      <rPr>
        <b/>
        <sz val="11"/>
        <color rgb="FF000000"/>
        <rFont val="Verdana"/>
        <family val="2"/>
      </rPr>
      <t>Nota 3</t>
    </r>
    <r>
      <rPr>
        <sz val="11"/>
        <color rgb="FF000000"/>
        <rFont val="Verdana"/>
        <family val="2"/>
      </rPr>
      <t xml:space="preserve">: O cálculo do consumo de água é a captação menos o descarte. A CBA tem mais processos de devolução de água por causa da água de chuva em reservatórios e barragens, o que justifica o valor negativo de consumo total de água em Unidades do Negócio Alumínio.
</t>
    </r>
    <r>
      <rPr>
        <b/>
        <sz val="11"/>
        <color rgb="FF000000"/>
        <rFont val="Verdana"/>
        <family val="2"/>
      </rPr>
      <t xml:space="preserve">Nota 4: </t>
    </r>
    <r>
      <rPr>
        <sz val="11"/>
        <color rgb="FF000000"/>
        <rFont val="Verdana"/>
        <family val="2"/>
      </rPr>
      <t xml:space="preserve">No Negócio Níquel, a captação de água é proveniente da Barragem do Mosquito. Como a Unidade Niquelândia (GO) está em suspensão das atividades de produção desde 2016, apenas uma quantidade reduzida de água é captada da barragem e só o suficiente para consumo humano e manutenção da planta industrial. Portanto, toda água captada e tratada é consumida.
</t>
    </r>
    <r>
      <rPr>
        <b/>
        <sz val="11"/>
        <color rgb="FF000000"/>
        <rFont val="Verdana"/>
        <family val="2"/>
      </rPr>
      <t xml:space="preserve">
</t>
    </r>
  </si>
  <si>
    <r>
      <rPr>
        <b/>
        <sz val="10"/>
        <color rgb="FF000000"/>
        <rFont val="Verdana"/>
        <family val="2"/>
      </rPr>
      <t xml:space="preserve">Nota 1: </t>
    </r>
    <r>
      <rPr>
        <sz val="10"/>
        <color rgb="FF000000"/>
        <rFont val="Verdana"/>
        <family val="2"/>
      </rPr>
      <t>O cálculo do consumo de água é a captação menos o descarte. A CBA tem mais processos de devolução de água por causa da água de chuva em reservatórios e barragens, o que justifica o valor negativo de algumas Unidades e no total.</t>
    </r>
  </si>
  <si>
    <r>
      <rPr>
        <b/>
        <sz val="10"/>
        <color rgb="FF000000"/>
        <rFont val="Verdana"/>
        <family val="2"/>
      </rPr>
      <t>Nota 1</t>
    </r>
    <r>
      <rPr>
        <sz val="10"/>
        <color rgb="FF000000"/>
        <rFont val="Verdana"/>
        <family val="2"/>
      </rPr>
      <t xml:space="preserve">: A identificação de áreas em estresse hídrico foi feita, a partir de 2022, por um estudo de projeções climáticas usando a ferramenta Aqueduct. As únicas áreas de estresse hídrico mapeadas no estudo da CBA são do Negócio Alumínio. 
</t>
    </r>
    <r>
      <rPr>
        <b/>
        <sz val="10"/>
        <color rgb="FF000000"/>
        <rFont val="Verdana"/>
        <family val="2"/>
      </rPr>
      <t>Nota 2</t>
    </r>
    <r>
      <rPr>
        <sz val="10"/>
        <color rgb="FF000000"/>
        <rFont val="Verdana"/>
        <family val="2"/>
      </rPr>
      <t xml:space="preserve">: A CBA não capta água do mar, água produzida (água que entra como resultado de extração, processamento ou uso de qualquer matéria-prima) e não possui dados específicos para águas pluviais.
</t>
    </r>
    <r>
      <rPr>
        <b/>
        <sz val="10"/>
        <color rgb="FF000000"/>
        <rFont val="Verdana"/>
        <family val="2"/>
      </rPr>
      <t>Nota 3:</t>
    </r>
    <r>
      <rPr>
        <sz val="10"/>
        <color rgb="FF000000"/>
        <rFont val="Verdana"/>
        <family val="2"/>
      </rPr>
      <t xml:space="preserve"> “Água doce” considera sólidos dissolvidos totais 1.000 mg/L, enquanto “Outra água” considera sólidos dissolvidos totais &gt;1.000 mg/L.	
</t>
    </r>
    <r>
      <rPr>
        <b/>
        <sz val="10"/>
        <color rgb="FF000000"/>
        <rFont val="Verdana"/>
        <family val="2"/>
      </rPr>
      <t>Nota 4</t>
    </r>
    <r>
      <rPr>
        <sz val="10"/>
        <color rgb="FF000000"/>
        <rFont val="Verdana"/>
        <family val="2"/>
      </rPr>
      <t xml:space="preserve">: Em 2024, a captação de água da Unidade Niquelândia (GO) — Negócio Níquel —, voltou a ser reportada. Como as atividades estão suspensas desde 2016, a captação de água serve apenas para uso humano e manutenção da planta industrial.																													</t>
    </r>
  </si>
  <si>
    <r>
      <rPr>
        <b/>
        <sz val="10"/>
        <color rgb="FF000000"/>
        <rFont val="Verdana"/>
        <family val="2"/>
      </rPr>
      <t>Nota 1:</t>
    </r>
    <r>
      <rPr>
        <sz val="10"/>
        <color rgb="FF000000"/>
        <rFont val="Verdana"/>
        <family val="2"/>
      </rPr>
      <t xml:space="preserve"> A Unidade Itapissuma (PE) possui sistema de torre de resfriamento, mas não tem uma medição por equipamento, não sendo possível a mensuração dos dados para reporte. O indicador não é aplicável para as usinas do Negócio Energia. Atualmente, com a suspensão das atividades de produção da Unidade Niquelândia (GO), não há utilização de água recirculada da barragem do Jacuba.
</t>
    </r>
    <r>
      <rPr>
        <b/>
        <sz val="10"/>
        <color rgb="FF000000"/>
        <rFont val="Verdana"/>
        <family val="2"/>
      </rPr>
      <t xml:space="preserve">Nota 2: </t>
    </r>
    <r>
      <rPr>
        <sz val="10"/>
        <color rgb="FF000000"/>
        <rFont val="Verdana"/>
        <family val="2"/>
      </rPr>
      <t>Os dados de eficiência hídrica apresentados para os períodos de 2022 a 2024 foram corrigidos.</t>
    </r>
    <r>
      <rPr>
        <b/>
        <sz val="10"/>
        <color rgb="FF17D4E8"/>
        <rFont val="Verdana"/>
        <family val="2"/>
      </rPr>
      <t xml:space="preserve"> GRI 2-4</t>
    </r>
  </si>
  <si>
    <r>
      <rPr>
        <b/>
        <sz val="10"/>
        <color theme="1"/>
        <rFont val="Verdana"/>
        <family val="2"/>
      </rPr>
      <t>Nota:</t>
    </r>
    <r>
      <rPr>
        <sz val="10"/>
        <color theme="1"/>
        <rFont val="Verdana"/>
        <family val="2"/>
      </rPr>
      <t xml:space="preserve"> o CMV (custo de produtos vendidos) não é uma métrica relevante para a Companhia e, por isso, o quesito foi respondido como Não Aplicável</t>
    </r>
    <r>
      <rPr>
        <sz val="10"/>
        <color rgb="FF000000"/>
        <rFont val="Verdana"/>
        <family val="2"/>
      </rPr>
      <t>.</t>
    </r>
  </si>
  <si>
    <r>
      <rPr>
        <b/>
        <sz val="12"/>
        <color rgb="FF0FD2E7"/>
        <rFont val="Verdana bold"/>
      </rPr>
      <t xml:space="preserve">CBA-64 </t>
    </r>
    <r>
      <rPr>
        <b/>
        <sz val="12"/>
        <color rgb="FF3338E8"/>
        <rFont val="Verdana bold"/>
      </rPr>
      <t>-</t>
    </r>
    <r>
      <rPr>
        <b/>
        <sz val="12"/>
        <color rgb="FF113CEA"/>
        <rFont val="Verdana bold"/>
      </rPr>
      <t xml:space="preserve"> Impactos nos Negócios de incidentes relacionados à água</t>
    </r>
  </si>
  <si>
    <t>A gestão adequada de resíduos é um elemento central da estratégia de sustentabilidade da CBA. A Companhia realiza o mapeamento e a identificação dos impactos dos resíduos em suas diferentes unidades de negócio e busca continuamente as melhores alternativas de destinação. Paralelamente, a CBA trabalha para ampliar a oferta de alumínio de baixo carbono e cocriar soluções que potencializem a circularidade do metal, fortalecendo estratégias de reciclagem e reutilização para contribuir para o abastecimento da sociedade.
Para isso, conta com uma equipe multidisciplinar dedicada à gestão de coprodutos, formada por profissionais das áreas de Meio Ambiente, Suprimentos, Engenharia e Tecnologia. As atividades são conduzidas com base em uma estratégia estruturada em seis pilares: gestão de papéis e responsabilidades; tomada de decisão; fornecedores e clientes; indicadores, sistemas e infraestrutura; ampliação da carteira de coprodutos vendáveis; e busca contínua de oportunidades.</t>
  </si>
  <si>
    <t>Para reforçar a relevância da sustentabilidade, a CBA estabelece metas corporativas alinhadas à Estratégia ESG 2030 para todos os profissionais. Os empregados e as empregadas de nível operacional participam do Programa de Participação nos Resultados (PPR), no qual uma comissão de profissionais por unidade é eleita para definir e acompanhar as metas, incluindo critérios relacionados a aspectos ESG, conforme acordado com o sindicato da categoria.
Os públicos Profissional e Liderança, por sua vez, são elegíveis à remuneração variável, composta por metas corporativas e por metas relacionadas a desafios específicos. Entre as metas corporativas, a Companhia adota metas ESG desdobradas conforme a especificidade de cada área e os desafios anuais da Estratégia ESG. Essas metas variam anualmente, e as unidades contam com objetivos específicos ligados à eficiência operacional, diretamente associados à redução da geração de resíduos nas áreas operacionais.</t>
  </si>
  <si>
    <t>A capacitação dos empregados e empregadas é um pilar essencial da estratégia de gestão de resíduos da CBA. A Companhia promove treinamentos contínuos voltados à otimização de processos e à redução da geração de resíduos em suas operações, incluindo o monitoramento dos fluxos de resíduos, a adoção de boas práticas para evitar desperdícios e o fortalecimento da cultura organizacional em sustentabilidade.
Por meio dessas iniciativas, os empregados e as empregadas são incentivados a adotar práticas mais eficientes no manuseio e no reaproveitamento de materiais, contribuindo diretamente para os objetivos de redução de resíduos e de aumento da circularidade dos recursos. A Trilha ESG também reforça os compromissos da Estratégia ESG 2030, como a redução do envio de resíduos para barragens.
A redução do envio de resíduos para aterros ocorre de forma gradual em todas as unidades. Em 2025, as Unidades de Mineração e a Unidade Itapissuma (PE) já destinam 100% de seus resíduos para alguma forma de reaproveitamento.</t>
  </si>
  <si>
    <t>A reciclagem do alumínio é um dos pilares estratégicos da CBA, refletindo seu compromisso com a circularidade e com a redução do envio de resíduos a aterros. A Companhia mantém programas que asseguram o reaproveitamento de sucata em larga escala, com processamento interno de diferentes tipos de alumínio reciclado. Esse processo ocorre em Unidades especializadas, como Metalex (SP) e a Alux (SP), que exercem papel central na transformação da sucata em novos produtos de alumínio.
Além disso, em conformidade com o PGRS, as unidades buscam continuamente novas alternativas de destinação para seus resíduos, respeitando a hierarquia definida pela Política Nacional de Resíduos Sólidos (PNRS).</t>
  </si>
  <si>
    <r>
      <rPr>
        <b/>
        <sz val="10"/>
        <color theme="1"/>
        <rFont val="Verdana"/>
        <family val="2"/>
      </rPr>
      <t>Nota:</t>
    </r>
    <r>
      <rPr>
        <sz val="10"/>
        <color theme="1"/>
        <rFont val="Verdana"/>
        <family val="2"/>
      </rPr>
      <t xml:space="preserve"> As Unidades Barro Alto (GO) e Niquelândia (GO) não são consideradas nos dados, visto que a CBA tem operação apenas administrativa nessas unidades.</t>
    </r>
  </si>
  <si>
    <r>
      <rPr>
        <b/>
        <sz val="11"/>
        <color theme="1"/>
        <rFont val="Verdana"/>
        <family val="2"/>
      </rPr>
      <t>Nota 1:</t>
    </r>
    <r>
      <rPr>
        <sz val="11"/>
        <color theme="1"/>
        <rFont val="Verdana"/>
        <family val="2"/>
      </rPr>
      <t xml:space="preserve"> A meta para o total de resíduos descartados é considerada como um valor 'máximo' e foi atingida com uma destinação 17,5% menor que o esperado.
</t>
    </r>
    <r>
      <rPr>
        <b/>
        <sz val="11"/>
        <color theme="1"/>
        <rFont val="Verdana"/>
        <family val="2"/>
      </rPr>
      <t xml:space="preserve">Nota 2: </t>
    </r>
    <r>
      <rPr>
        <sz val="11"/>
        <color theme="1"/>
        <rFont val="Verdana"/>
        <family val="2"/>
      </rPr>
      <t xml:space="preserve">As Unidades Barro Alto (GO) e Niquelândia (GO) não são consideradas nos dados, visto que a CBA tem operação apenas administrativa nessas unidades.
</t>
    </r>
    <r>
      <rPr>
        <b/>
        <sz val="11"/>
        <color theme="1"/>
        <rFont val="Verdana"/>
        <family val="2"/>
      </rPr>
      <t>Nota 3:</t>
    </r>
    <r>
      <rPr>
        <sz val="11"/>
        <color theme="1"/>
        <rFont val="Verdana"/>
        <family val="2"/>
      </rPr>
      <t xml:space="preserve"> Em 2025, foi criada uma linha específica para resíduo de bauxita descartada, por ser o único resíduo que possui uma meta.</t>
    </r>
  </si>
  <si>
    <t>A CBA mantém a gestão integrada de áreas contaminadas com foco na eliminação de riscos e conformidade legal. Em 2025, o orçamento total planejado para essas atividades foi de R$ 4.240 mil, sendo R$ 3.530 mil destinados à Fábrica Alumínio (SP) e R$ 710 mil para a Unidade Itapissuma (PE). O montante efetivamente executado no ano somou R$ 3.923.232,37.
Na Unidade Itapissuma (PE), o investimento de R$ 697.794,56 custeou a operação do sistema de bombeamento, a manutenção da barreira hidráulica, a remoção de fase livre e a etapa de investigação confirmatória. Na Fábrica Alumínio (SP), o valor realizado de R$ 3.225.437,81 foi aplicado na complementação da avaliação preliminar e nas investigações detalhadas e confirmatórias para atender às instruções técnicas da Companhia Ambiental do Estado de São Paulo, além de serviços de remoção de fase livre.</t>
  </si>
  <si>
    <t>Em 2025, a meta de geração máxima de resíduos de bauxita foi de 540.697 toneladas e o volume disposto foi de 447.975 toneladas, resultado abaixo da margem prevista do ciclo.</t>
  </si>
  <si>
    <t xml:space="preserve"> Volume de água retirado da barragem, por Unidade (m³)</t>
  </si>
  <si>
    <t>Fábrica Alumínio (SP - Barragem Palmital, resíduo industrial)</t>
  </si>
  <si>
    <t>Unidade Miraí (MG - Barragem de rejeito)</t>
  </si>
  <si>
    <t>Unidade Itamarati de Minas (MG - Barragem de rejeito)</t>
  </si>
  <si>
    <t>Unidade Niquelândia (GO - Barragem Jacuba, resíduo industrial)</t>
  </si>
  <si>
    <r>
      <rPr>
        <b/>
        <sz val="10"/>
        <color rgb="FF000000"/>
        <rFont val="Verdana"/>
        <family val="2"/>
      </rPr>
      <t xml:space="preserve">Nota 1: </t>
    </r>
    <r>
      <rPr>
        <sz val="10"/>
        <color rgb="FF000000"/>
        <rFont val="Verdana"/>
        <family val="2"/>
      </rPr>
      <t>Não há retirada de água do reservatório da Barragem de Jacuba, com exceção do volume lançado através do canal extravasor, que não sofre medição.</t>
    </r>
    <r>
      <rPr>
        <b/>
        <sz val="10"/>
        <color rgb="FF000000"/>
        <rFont val="Verdana"/>
        <family val="2"/>
      </rPr>
      <t xml:space="preserve">
Nota 2:</t>
    </r>
    <r>
      <rPr>
        <sz val="10"/>
        <color rgb="FF000000"/>
        <rFont val="Verdana"/>
        <family val="2"/>
      </rPr>
      <t xml:space="preserve"> A Unidade Itamarati de Minas (MG) teve suas atividades suspensas entre 2022 e 2023, com volume zerado a partir de 2024.</t>
    </r>
  </si>
  <si>
    <t>Um dos objetivos da Estratégia ESG 2030 é zerar a disposição de resíduos nas barragens e destinar 100% do resíduo seco da lama vermelha para a produção de cimento ou outros fins até 2030. Para atingir esse objetivo, a CBA deu início, em 2024, às operações do projeto de disposição de resíduos a seco – em lugar de úmido – a partir da implantação de filtros-prensa na barragem Palmital, em Alumínio (SP). Os filtros são capazes de retirar uma fração de líquido dos resíduos antes de eles chegarem à barragem. Com isso, a proporção da fração sólida do resíduo passará de 45% para 75%, valor em que o material tem características de um resíduo seco. Isso permite melhorar a eficiência no uso de insumos e a reutilização de resíduo como subproduto na indústria de cimento, além do reúso da água no processo. Assim, a barragem ganhará uma sobrevida e haverá redução real do potencial de dano associado. A CBA dedicará aproximadamente R$ 500 milhões ao projeto em cinco anos. A Companhia também reduz os impactos da barragem ao utilizar uma tecnologia que permite que a água do interior do reservatório seja tratada e posteriormente reutilizada na Refinaria. Além disso, a CBA faz a operação da primeira planta-piloto de Beneficiamento Móvel com a produção do Tecno-solo, que permite a lavra da bauxita sem qualquer geração de rejeito ou necessidade de barragens. É importante salientar que todas as barragens foram construídas seguindo as normas e melhores práticas.</t>
  </si>
  <si>
    <t>A CBA atende às normas, padrões, legislações e boas práticas brasileiras.</t>
  </si>
  <si>
    <r>
      <rPr>
        <b/>
        <sz val="12"/>
        <color theme="1"/>
        <rFont val="Verdana"/>
        <family val="2"/>
      </rPr>
      <t>Riscos Climáticos e Impactos Financeiros</t>
    </r>
    <r>
      <rPr>
        <sz val="12"/>
        <color theme="1"/>
        <rFont val="Verdana"/>
        <family val="2"/>
      </rPr>
      <t xml:space="preserve">
A Organização classifica seus riscos em físicos (agudos e crônicos) e de transição. Os sete riscos prioritários identificados, juntamente com seus impactos financeiros potenciais antes das medidas de mitigação, são:
• Indisponibilidade de recursos hídricos (Físico): Impacto estimado de até R$ 100 milhões no curto prazo
• Indisponibilidade de utilidades industriais (Físico): Risco direto de interrupção das operações
• Impacto em estruturas de contenção (Físico): Impacto potencial superior a R$ 200 milhões
• Incêndio de grandes proporções (Físico): Risco severo a ativos físicos e à biodiversidade
• Interrupção do abastecimento de insumos críticos (Físico): Impacto estimado em R$ 200 milhões
• Pagamento de novas taxas/precificação de carbono (Transição): Impacto anual projetado de R$ 86 milhões (período 2026-2030)
• Novos entrantes no mercado/sucedâneos (Transição): Impacto de R$ 34 milhões até 2030
</t>
    </r>
    <r>
      <rPr>
        <b/>
        <sz val="12"/>
        <color theme="1"/>
        <rFont val="Verdana"/>
        <family val="2"/>
      </rPr>
      <t>Métodos de Gestão e Custos Associados</t>
    </r>
    <r>
      <rPr>
        <sz val="12"/>
        <color theme="1"/>
        <rFont val="Verdana"/>
        <family val="2"/>
      </rPr>
      <t xml:space="preserve">
Para subsidiar a tomada de decisão em investimentos de capital (Capex), a CBA utiliza um Preço Interno de Carbono fixado em R$ 43,69/tCO</t>
    </r>
    <r>
      <rPr>
        <vertAlign val="subscript"/>
        <sz val="12"/>
        <color theme="1"/>
        <rFont val="Verdana"/>
        <family val="2"/>
      </rPr>
      <t>2</t>
    </r>
    <r>
      <rPr>
        <sz val="12"/>
        <color theme="1"/>
        <rFont val="Verdana"/>
        <family val="2"/>
      </rPr>
      <t xml:space="preserve">e. As medidas de gestão envolvem a modernização tecnológica (como a atualização de Salas Fornos) e a diversificação da matriz energética. Os investimentos em projetos climáticos já concluídos somam R$ 1 bilhão, com um </t>
    </r>
    <r>
      <rPr>
        <i/>
        <sz val="12"/>
        <color theme="1"/>
        <rFont val="Verdana"/>
        <family val="2"/>
      </rPr>
      <t>pipeline</t>
    </r>
    <r>
      <rPr>
        <sz val="12"/>
        <color theme="1"/>
        <rFont val="Verdana"/>
        <family val="2"/>
      </rPr>
      <t xml:space="preserve"> de projetos futuros estimado em R$ 2,3 bilhões.
</t>
    </r>
    <r>
      <rPr>
        <b/>
        <sz val="12"/>
        <color theme="1"/>
        <rFont val="Verdana"/>
        <family val="2"/>
      </rPr>
      <t>Investimentos em Oportunidades Climáticas</t>
    </r>
    <r>
      <rPr>
        <sz val="12"/>
        <color theme="1"/>
        <rFont val="Verdana"/>
        <family val="2"/>
      </rPr>
      <t xml:space="preserve">
A tabela abaixo detalha a alocação de recursos para capturar oportunidades ligadas à economia de baixo carbono:</t>
    </r>
  </si>
  <si>
    <r>
      <t xml:space="preserve">A CBA gerencia os impactos decorrentes do descarte de água e efluentes líquidos por meio de sistemas de tratamento customizados e monitoramento contínuo, assegurando que o retorno do recurso ao meio ambiente ou às redes públicas ocorra em estrita conformidade com as normas vigentes. A estratégia de descarte é definida pela infraestrutura e localização de cada unidade operacional, priorizando a proteção dos corpos receptores e do solo.
</t>
    </r>
    <r>
      <rPr>
        <b/>
        <sz val="12"/>
        <color theme="1"/>
        <rFont val="Verdana"/>
        <family val="2"/>
      </rPr>
      <t xml:space="preserve">
Métodos de Descarte e Tratamento por Unidade</t>
    </r>
    <r>
      <rPr>
        <sz val="12"/>
        <color theme="1"/>
        <rFont val="Verdana"/>
        <family val="2"/>
      </rPr>
      <t xml:space="preserve">
A Companhia adota diferentes soluções tecnológicas para garantir a integridade ambiental:
</t>
    </r>
    <r>
      <rPr>
        <u/>
        <sz val="12"/>
        <color theme="1"/>
        <rFont val="Verdana"/>
        <family val="2"/>
      </rPr>
      <t>• Circuito Fechado:</t>
    </r>
    <r>
      <rPr>
        <sz val="12"/>
        <color theme="1"/>
        <rFont val="Verdana"/>
        <family val="2"/>
      </rPr>
      <t xml:space="preserve"> Na Fábrica Alumínio (SP), as operações industriais são conduzidas em circuito fechado, o que elimina o descarte de efluentes industriais em corpos hídricos
</t>
    </r>
    <r>
      <rPr>
        <u/>
        <sz val="12"/>
        <rFont val="Verdana"/>
        <family val="2"/>
      </rPr>
      <t>• Infiltração e Biodigestores:</t>
    </r>
    <r>
      <rPr>
        <sz val="12"/>
        <rFont val="Verdana"/>
        <family val="2"/>
      </rPr>
      <t xml:space="preserve"> Em Unidades como Barro Alto (GO), o efluente passa por sistemas de biodigestores antes da infiltração no solo, seguindo protocolos que asseguram a manutenção da qualidade do lençol freático</t>
    </r>
    <r>
      <rPr>
        <sz val="12"/>
        <color theme="1"/>
        <rFont val="Verdana"/>
        <family val="2"/>
      </rPr>
      <t xml:space="preserve">
</t>
    </r>
    <r>
      <rPr>
        <u/>
        <sz val="12"/>
        <color theme="1"/>
        <rFont val="Verdana"/>
        <family val="2"/>
      </rPr>
      <t>• Sistemas Biológicos e Químicos:</t>
    </r>
    <r>
      <rPr>
        <sz val="12"/>
        <color theme="1"/>
        <rFont val="Verdana"/>
        <family val="2"/>
      </rPr>
      <t xml:space="preserve"> Nas Unidades Poços de Caldas (MG), Miraí (MG) e Itapissuma (PE), os efluentes sanitários e industriais são submetidos a tratamentos biológicos e químicos específicos. O descarte ocorre em corpos d’água superficiais ou redes coletoras, sempre condicionado ao enquadramento nos parâmetros de outorga
</t>
    </r>
    <r>
      <rPr>
        <u/>
        <sz val="12"/>
        <color theme="1"/>
        <rFont val="Verdana"/>
        <family val="2"/>
      </rPr>
      <t>• Gestão Compartilhada:</t>
    </r>
    <r>
      <rPr>
        <sz val="12"/>
        <color theme="1"/>
        <rFont val="Verdana"/>
        <family val="2"/>
      </rPr>
      <t xml:space="preserve"> Na Alux (SP), a responsabilidade pelo tratamento e descarte final é gerida pela administração do condomínio industrial, sob padrões de conformidade alinhados às políticas da CBA
</t>
    </r>
    <r>
      <rPr>
        <u/>
        <sz val="12"/>
        <color theme="1"/>
        <rFont val="Verdana"/>
        <family val="2"/>
      </rPr>
      <t>• Negócio Energia:</t>
    </r>
    <r>
      <rPr>
        <sz val="12"/>
        <color theme="1"/>
        <rFont val="Verdana"/>
        <family val="2"/>
      </rPr>
      <t xml:space="preserve"> Nas usinas hidrelétricas, o descarte de efluentes é conduzido por meio de sistemas descentralizados, compatíveis com o porte e a localização dos ativos. As usinas contam, majoritariamente, com estruturas próprias de tratamento de efluentes sanitários, com aplicação de processos biológicos e físico-químicos conforme a necessidade operacional. Em instalações de menor complexidade, são adotadas soluções simplificadas, com controles operacionais e monitoramento associados
Os padrões para a qualidade do descarte são estabelecidos por exigências legais nacionais — com destaque para a Resolução Conama 430/2011 — e pelas condicionantes de licenciamento emitidas pelas autoridades ambientais estaduais e municipais competentes em cada território de atuação (como em São Paulo, Minas Gerais, Goiás, Pernambuco e Santa Catarina).
A verificação desses padrões é realizada por meio de análises laboratoriais periódicas e planos de automonitoramento, cujos resultados são reportados regularmente aos reguladores. Nas atividades de mineração, caso a água de beneficiamento não atinja os limites permitidos para devolução aos cursos hídricos, o recurso é automaticamente recirculado para novo processamento. A cooperação com organizações externas, como concessionárias de saneamento e administradoras de complexos industriais, reforça a governança da Companhia sobre o ciclo da água, garantindo a preservação das características dos ecossistemas receptores.</t>
    </r>
  </si>
  <si>
    <r>
      <rPr>
        <b/>
        <sz val="12"/>
        <color theme="1"/>
        <rFont val="Verdana"/>
        <family val="2"/>
      </rPr>
      <t>Identificação e Natureza dos Impactos</t>
    </r>
    <r>
      <rPr>
        <sz val="12"/>
        <color theme="1"/>
        <rFont val="Verdana"/>
        <family val="2"/>
      </rPr>
      <t xml:space="preserve">
A geração de resíduos na CBA está intrinsecamente ligada ao seu ciclo produtivo, desde a extração de bauxita (</t>
    </r>
    <r>
      <rPr>
        <i/>
        <sz val="12"/>
        <color theme="1"/>
        <rFont val="Verdana"/>
        <family val="2"/>
      </rPr>
      <t>upstream</t>
    </r>
    <r>
      <rPr>
        <sz val="12"/>
        <color theme="1"/>
        <rFont val="Verdana"/>
        <family val="2"/>
      </rPr>
      <t>) até o processamento industrial e destinação final (</t>
    </r>
    <r>
      <rPr>
        <i/>
        <sz val="12"/>
        <color theme="1"/>
        <rFont val="Verdana"/>
        <family val="2"/>
      </rPr>
      <t>downstream</t>
    </r>
    <r>
      <rPr>
        <sz val="12"/>
        <color theme="1"/>
        <rFont val="Verdana"/>
        <family val="2"/>
      </rPr>
      <t xml:space="preserve">). Os impactos significativos derivam de fatores como a qualidade das matérias-primas, o uso incompleto de insumos químicos, falhas operacionais e produtos fora de especificação.
O principal resíduo em volume é o resíduo de bauxita (RB), gerado no refino da alumina. Além dele, a Companhia gerencia resíduos Classe I – Perigosos (conforme ABNT NBR 10.004), que apresentam riscos de inflamabilidade, corrosividade e toxicidade. Ineficiências na gestão desses materiais podem acarretar riscos ambientais (contaminação de solo e água), regulatórios (descumprimento da Política Nacional de Resíduos Sólidos) e financeiros (perda de receita e multas).
</t>
    </r>
    <r>
      <rPr>
        <b/>
        <sz val="12"/>
        <color theme="1"/>
        <rFont val="Verdana"/>
        <family val="2"/>
      </rPr>
      <t>Gestão de Impactos e Estratégia de Mitigação</t>
    </r>
    <r>
      <rPr>
        <sz val="12"/>
        <color theme="1"/>
        <rFont val="Verdana"/>
        <family val="2"/>
      </rPr>
      <t xml:space="preserve">
A gestão é fundamentada no Plano de Gerenciamento de Resíduos Sólidos (PGRS) e no Padrão Gerencial 031, assegurando que as práticas superem as exigências legais. A estratégia baseia-se em três pilares:
• Prevenção e Tecnologia: Para mitigar riscos dos centros de disposição, a CBA utiliza a tecnologia de filtro-prensa na Refinaria de Alumina (SP), permitindo a disposição do resíduo de bauxita a seco (baixa umidade), o que amplia a segurança operacional e a vida útil das estruturas
• Economia Circular e Valorização: No segmento de Transformados &amp; Reciclagem, a CBA atua na logística reversa e aquisição de sucata de alumínio, reintegrando materiais ao processo de fundição. Esta prática reduz a pegada de carbono e a dependência de bauxita virgem
• Controle Rigoroso de Resíduos Perigosos: O manuseio de materiais perigosos segue o Padrão Gerencial (PG) 038 e o sistema SafetyChem</t>
    </r>
    <r>
      <rPr>
        <vertAlign val="superscript"/>
        <sz val="12"/>
        <color theme="1"/>
        <rFont val="Verdana"/>
        <family val="2"/>
      </rPr>
      <t>®</t>
    </r>
    <r>
      <rPr>
        <sz val="12"/>
        <color theme="1"/>
        <rFont val="Verdana"/>
        <family val="2"/>
      </rPr>
      <t xml:space="preserve">, garantindo rastreabilidade total desde a geração até a destinação por terceiros, utilizando o Manifesto de Transporte de Resíduos (MTR)
</t>
    </r>
    <r>
      <rPr>
        <b/>
        <sz val="12"/>
        <color theme="1"/>
        <rFont val="Verdana"/>
        <family val="2"/>
      </rPr>
      <t xml:space="preserve">Governança, Monitoramento e Conformidade
</t>
    </r>
    <r>
      <rPr>
        <sz val="12"/>
        <color theme="1"/>
        <rFont val="Verdana"/>
        <family val="2"/>
      </rPr>
      <t xml:space="preserve"> A governança do tema é integrada à Estratégia ESG 2030, com metas de redução progressiva da geração de resíduos e ampliação da circularidade. Os dados são monitorados mensalmente pela área de Meio Ambiente e reportados periodicamente ao Conselho de Administração, com suporte do Comitê de Sustentabilidade e supervisão do Comitê de Auditoria Estatutário.
A conformidade é assegurada por auditorias ambientais baseadas em criticidade e pela verificação de integridade (</t>
    </r>
    <r>
      <rPr>
        <i/>
        <sz val="12"/>
        <color theme="1"/>
        <rFont val="Verdana"/>
        <family val="2"/>
      </rPr>
      <t>compliance</t>
    </r>
    <r>
      <rPr>
        <sz val="12"/>
        <color theme="1"/>
        <rFont val="Verdana"/>
        <family val="2"/>
      </rPr>
      <t>) de fornecedores. A CBA realiza o reporte sistemático de inventários aos órgãos ambientais e mantém planos de contingência (PG 016) para prevenção e remediação de incidentes como derramamentos ou infiltrações, protegendo a saúde humana, as comunidades vizinhas e o ecossistema.</t>
    </r>
  </si>
  <si>
    <t>A CBA estabeleceu um padrão de gestão com foco específico no encerramento de instalações. Esse padrão inclui diretrizes detalhadas para a seleção de contratados e suas equipes, bem como métodos e procedimentos a serem adotados durante o fechamento. O processo de encerramento de áreas com barragens contempla etapas principais, como: (i) a reconversão de barragens de rejeitos em estruturas estáveis e ambientalmente seguras; (ii) diretrizes gerais para as ações de fechamento ao longo de toda a fase; e (iii) abordagens específicas para o encerramento de áreas industriais, administrativas e de apoio, considerando suas características e necessidades.
Essas etapas envolvem avaliações abrangentes, incluindo análises das condições de solo, da qualidade das águas subterrâneas e superficiais no local e em seu entorno, bem como estudos de permeabilidade do solo e monitoramento dos níveis de aquíferos. Também são considerados os sistemas de drenagem natural e os corpos hídricos próximos.
Essas práticas são periodicamente atualizadas para garantir sua efetividade, aderência e alinhamento às melhores práticas do setor, sendo aplicáveis a todas as barragens da Companhia (barragens de rejeitos, de resíduos industriais e aquelas associadas a usinas hidrelétricas). Como forma de reforçar a transparência, riscos potenciais e informações relevantes sobre barragens são divulgados no Relatório Anual e reportados regularmente à Diretoria Executiva, ao Comitê de Barragens e ao Conselho de Administração. Essa divulgação contínua promove mais transparência sobre os riscos associados e apoia a adoção de medidas necessárias para assegurar a integridade estrutural.
Até 2025, a CBA não realizou o fechamento ou descomissionamento de barragens e não prevê a execução dessas atividades, ao menos, nos próximos cinco anos.</t>
  </si>
  <si>
    <r>
      <rPr>
        <i/>
        <sz val="12"/>
        <color theme="1"/>
        <rFont val="Verdana"/>
        <family val="2"/>
      </rPr>
      <t>Status</t>
    </r>
    <r>
      <rPr>
        <sz val="12"/>
        <color theme="1"/>
        <rFont val="Verdana"/>
        <family val="2"/>
      </rPr>
      <t xml:space="preserve"> de propriedade</t>
    </r>
  </si>
  <si>
    <r>
      <rPr>
        <i/>
        <sz val="12"/>
        <color theme="1"/>
        <rFont val="Verdana"/>
        <family val="2"/>
      </rPr>
      <t>Status</t>
    </r>
    <r>
      <rPr>
        <sz val="12"/>
        <color theme="1"/>
        <rFont val="Verdana"/>
        <family val="2"/>
      </rPr>
      <t xml:space="preserve"> operacional</t>
    </r>
  </si>
  <si>
    <t>Linha de centro e alteamento a montante</t>
  </si>
  <si>
    <t>Foi atestada a segurança e estabilidade da barragem e foram recomendadas apenas ações rotineiras de inspeção e manutenção preventiva do barramento e atualização de desenhos técnicos.</t>
  </si>
  <si>
    <r>
      <rPr>
        <b/>
        <sz val="10"/>
        <color rgb="FF000000"/>
        <rFont val="Verdana"/>
        <family val="2"/>
      </rPr>
      <t xml:space="preserve">Nota 1: </t>
    </r>
    <r>
      <rPr>
        <sz val="10"/>
        <color rgb="FF000000"/>
        <rFont val="Verdana"/>
        <family val="2"/>
      </rPr>
      <t xml:space="preserve">O indicador contempla apenas Unidades do Negócio Alumínio e a Unidade Niquelândia (GO), por se referir exclusivamente a estruturas de armazenamento de rejeitos e resíduos associadas às operações industriais e de mineração da CBA. 
</t>
    </r>
    <r>
      <rPr>
        <b/>
        <sz val="10"/>
        <color rgb="FF000000"/>
        <rFont val="Verdana"/>
        <family val="2"/>
      </rPr>
      <t>Nota 2:</t>
    </r>
    <r>
      <rPr>
        <sz val="10"/>
        <color rgb="FF000000"/>
        <rFont val="Verdana"/>
        <family val="2"/>
      </rPr>
      <t xml:space="preserve"> Os valores altos de 2025 para a barragem Jacuba, em relação a 2024, se devem ao aumento de chuvas no período. </t>
    </r>
  </si>
  <si>
    <t>A CBA mantém sistemas de gestão que frequentemente excedem as exigências legais para monitorar e assegurar a integridade estrutural de suas barragens de rejeitos de mineração e de resíduos industriais. As estruturas são inspecionadas quinzenalmente por equipes habilitadas, com o preenchimento de fichas de inspeção e a realização de leituras instrumentais conforme a periodicidade definida por responsáveis técnicos legais independentes, que emitem relatórios mensais de avaliação de segurança.
As barragens também passam por inspeções semestrais para a elaboração do relatório de inspeção de segurança regular e, dentro dos prazos legais, têm suas revisões periódicas de segurança conduzidas por empresas especializadas. Todas as estruturas contam com monitoramento contínuo por câmeras (CFTV) e, no caso das barragens de mineração, com um Centro de Monitoramento Geotécnico operando 24 horas por dia.
A governança da gestão de rejeitos é conduzida pelo Comitê de Barragens, que se reúne mensalmente com a diretoria, podendo ter ampliada a frequência de tais reuniões conforme a demanda. As equipes de segurança de barragens, coordenadas pelo responsável pelo PAE e apoiadas pela área corporativa, executam rotinas de manutenção, leitura e análise de instrumentos, atendimento a requisitos legais e acompanhamento de auditorias internas e externas, além de atuar conjuntamente com a engenharia no desenvolvimento de projetos e obras. O PAE é atualizado e auditado periodicamente, com a realização de integrações, exercícios expositivos e simulados anuais envolvendo empregados e empregadas, comunidades e órgãos externos.
O desempenho estrutural das barragens é verificado por revisores externos, e o Engenheiro de registro integra-se ao sistema de gestão, elaborando relatórios mensais e participando das decisões relacionadas às estruturas. A CBA mantém um Manual de Governança de Barragens que define papéis e responsabilidades institucionais. Conforme informado, os elementos exigidos pelos Princípios 7 a 11 do GISTM estão contemplados nos processos já descritos.</t>
  </si>
  <si>
    <r>
      <rPr>
        <b/>
        <sz val="10"/>
        <color theme="1"/>
        <rFont val="Verdana"/>
        <family val="2"/>
      </rPr>
      <t>Nota 1:</t>
    </r>
    <r>
      <rPr>
        <sz val="10"/>
        <color theme="1"/>
        <rFont val="Verdana"/>
        <family val="2"/>
      </rPr>
      <t xml:space="preserve"> A UHE</t>
    </r>
    <r>
      <rPr>
        <b/>
        <sz val="10"/>
        <color theme="1"/>
        <rFont val="Verdana"/>
        <family val="2"/>
      </rPr>
      <t xml:space="preserve"> </t>
    </r>
    <r>
      <rPr>
        <sz val="10"/>
        <color theme="1"/>
        <rFont val="Verdana"/>
        <family val="2"/>
      </rPr>
      <t xml:space="preserve">Sobragi (MG) não possui população dentro da Zona de Autossalvamento, não havendo deslocamentos de população. Nessa ZAS, há apenas um </t>
    </r>
    <r>
      <rPr>
        <i/>
        <sz val="10"/>
        <color theme="1"/>
        <rFont val="Verdana"/>
        <family val="2"/>
      </rPr>
      <t>stakeholder</t>
    </r>
    <r>
      <rPr>
        <sz val="10"/>
        <color theme="1"/>
        <rFont val="Verdana"/>
        <family val="2"/>
      </rPr>
      <t xml:space="preserve">, que é um trecho de uma ferrovia.
</t>
    </r>
    <r>
      <rPr>
        <b/>
        <sz val="10"/>
        <color theme="1"/>
        <rFont val="Verdana"/>
        <family val="2"/>
      </rPr>
      <t>Nota 2:</t>
    </r>
    <r>
      <rPr>
        <sz val="10"/>
        <color theme="1"/>
        <rFont val="Verdana"/>
        <family val="2"/>
      </rPr>
      <t xml:space="preserve"> Em Alumínio (SP), os simulados de emergência passam a ocorrer em ciclo trienal — com a última realização em 2024 e a próxima prevista para 2027. Saiba mais detalhes no Relatório Anual 2025.</t>
    </r>
  </si>
  <si>
    <r>
      <t xml:space="preserve">A CBA mantém uma gestão rigorosa de seus resíduos de mineração e industriais, orientada pela mitigação de riscos e pela busca constante por soluções de economia circular. A governança do tema é centralizada no Conselho de Administração e operacionalizada por meio do Sistema de Gestão de Barragens (Sigbar), que assegura o monitoramento em tempo real e a integridade das estruturas de disposição de resíduos.
Um diferencial técnico relevante na operação da Companhia é a transição consolidada para a disposição a seco. Por meio da tecnologia de filtros-prensa na Refinaria de Alumina, na Fábrica Alumínio (SP), o resíduo de bauxita — classificado como Resíduo Classe II A (Não Perigoso e Não Inerte) — é processado até atingir um baixo índice de umidade. Esta prática reduz significativamente o volume depositado nos Centros de Disposição de Resíduos (CDRs) e reforça a segurança operacional ao eliminar a necessidade de armazenamento de rejeitos em estado líquido.
No âmbito da Estratégia ESG 2030, a CBA avança no reaproveitamento de subprodutos, alinhando-se às melhores práticas globais do setor de mineração. A areia de bauxita, extraída durante o beneficiamento, é direcionada para o mercado de construção civil e cerâmica, transformando um passivo potencial em insumo industrial. Adicionalmente, o negócio de Reciclagem atua na logística reversa de sucata de alumínio, reduzindo a intensidade de geração de resíduos em toda a cadeia de valor. Toda a gestão é validada por auditorias de terceira parte e asseguração limitada (norma ISAE 3000), garantindo conformidade com a Política Nacional de Segurança de Barragens e transparência aos </t>
    </r>
    <r>
      <rPr>
        <i/>
        <sz val="12"/>
        <color theme="1"/>
        <rFont val="Verdana"/>
        <family val="2"/>
      </rPr>
      <t>stakeholders</t>
    </r>
    <r>
      <rPr>
        <sz val="12"/>
        <color theme="1"/>
        <rFont val="Verdana"/>
        <family val="2"/>
      </rPr>
      <t>.</t>
    </r>
  </si>
  <si>
    <t>Barragem de rejeitos - Itamarati de Minas</t>
  </si>
  <si>
    <t>CGH Santa Helena (SP)</t>
  </si>
  <si>
    <t>CGH Votorantim (SP)</t>
  </si>
  <si>
    <t>UHE Alecrim (SP)</t>
  </si>
  <si>
    <t>UHE Barra (SP)</t>
  </si>
  <si>
    <t>UHE França (SP)</t>
  </si>
  <si>
    <t>UHE Fumaça (SP)</t>
  </si>
  <si>
    <t>UHE Itupararanga (SP)</t>
  </si>
  <si>
    <t>UHE Porto Raso (SP)</t>
  </si>
  <si>
    <t>UHE Salto do Rio Verdinho (GO)</t>
  </si>
  <si>
    <t>CGH Jurupará (SP)</t>
  </si>
  <si>
    <t>A CBA mantém operações de mineração com barragens de rejeitos nas Unidades Miraí (MG) e Itamarati de Minas (MG), além de barragens de resíduos industriais na Fábrica Alumínio (SP) e na Unidade Niquelândia (GO), sendo que esta última está com as atividades suspensas desde 2016. Até a interrupção das operações, os resíduos industriais eram destinados à Barragem do Jacuba. Desde então, não houve novos lançamentos de resíduos nessa estrutura.
As barragens são submetidas a inspeções semestrais realizadas por empresa externa independente, que emite relatórios e declarações sobre o estado de conservação e segurança. Internamente, a CBA adota uma política rigorosa de segurança, que inclui monitoramento quinzenal das barragens de rejeitos e resíduos industriais, inspeções de campo e relatórios mensais de avaliação de segurança. A Companhia também elabora o Relatório de Inspeção de Segurança Regular (RISR), conforme a legislação aplicável, e contrata empresas especializadas para a realização da Revisão Periódica de Segurança de Barragem (RPSB). Complementarmente, foi desenvolvido um Manual de Governança de Barragens para definir papéis e responsabilidades dentro da Organização.
As barragens de rejeitos de mineração e as de resíduo industrial, bem como as barragens da Unidade Niquelândia (GO), são classificadas como de baixo risco e de dano potencial alto. A classificação de risco é realizada por uma empresa independente e de acordo com as normas legais aplicáveis. Todas seguem os critérios e prazos legais de forma adequada.
Em dezembro de 2023, a CBA iniciou a operação do seu novo Centro de Monitoramento Geotécnico (CMG), localizado em Itamarati de Minas, na Zona da Mata mineira. Com o objetivo de reforçar o compromisso com a gestão de segurança de barragens, o CMG dispõe de um ambiente físico projetado, estruturado e dedicado exclusivamente aos sistemas de barragens de mineração da Empresa, com alta tecnologia e equipe técnica especializada.
Instrumentos e sistemas instalados nas estruturas das barragens fazem a leitura de dados 24 horas por dia. Com a implementação do CMG, a CBA passa a concentrar a supervisão destas barragens em um único local, permitindo uma gestão sinérgica das estruturas em tempo real, ao mesmo tempo que mantém as equipes locais para avaliação e acompanhamento, reforçando ainda mais a segurança das operações.</t>
  </si>
  <si>
    <t>Para reforçar a segurança, a CBA conta com auditorias frequentes realizadas por empresas externas e independentes, que verificam as condições das barragens em alinhamento com os monitoramentos e controles internos. Relatórios regulares são emitidos conforme exigido pela legislação, assegurando uma avaliação abrangente e contínua. Desde 2018, a Companhia mantém um Comitê de Segurança de Barragens que se reúne periodicamente para revisar protocolos, promover melhorias contínuas e garantir a eficácia das práticas adotadas. As barragens da CBA também são submetidas a fiscalizações regulares de órgãos públicos e possuem todos os laudos técnicos exigidos pela legislação.
Devido a essa gestão robusta das barragens e a todos os controles implementados por parte da CBA, não há impactos negativos reais ou histórico de acidentes em qualquer uma de suas barragens.</t>
  </si>
  <si>
    <r>
      <rPr>
        <b/>
        <sz val="12"/>
        <color rgb="FF17D4E8"/>
        <rFont val="Verdana bold"/>
      </rPr>
      <t xml:space="preserve">CBA-60 </t>
    </r>
    <r>
      <rPr>
        <b/>
        <sz val="12"/>
        <color rgb="FF3000FD"/>
        <rFont val="Verdana bold"/>
      </rPr>
      <t>-</t>
    </r>
    <r>
      <rPr>
        <b/>
        <sz val="12"/>
        <color rgb="FF17D4E8"/>
        <rFont val="Verdana bold"/>
      </rPr>
      <t xml:space="preserve"> </t>
    </r>
    <r>
      <rPr>
        <b/>
        <sz val="12"/>
        <color rgb="FF113CEA"/>
        <rFont val="Verdana bold"/>
      </rPr>
      <t>Planos de resposta a emergências e derramamentos</t>
    </r>
  </si>
  <si>
    <t>Plano de Resposta a Emergências e Gestão de Derramamentos e Vazamento</t>
  </si>
  <si>
    <r>
      <t xml:space="preserve">A CBA gerencia emergências por meio de diretrizes corporativas de preparação e resposta voltadas à prevenção e mitigação de danos. Todas as barragens da Companhia (de rejeitos nas Unidades Miraí (MG) e Itamarati de Minas (MG), de resíduos industriais na Fábrica Alumínio (SP) e na Unidade Niquelândia (GO), e de água nas hidrelétricas) possuem Planos de Ação de Emergência individualmente implementados. Esses documentos definem procedimentos para identificar situações de risco, estabelecer fluxos de comunicação e orientar ações para minimizar riscos à vida, ao meio ambiente e ao patrimônio. Os planos contemplam resgate de pessoas e animais, manutenção de água potável, mapas de inundação e zonas de autossalvamento.
A atualização dos planos segue a Lei Federal nº 14.066/2020, ocorrendo por mudanças estruturais, falhas, recomendações de inspeção ou resultados de simulados. O sistema de segurança inclui monitoramento de instrumentação, revisões periódicas de segurança e um Comitê de Segurança de Barragens ativo desde 2018. Auditorias externas independentes e fiscalizações de órgãos públicos complementam os controles, sem registros de acidentes históricos.
Quanto a derramamentos, a Companhia possui metodologia para quantificar volumes e impactos, mantendo programas de inspeção preditiva e testes de integridade em sistemas de armazenamento. O protocolo exige reporte imediato a partes interessadas e divulgação pública de vazamentos significativos no relatório anual.
Saiba mais sobre os Planos de Ação de Emergência nos </t>
    </r>
    <r>
      <rPr>
        <i/>
        <sz val="12"/>
        <color rgb="FF000000"/>
        <rFont val="Verdana"/>
        <family val="2"/>
      </rPr>
      <t>links</t>
    </r>
    <r>
      <rPr>
        <sz val="12"/>
        <color rgb="FF000000"/>
        <rFont val="Verdana"/>
        <family val="2"/>
      </rPr>
      <t xml:space="preserve"> abaixo:</t>
    </r>
  </si>
  <si>
    <r>
      <t xml:space="preserve">A CBA mantém processos estruturados para o monitoramento e a revisão da atuação de seus órgãos de governança, garantindo a eficácia na supervisão dos impactos econômicos, ambientais e sociais. O Conselho de Administração (CA), subsidiado pelas recomendações do Comitê de Sustentabilidade e Projetos de Capital e do Comitê de Auditoria Estatutário, realiza avaliações sistemáticas sobre a gestão dos temas materiais e a conformidade do relato de sustentabilidade com padrões globais de transparência, como GRI e SASB.
A avaliação da liderança reflete-se na supervisão direta do processo de relato, em que o CA avalia e aprova os temas materiais e as métricas de desempenho reportadas. Esse monitoramento inclui:
• Avaliações Contínuas: O Conselho realiza revisões frequentes dos controles internos vinculados aos processos de relato e gestão de riscos
• Ações de Melhoria: Com base em </t>
    </r>
    <r>
      <rPr>
        <i/>
        <sz val="12"/>
        <rFont val="Verdana"/>
        <family val="2"/>
      </rPr>
      <t>feedbacks</t>
    </r>
    <r>
      <rPr>
        <sz val="12"/>
        <rFont val="Verdana"/>
        <family val="2"/>
      </rPr>
      <t xml:space="preserve"> e revisões anuais, a Companhia implementa melhorias contínuas para assegurar a clareza e a consistência das informações apresentadas aos </t>
    </r>
    <r>
      <rPr>
        <i/>
        <sz val="12"/>
        <rFont val="Verdana"/>
        <family val="2"/>
      </rPr>
      <t>stakeholders</t>
    </r>
    <r>
      <rPr>
        <sz val="12"/>
        <rFont val="Verdana"/>
        <family val="2"/>
      </rPr>
      <t xml:space="preserve">
• Verificação Externa: O desempenho reportado e os processos de governança associados são submetidos à asseguração limitada por auditores independentes, em conformidade com a norma ISAE 3000, garantindo a integridade dos dados e das práticas de gestão</t>
    </r>
  </si>
  <si>
    <r>
      <t xml:space="preserve">O desempenho do Conselho de Administração e de seus membros é avaliado a cada dois anos por uma consultoria externa, e as eventuais oportunidades de melhoria são endereçadas ao seu Presidente. Essa avaliação consiste em um </t>
    </r>
    <r>
      <rPr>
        <i/>
        <sz val="12"/>
        <color rgb="FF000000"/>
        <rFont val="Verdana"/>
        <family val="2"/>
      </rPr>
      <t>benchmark</t>
    </r>
    <r>
      <rPr>
        <sz val="12"/>
        <color rgb="FF000000"/>
        <rFont val="Verdana"/>
        <family val="2"/>
      </rPr>
      <t xml:space="preserve"> externo para análises comparativas de composição e funcionamento do Conselho, pesquisas </t>
    </r>
    <r>
      <rPr>
        <i/>
        <sz val="12"/>
        <color rgb="FF000000"/>
        <rFont val="Verdana"/>
        <family val="2"/>
      </rPr>
      <t>online</t>
    </r>
    <r>
      <rPr>
        <sz val="12"/>
        <color rgb="FF000000"/>
        <rFont val="Verdana"/>
        <family val="2"/>
      </rPr>
      <t xml:space="preserve"> sobre a cultura do órgão, avaliações </t>
    </r>
    <r>
      <rPr>
        <i/>
        <sz val="12"/>
        <color rgb="FF000000"/>
        <rFont val="Verdana"/>
        <family val="2"/>
      </rPr>
      <t>peer-to-peer</t>
    </r>
    <r>
      <rPr>
        <sz val="12"/>
        <color rgb="FF000000"/>
        <rFont val="Verdana"/>
        <family val="2"/>
      </rPr>
      <t>, autoavaliações e diagnósticos de eficiência de atuação, obtidos por questionários e entrevistas presenciais. As avaliações englobam as contribuições, áreas de desenvolvimento e características pessoais dos membros. O diagnóstico da eficiência inclui recomendações para o aprimoramento das questões de composição, estrutura e organização, dinâmica, comunicação, estratégia e resultados, gestão de riscos, sucessão e desenvolvimento, papel do presidente e da secretaria de governança. Por fim, são elaborados planos de desenvolvimento, acompanhados pela consultoria que aplicou o processo.</t>
    </r>
  </si>
  <si>
    <t>A governança corporativa da CBA é pautada pela perenidade e pelo rigor técnico na composição de seus órgãos diretivos. O processo de nomeação e seleção para o Conselho de Administração (CA), seus Comitês de assessoramento e a Diretoria Estatutária é fundamentado em um Planejamento Sucessório estruturado, revisado anualmente para garantir o alinhamento com a estratégia de longo prazo e a continuidade da gestão. Avaliações internas e diretrizes de educação continuada também integram esse processo.
O Conselho de Administração mantém uma agenda de governança ativa, com a realização de, no mínimo, sete reuniões ordinárias anuais. Nesses fóruns, a manutenção e a renovação das instâncias de liderança são subsidiadas por análises de desempenho, planos de negócios e avaliações de conformidade legal e regulatória. Além disso, o Conselho é continuamente apoiado no fortalecimento de seu conhecimento coletivo em sustentabilidade por meio do Comitê de Sustentabilidade e da participação de especialistas internos e externos convidados, contribuindo para decisões mais qualificadas sobre os impactos econômicos, ambientais e sociais. A Companhia prioriza a identificação de competências que fortaleçam os pilares de competitividade e impacto positivo, essenciais para a resiliência do Negócio diante de cenários macroeconômicos voláteis.
A indicação dos membros do Conselho de Administração é realizada pela Assembleia Geral, observando obrigatoriamente a Política de Indicação para Conselho, Comitês e Diretoria. Essa política estabelece critérios que orientam o processo de seleção, contemplando a diversidade de conhecimentos, experiências, comportamentos, culturas, faixas etárias e gênero, bem como a independência dos candidatos, de modo a assegurar que não possuam vínculos que possam comprometer sua atuação. Também são considerados a formação acadêmica compatível, a experiência prévia em funções semelhantes e a presença de habilidades técnicas e práticas relevantes, sendo o conhecimento em Sustentabilidade um diferencial.
Adicionalmente, são avaliados o alinhamento aos valores, à cultura e ao Código de Conduta da CBA, a integridade pessoal, a reputação ilibada e a disponibilidade de tempo para o exercício das atribuições do cargo. A política ainda estabelece que candidatos não podem ter exercido mandato eletivo no Poder Executivo ou Legislativo nos três anos anteriores à indicação.</t>
  </si>
  <si>
    <r>
      <t>As preocupações cruciais são comunicadas ao mais alto órgão de governança por meio de relatórios e apresentações periódicas que subsidiam as reuniões da Diretoria, Comitês e do Conselho de Administração. Em situações em que não há reunião agendada e um tema requer compartilhamento ou deliberação imediata, as comunicações são realizadas por notificações escritas via</t>
    </r>
    <r>
      <rPr>
        <i/>
        <sz val="12"/>
        <color theme="1"/>
        <rFont val="Verdana"/>
        <family val="2"/>
      </rPr>
      <t xml:space="preserve"> e-mail</t>
    </r>
    <r>
      <rPr>
        <sz val="12"/>
        <color theme="1"/>
        <rFont val="Verdana"/>
        <family val="2"/>
      </rPr>
      <t>.
O Conselho de Administração recebe atualizações regulares durante reuniões periódicas com a Diretoria e especialistas, ocorrendo ao menos sete vezes ao ano. Nessas ocasiões, são apresentados o desempenho financeiro, análises estratégicas, planos de negócios, revisões de questões legais e regulatórias, além do compartilhamento regular da matriz de riscos.
Durante o período de relato de 2025, foram comunicadas 24 preocupações cruciais ao mais alto órgão de governança, detalhados abaixo:</t>
    </r>
  </si>
  <si>
    <t>A CBA promove o fortalecimento contínuo do conhecimento coletivo de seu Conselho de Administração e dos Comitês de assessoramento, garantindo que a alta liderança esteja capacitada para deliberar sobre os desafios e oportunidades do desenvolvimento sustentável. Em 2025, temas críticos da agenda ESG — incluindo mudanças climáticas, biodiversidade, gestão de barragens e direitos humanos — foram integrados às discussões estratégicas da Companhia em fóruns específicos realizados semestralmente.
O engajamento do Conselho de Administração estende-se à supervisão direta do relato de sustentabilidade, sendo responsável por avaliar e aprovar o Relatório Anual e a definição dos temas materiais, contando com as recomendações técnicas do Comitê de Sustentabilidade. Esse processo de revisão inclui a análise da conformidade com padrões internacionais (como GRI, SASB e TCFD) e o alinhamento com as metas estratégicas da Empresa. Além das sessões dedicadas à Estratégia ESG 2030, os membros do Conselho participam de atualizações regulares com especialistas internos e consultores externos. A governança também realiza avaliações contínuas dos controles internos vinculados aos processos de relato, implementando melhorias baseadas em revisões anuais. Esse fluxo robusto de informações assegura que a tomada de decisão da alta liderança seja fundamentada em competências técnicas atualizadas e em uma visão precisa dos riscos e tendências globais do setor.</t>
  </si>
  <si>
    <r>
      <rPr>
        <b/>
        <sz val="12"/>
        <color rgb="FF0FD2E7"/>
        <rFont val="Verdana bold"/>
        <family val="2"/>
      </rPr>
      <t xml:space="preserve">GRI 2-23 </t>
    </r>
    <r>
      <rPr>
        <b/>
        <sz val="12"/>
        <color rgb="FF3338E8"/>
        <rFont val="Verdana bold"/>
      </rPr>
      <t>-</t>
    </r>
    <r>
      <rPr>
        <b/>
        <sz val="12"/>
        <color rgb="FF0FD2E7"/>
        <rFont val="Verdana bold"/>
        <family val="2"/>
      </rPr>
      <t xml:space="preserve"> </t>
    </r>
    <r>
      <rPr>
        <b/>
        <sz val="12"/>
        <color rgb="FF113CEA"/>
        <rFont val="Verdana bold"/>
        <family val="2"/>
      </rPr>
      <t>Compromissos de política</t>
    </r>
  </si>
  <si>
    <r>
      <t xml:space="preserve">O Conselho de Administração da CBA supervisiona a incorporação dos compromissos de política, aprovando instrumentos fundamentais como o Código de Conduta, o Código de Conduta para Fornecedores e as políticas anticorrupção e de conformidade concorrencial. A delegação de responsabilidades ocorre por meio da definição de metas, da atribuição de autoridade conforme as competências e do estabelecimento de mecanismos de prestação de contas em todos os níveis hierárquicos, com acompanhamento e reconhecimento do desempenho. Os compromissos são integrados à estratégia e às operações por meio de procedimentos operacionais, processos de devida diligência, avaliações de impacto e monitoramento contínuo. Nas relações de negócios, a implementação é assegurada pela seleção criteriosa de parceiros, pela inclusão de cláusulas contratuais, por auditorias e avaliações periódicas e pela incorporação dos requisitos na cadeia de suprimentos.
A CBA mantém um programa abrangente de treinamentos, em formatos </t>
    </r>
    <r>
      <rPr>
        <i/>
        <sz val="12"/>
        <color theme="1"/>
        <rFont val="Verdana"/>
        <family val="2"/>
      </rPr>
      <t>e-learning</t>
    </r>
    <r>
      <rPr>
        <sz val="12"/>
        <color theme="1"/>
        <rFont val="Verdana"/>
        <family val="2"/>
      </rPr>
      <t xml:space="preserve"> e presencial, para garantir a efetiva implementação de seus compromissos. O Código de Conduta é obrigatório para todos os empregados e empregadas no momento da admissão, com reciclagem a cada dois anos. Treinamentos específicos sobre anticorrupção, direito concorrencial, relacionamento com o setor público e o programa Know Your Client são direcionados às áreas e a cargos expostos a maiores riscos. A cultura de integridade também é estendida a fornecedores e terceiros por meio de treinamentos dedicados e processos de integração. Anualmente, o Conselho de Administração, a Diretoria Executiva e os Comitês Estatutários recebem capacitação sobre integridade e revisam o andamento das metas de conformidade. A gestão de riscos é atualizada a cada três anos por meio de avaliações de maturidade e </t>
    </r>
    <r>
      <rPr>
        <i/>
        <sz val="12"/>
        <color theme="1"/>
        <rFont val="Verdana"/>
        <family val="2"/>
      </rPr>
      <t>risk assessments</t>
    </r>
    <r>
      <rPr>
        <sz val="12"/>
        <color theme="1"/>
        <rFont val="Verdana"/>
        <family val="2"/>
      </rPr>
      <t>, assegurando que as políticas e padrões gerenciais permaneçam efetivos em todas as unidades operacionais e subsidiárias.</t>
    </r>
  </si>
  <si>
    <r>
      <t xml:space="preserve">A CBA disponibiliza o Canal Linha Ética para que os públicos interno e externo busquem aconselhamento sobre políticas ou apresentem preocupações relativas à conduta empresarial e a violações normativas. O mecanismo é operado por uma empresa terceira independente, garantindo anonimato, confidencialidade e a não retaliação ao relatante de boa-fé, conforme estabelecido no Código de Conduta. O serviço funciona ininterruptamente em português e inglês, disponível pelo telefone 0800 300 4535 e pela página </t>
    </r>
    <r>
      <rPr>
        <u/>
        <sz val="12"/>
        <color theme="1"/>
        <rFont val="Verdana"/>
        <family val="2"/>
      </rPr>
      <t>https://canaldeetica.com.br/companhiabrasileiradealuminio</t>
    </r>
    <r>
      <rPr>
        <sz val="12"/>
        <color theme="1"/>
        <rFont val="Verdana"/>
        <family val="2"/>
      </rPr>
      <t>.
As manifestações são triadas entre relatos de gestão, avaliados por equipe multidisciplinar, e relatos forenses, processados pela auditoria interna e reportados aos Comitês de Ética e Conduta e de Auditoria Interna. A eficácia do canal é impulsionada por campanhas de comunicação e monitorada por pesquisas de clima. No período, as principais demandas envolveram respeito ao ambiente de trabalho, assédio moral e descumprimento de normas internas, sendo todas tratadas conforme os ritos de apuração da Companhia para garantir transparência e imparcialidade nos resultados.</t>
    </r>
  </si>
  <si>
    <t>Número total de empregados(as)</t>
  </si>
  <si>
    <r>
      <rPr>
        <b/>
        <sz val="10"/>
        <color rgb="FF000000"/>
        <rFont val="Verdana"/>
        <family val="2"/>
      </rPr>
      <t>Nota 1:</t>
    </r>
    <r>
      <rPr>
        <sz val="10"/>
        <color rgb="FF000000"/>
        <rFont val="Verdana"/>
        <family val="2"/>
      </rPr>
      <t xml:space="preserve"> O indicador contempla empregados(as) de todos os negócios e unidades da CBA, incluindo as Unidades Niquelândia (GO), Barro Alto (GO) e o Legado Verdes do Cerrado (GO). Parte dos dados passou a ser reportada a partir de 2022, o que justifica a ausência de informações completas para os anos anteriores a esse período.
</t>
    </r>
    <r>
      <rPr>
        <b/>
        <sz val="10"/>
        <color rgb="FF000000"/>
        <rFont val="Verdana"/>
        <family val="2"/>
      </rPr>
      <t xml:space="preserve">Nota 2: </t>
    </r>
    <r>
      <rPr>
        <sz val="10"/>
        <color rgb="FF000000"/>
        <rFont val="Verdana"/>
        <family val="2"/>
      </rPr>
      <t xml:space="preserve">O treinamento sobre o Código de Conduta é destinado a todos(as) os(as) empregados(as) da CBA. Já o treinamento Anticorrupção é direcionado a públicos previamente mapeados com maior exposição ao tema, como membros do Conselho de Administração, Comitês de assessoramento, Diretores(as), Gerentes(as), Coordenadores(as), Consultores(as) e Analistas de áreas críticas.
</t>
    </r>
    <r>
      <rPr>
        <b/>
        <sz val="10"/>
        <color rgb="FF000000"/>
        <rFont val="Verdana"/>
        <family val="2"/>
      </rPr>
      <t>Nota 3:</t>
    </r>
    <r>
      <rPr>
        <sz val="10"/>
        <color rgb="FF000000"/>
        <rFont val="Verdana"/>
        <family val="2"/>
      </rPr>
      <t xml:space="preserve"> Os órgãos de governança abrangem os membros do Conselho de Administração (CA) e dos Comitês que o assessoram.
</t>
    </r>
    <r>
      <rPr>
        <b/>
        <sz val="10"/>
        <color rgb="FF000000"/>
        <rFont val="Verdana"/>
        <family val="2"/>
      </rPr>
      <t>Nota 4:</t>
    </r>
    <r>
      <rPr>
        <sz val="10"/>
        <color rgb="FF000000"/>
        <rFont val="Verdana"/>
        <family val="2"/>
      </rPr>
      <t xml:space="preserve"> Para fins de cálculo dos indicadores, não foram consideradas pessoas afastadas ou em licença.</t>
    </r>
  </si>
  <si>
    <t>Diretor-
Presidente</t>
  </si>
  <si>
    <t xml:space="preserve">
Estagiários(as)
</t>
  </si>
  <si>
    <r>
      <rPr>
        <b/>
        <sz val="11"/>
        <color theme="1"/>
        <rFont val="Verdana"/>
        <family val="2"/>
      </rPr>
      <t>Nota 1:</t>
    </r>
    <r>
      <rPr>
        <sz val="11"/>
        <color theme="1"/>
        <rFont val="Verdana"/>
        <family val="2"/>
      </rPr>
      <t xml:space="preserve"> O indicador contempla empregados(as) de todos os Negócios e Unidades da CBA, incluindo as Unidades Niquelândia (GO) e Barro Alto (GO) e o Legado Verdes do Cerrado (GO). Os dados por categoria funcional passaram a ser sistematicamente reportados a partir de 2023 e, por esse motivo, não há informações para anos anteriores.
</t>
    </r>
    <r>
      <rPr>
        <b/>
        <sz val="11"/>
        <color theme="1"/>
        <rFont val="Verdana"/>
        <family val="2"/>
      </rPr>
      <t>Nota 2</t>
    </r>
    <r>
      <rPr>
        <sz val="11"/>
        <color theme="1"/>
        <rFont val="Verdana"/>
        <family val="2"/>
      </rPr>
      <t xml:space="preserve">: O treinamento sobre o Código de Conduta é destinado a todos(as) os(as) empregados(as) da CBA, incluindo Aprendizes e Estagiários(as). Já o treinamento Anticorrupção é direcionado exclusivamente às funções com maior exposição ao tema: Conselheiros(as), Diretores(as), Gerentes-Gerais, Gerentes, Coordenadores(as), Consultores(as) e Analistas das áreas previamente mapeadas. Portanto, os dados de Anticorrupção não se aplicam a cargos operacionais, Aprendizes e Estagiários(as).
</t>
    </r>
    <r>
      <rPr>
        <b/>
        <sz val="11"/>
        <color theme="1"/>
        <rFont val="Verdana"/>
        <family val="2"/>
      </rPr>
      <t>Nota 3:</t>
    </r>
    <r>
      <rPr>
        <sz val="11"/>
        <color theme="1"/>
        <rFont val="Verdana"/>
        <family val="2"/>
      </rPr>
      <t xml:space="preserve"> Indicadores do treinamento anticorrupção estão sendo contemplados nos indicadores do treinamento do Código de Conduta, uma vez que o </t>
    </r>
    <r>
      <rPr>
        <i/>
        <sz val="11"/>
        <color theme="1"/>
        <rFont val="Verdana"/>
        <family val="2"/>
      </rPr>
      <t>e-learning</t>
    </r>
    <r>
      <rPr>
        <sz val="11"/>
        <color theme="1"/>
        <rFont val="Verdana"/>
        <family val="2"/>
      </rPr>
      <t xml:space="preserve"> de anticorrupção está em fase de atualização e, portanto, não foi considerado em 2025.</t>
    </r>
  </si>
  <si>
    <t>Emmanoel Soares
Gerente-Geral de Auditoria e Controles Internos</t>
  </si>
  <si>
    <t>A CBA realiza a avaliação de riscos emergentes por meio de um ciclo contínuo de monitoramento proativo dos ambientes interno e externo, operacionalizado em comissões de riscos bimestrais. Esse processo metodológico permite a identificação de ameaças potenciais antes que se tornem riscos críticos para o Negócio. O acompanhamento ocorre com periodicidade mínima anual, e a estrutura de governança define fluxos específicos de reporte conforme a severidade identificada. Riscos classificados como altos e críticos são reportados ao Comitê de Auditoria Estatutário, enquanto aqueles que atingem nível crítico de exposição são encaminhados para supervisão e análise do Conselho de Administração.</t>
  </si>
  <si>
    <r>
      <t xml:space="preserve">O capital intelectual é um dos principais ativos das organizações e um insumo estratégico para a manutenção da competitividade e da continuidade das operações. Empresas industriais dependem fortemente de competências técnicas especializadas e de experiência operacional acumulada ao longo do tempo para garantir a condução segura e eficiente de seus processos. Nesse contexto, a perda de </t>
    </r>
    <r>
      <rPr>
        <i/>
        <sz val="12"/>
        <color rgb="FF000000"/>
        <rFont val="Verdana"/>
        <family val="2"/>
      </rPr>
      <t>expertise</t>
    </r>
    <r>
      <rPr>
        <sz val="12"/>
        <color rgb="FF000000"/>
        <rFont val="Verdana"/>
        <family val="2"/>
      </rPr>
      <t xml:space="preserve"> crítica pode representar um risco relevante. Transformações no mercado de trabalho, maior mobilidade profissional e a crescente competição por profissionais qualificados em setores industriais podem elevar a rotatividade de empregados e empregadas com competências específicas, ampliando a exposição à perda de </t>
    </r>
    <r>
      <rPr>
        <i/>
        <sz val="12"/>
        <color rgb="FF000000"/>
        <rFont val="Verdana"/>
        <family val="2"/>
      </rPr>
      <t>know-how</t>
    </r>
    <r>
      <rPr>
        <sz val="12"/>
        <color rgb="FF000000"/>
        <rFont val="Verdana"/>
        <family val="2"/>
      </rPr>
      <t xml:space="preserve"> operacional. Além disso, a crescente demanda por profissionais com conhecimentos técnicos especializados pode tornar mais desafiadora a reposição dessas competências no curto prazo.
A gestão estruturada do conhecimento, entendida como o conjunto de processos de criação, compartilhamento e aplicação de aprendizados organizacionais, torna-se essencial para preservar essas competências. Quando tais processos não estão plenamente sistematizados, a saída de profissionais com experiência relevante pode gerar lacunas difíceis de recompor no curto prazo, especialmente em funções que demandam domínio de processos industriais complexos. Esse contexto pode aumentar a exposição das organizações à perda de competências críticas e à necessidade de acelerar mecanismos estruturados de retenção e transferência de conhecimento.</t>
    </r>
  </si>
  <si>
    <r>
      <t>A perda de conhecimento específico (</t>
    </r>
    <r>
      <rPr>
        <i/>
        <sz val="12"/>
        <color rgb="FF000000"/>
        <rFont val="Verdana"/>
        <family val="2"/>
      </rPr>
      <t>know-how</t>
    </r>
    <r>
      <rPr>
        <sz val="12"/>
        <color rgb="FF000000"/>
        <rFont val="Verdana"/>
        <family val="2"/>
      </rPr>
      <t xml:space="preserve">) pode gerar impactos relevantes para a Companhia. Em contextos de maior rotatividade ou dificuldade de reposição de profissionais com competências técnicas especializadas, lacunas de conhecimento podem afetar a continuidade operacional, a eficiência dos processos e a qualidade da tomada de decisão.
Além disso, podem ocorrer impactos na imagem e reputação da Companhia junto às partes interessadas, na saúde e segurança dos(as) empregados(as), na segurança das informações e nas operações, além de potenciais reclamações por parte dos(as) empregados(as) e eventuais descumprimentos legais.
A indisponibilidade de competências críticas também pode aumentar a exposição a riscos operacionais, afetar a condução segura de atividades industriais complexas e comprometer a estabilidade dos processos produtivos. Entre os principais impactos potenciais está a possibilidade de interrupções operacionais ou redução de eficiência decorrentes da perda de </t>
    </r>
    <r>
      <rPr>
        <i/>
        <sz val="12"/>
        <color rgb="FF000000"/>
        <rFont val="Verdana"/>
        <family val="2"/>
      </rPr>
      <t>expertise</t>
    </r>
    <r>
      <rPr>
        <sz val="12"/>
        <color rgb="FF000000"/>
        <rFont val="Verdana"/>
        <family val="2"/>
      </rPr>
      <t xml:space="preserve"> essencial para a condução segura e eficiente das atividades.</t>
    </r>
  </si>
  <si>
    <r>
      <t xml:space="preserve">Para reduzir a exposição a esse risco e fortalecer a retenção e a transferência de competências críticas, a Companhia vem estruturando iniciativas voltadas ao desenvolvimento, ao registro e à disseminação de conhecimentos técnicos e operacionais essenciais para suas atividades. Essas iniciativas buscam assegurar a continuidade das operações, promover a capacitação das equipes e preservar </t>
    </r>
    <r>
      <rPr>
        <i/>
        <sz val="12"/>
        <color rgb="FF000000"/>
        <rFont val="Verdana"/>
        <family val="2"/>
      </rPr>
      <t>expertise</t>
    </r>
    <r>
      <rPr>
        <sz val="12"/>
        <color rgb="FF000000"/>
        <rFont val="Verdana"/>
        <family val="2"/>
      </rPr>
      <t xml:space="preserve"> relevante para a condução segura e eficiente dos processos industriais. Tais iniciativas são:
• Implementar uma metodologia e estrutura corporativa para gestão do conhecimento, incluindo mecanismos formais de registro, compartilhamento e preservação de competências técnicas críticas
• Capacitar os supervisores operacionais em temas de gestão
• Disponibilizar cursos na plataforma e-CBA para capacitação e atualizações de cenários, momentos e ferramentas da Companhia – os obrigatórios são controlados pela CBA e passíveis de auditoria
• Implantar programa estruturado de transmissão de conhecimentos específicos para os empregados das Salas Fornos (“Escola Salas Fornos”)
• Acompanhar e implementar as iniciativas priorizadas a partir do </t>
    </r>
    <r>
      <rPr>
        <i/>
        <sz val="12"/>
        <color rgb="FF000000"/>
        <rFont val="Verdana"/>
        <family val="2"/>
      </rPr>
      <t>workshop</t>
    </r>
    <r>
      <rPr>
        <sz val="12"/>
        <color rgb="FF000000"/>
        <rFont val="Verdana"/>
        <family val="2"/>
      </rPr>
      <t xml:space="preserve"> de </t>
    </r>
    <r>
      <rPr>
        <i/>
        <sz val="12"/>
        <color rgb="FF000000"/>
        <rFont val="Verdana"/>
        <family val="2"/>
      </rPr>
      <t>turnover</t>
    </r>
    <r>
      <rPr>
        <sz val="12"/>
        <color rgb="FF000000"/>
        <rFont val="Verdana"/>
        <family val="2"/>
      </rPr>
      <t xml:space="preserve"> na operação, com foco na retenção e na transferência de competências críticas</t>
    </r>
  </si>
  <si>
    <r>
      <rPr>
        <b/>
        <sz val="10"/>
        <color rgb="FF000000"/>
        <rFont val="Verdana"/>
        <family val="2"/>
      </rPr>
      <t>Nota 1:</t>
    </r>
    <r>
      <rPr>
        <sz val="10"/>
        <color rgb="FF000000"/>
        <rFont val="Verdana"/>
        <family val="2"/>
      </rPr>
      <t xml:space="preserve"> Até 2022, os dados de "Economias" contemplavam apenas a Fábrica Alumínio (SP) e, a partir de 2023, passaram a incorporar os dados da Metalex (SP) e da Unidade Itapissuma (PE), por isso o aumento significativo.</t>
    </r>
    <r>
      <rPr>
        <b/>
        <sz val="10"/>
        <color rgb="FF000000"/>
        <rFont val="Verdana"/>
        <family val="2"/>
      </rPr>
      <t xml:space="preserve">
Nota 2:</t>
    </r>
    <r>
      <rPr>
        <sz val="10"/>
        <color rgb="FF000000"/>
        <rFont val="Verdana"/>
        <family val="2"/>
      </rPr>
      <t xml:space="preserve"> "Economias" refere-se à receita obtida com a venda de coprodutos e com a comercialização de escória/borra da Fábrica Alumínio (SP), da Metalex (SP) e da Unidade Itapissuma (PE).</t>
    </r>
  </si>
  <si>
    <r>
      <t xml:space="preserve">O apetite financeiro da Companhia está rigorosamente alinhado ao seu mandato estratégico e conectado aos objetivos de </t>
    </r>
    <r>
      <rPr>
        <i/>
        <sz val="12"/>
        <color rgb="FF000000"/>
        <rFont val="Verdana"/>
        <family val="2"/>
      </rPr>
      <t>performance</t>
    </r>
    <r>
      <rPr>
        <sz val="12"/>
        <color rgb="FF000000"/>
        <rFont val="Verdana"/>
        <family val="2"/>
      </rPr>
      <t xml:space="preserve">, refletindo as melhores práticas observadas em </t>
    </r>
    <r>
      <rPr>
        <i/>
        <sz val="12"/>
        <color rgb="FF000000"/>
        <rFont val="Verdana"/>
        <family val="2"/>
      </rPr>
      <t>benchmarks</t>
    </r>
    <r>
      <rPr>
        <sz val="12"/>
        <color rgb="FF000000"/>
        <rFont val="Verdana"/>
        <family val="2"/>
      </rPr>
      <t xml:space="preserve"> de mercado. O Fluxo de Caixa Livre (FCL) foi estabelecido como o indicador prioritário para essa definição, sendo que eventos com impactos a partir de R$ 200 milhões são classificados como extremos.
Em 2025, os parâmetros de apetite foram revisados e validados pela CFO, pelo Comitê de Auditoria e Estatutário (CAE) e pelo Conselho de Administração.
O processo de Gestão de Riscos da CBA consiste em exercer atividades para identificar, analisar, avaliar, tratar, monitorar, comunicar e registrar potenciais eventos ou situações que possam afetar o alcance dos objetivos da Companhia. 
• A etapa de identificação de riscos pede a de busca, reconhecimento e descrição de riscos, tendo como base o contexto estabelecido e apoiado na comunicação e consulta com as partes interessadas, internas e externas. O objetivo é produzir uma lista abrangente de riscos, incluindo causas, fontes e eventos que possam ter um impacto no atingimento dos objetivos identificados na etapa de estabelecimento do contexto. A identificação de riscos deve ocorrer pelo menos uma vez ao ano
• A análise de riscos é a etapa de compreender a natureza do risco e determinar o nível de risco, fornecendo a base para a avaliação e para as decisões sobre o tratamento de riscos. O resultado da análise de riscos será o de atribuir, para cada risco identificado, uma classificação tanto para a probabilidade como para o impacto do evento, cuja combinação determinará seu nível. Essas análises devem ocorrer pelo menos uma vez ao ano 
• A etapa de avaliação de riscos é auxiliar na tomada de decisões com base nos resultados da análise de riscos, sobre quais riscos necessitam de tratamento e a prioridade para a implementação do tratamento. Envolve comparar o nível de risco com os critérios de risco estabelecidos quando o contexto foi considerado, para determinar se o risco e/ou sua magnitude é aceitável ou tolerável ou se algum tratamento é exigido. Ocorrem pelo menos uma vez ao ano
• A etapa de tratamento de riscos tem como objetivo selecionar e implementar opções para abordar riscos, incluindo a elaboração de planos de tratamento que, uma vez implementados, implicarão a introdução de novos controles ou a modificação dos existentes
• As atividades de monitoramento e análise crítica são realizadas com o propósito de (i) detectar mudanças nos contextos externo e interno, que podem requerer revisão dos tratamentos atualmente adotados e suas prioridades, e levar à identificação de riscos emergentes; (ii) obter informações adicionais para melhorar a política, a estrutura e o processo de gestão de riscos; analisar eventos (incluindo os “quase incidentes”), mudanças, tendências, sucessos e fracassos e aprender com eles; e (iii) garantir que os controles sejam eficazes e eficientes no desenho e na operação. Ao realizar o monitoramento, deve-se observar se as ações previstas nos planos de tratamentos dos riscos estão sendo implementadas, respeitando-se o tempo necessário para que elas atinjam os seus propósitos 
• A etapa de registro e relato dos riscos é composta por atividades realizadas durante todo o processo de Gestão de Riscos e consiste no registro e compartilhamento contínuo das informações relativas aos riscos identificados e seus respectivos tratamentos com os diversos atores do processo. O relato deve ser claro, objetivo, pertinente, consistente e tempestivo, para que os riscos e seus tratamentos sejam conhecidos por todos que trabalham com o processo da gestão de riscos. As informações precisam estar acessíveis às partes interessadas de modo que os envolvidos tenham clareza de seus papéis e de suas responsabilidades, além de uma base sólida para atuarem no processo de forma eficiente e eficaz
A Companhia possui um documento que contempla os procedimentos da área de gestão de riscos, que aborda o racional utilizado para calcular o apetite de riscos da CBA e como ele é utilizado no cálculo do impacto financeiro dos riscos.</t>
    </r>
  </si>
  <si>
    <t>O processo de gestão de riscos passa por auditoria interna a cada três anos, sendo o mais recente realizado em junho de 2024. As ações mapeadas no processo foram já foram implementadas.</t>
  </si>
  <si>
    <t xml:space="preserve">A gestão de riscos e crises é disseminada para toda a Organização por meio do treinamento "Gestão de Risco &amp; Gestão de Crise", disponível na plataforma e-CBA e acessível a todos(as) os(as) empregados(as). Além disso, por ser um tema transversal, também é tratado em diversos comunicados internos a empregados e empregadas, sendo abordado também em atividades do Programa de Educação Ambiental (PEA) Corporativo. </t>
  </si>
  <si>
    <r>
      <t xml:space="preserve">Casos de discriminação recebidos no canal de Linha Ética, por </t>
    </r>
    <r>
      <rPr>
        <i/>
        <sz val="12"/>
        <color theme="0"/>
        <rFont val="Verdana"/>
        <family val="2"/>
      </rPr>
      <t>status</t>
    </r>
  </si>
  <si>
    <t xml:space="preserve"> Padrão de Desempenho ASI</t>
  </si>
  <si>
    <t xml:space="preserve"> Padrão de Cadeia de Custódia (CoC) ASI</t>
  </si>
  <si>
    <t>Filial Sorocaba (SP)</t>
  </si>
  <si>
    <t>Unidade Niquelândia (GO)</t>
  </si>
  <si>
    <t>CSS Caxias do Sul (RS)</t>
  </si>
  <si>
    <t>Pátio Barão de Angra (RJ)</t>
  </si>
  <si>
    <t>Pátio Santa Isabel (GO)</t>
  </si>
  <si>
    <t>UHE Salto de Iporanga (SP)</t>
  </si>
  <si>
    <t>CPR (Araçariguama, SP)</t>
  </si>
  <si>
    <t>CPR (São José do Rio Preto, SP)</t>
  </si>
  <si>
    <t>Governança dos riscos corporativos em 2025</t>
  </si>
  <si>
    <r>
      <t xml:space="preserve">A CBA possui o Programa Suprimentos Sustentável, que incorpora critérios ESG em todas as etapas do processo de </t>
    </r>
    <r>
      <rPr>
        <i/>
        <sz val="12"/>
        <color rgb="FF000000"/>
        <rFont val="Verdana"/>
        <family val="2"/>
      </rPr>
      <t>supply chain</t>
    </r>
    <r>
      <rPr>
        <sz val="12"/>
        <color rgb="FF000000"/>
        <rFont val="Verdana"/>
        <family val="2"/>
      </rPr>
      <t xml:space="preserve"> e compras. O Programa foi criado em 2020 e aprovado em Conselho de Administração, com uma governança robusta que envolve:
• Time de projeto: composto por representantes de diversas áreas da Empresa que lidam com o programa no dia a dia
• </t>
    </r>
    <r>
      <rPr>
        <i/>
        <sz val="12"/>
        <color rgb="FF000000"/>
        <rFont val="Verdana"/>
        <family val="2"/>
      </rPr>
      <t>Sponsor</t>
    </r>
    <r>
      <rPr>
        <sz val="12"/>
        <color rgb="FF000000"/>
        <rFont val="Verdana"/>
        <family val="2"/>
      </rPr>
      <t>: representado pelo(a) Diretor(a) de Supply Chain e Compras, realiza acompanhamento de perto do Programa, com agendas mensais
• Comitê Suprimentos Sustentável: composto por lideranças da Empresa, com acompanhamento bimestral do Programa
• Diretoria Executiva: acompanhamento trimestral do Programa
• Comitê de Sustentabilidade: apresentações anuais com os resultados do Programa. Órgão responsável por assessorar o CA em temas ligados à Estratégia ESG 2030 da CBA</t>
    </r>
  </si>
  <si>
    <t xml:space="preserve">d) Descrição sobre como critérios ESG impactam processos de seleção de fornecedores </t>
  </si>
  <si>
    <t xml:space="preserve">Dentro do Programa Suprimentos Sustentável, a CBA tem o Projeto 3: Seleção e Requisição Sustentáveis, que tem como objetivo integrar aspectos de sustentabilidade à seleção de fornecedores. Nesse processo, durante a concorrência de compras, a Companhia avalia, além dos critérios técnicos e comerciais normalmente já adotados, os aspectos dos pilares ambiental, social e de governança. Todos os dados são avaliados e geram uma nota ESG para os fornecedores, que é levada em consideração durante o processo de concorrência. </t>
  </si>
  <si>
    <r>
      <t xml:space="preserve">Em 2024, foi desenvolvido um treinamento voltado para o time de suprimentos, com o objetivo de capacitar os empregados e empregadas que possuem relação direta com o tema. Cem por cento do público foi capacitado e todos os novos entrantes da área terão o curso como obrigatório no momento da sua integração. Além disso, foi realizada uma ação específica de engajamento com o público interno por meio de um </t>
    </r>
    <r>
      <rPr>
        <i/>
        <sz val="12"/>
        <color rgb="FF000000"/>
        <rFont val="Verdana"/>
        <family val="2"/>
      </rPr>
      <t>quiz</t>
    </r>
    <r>
      <rPr>
        <sz val="12"/>
        <color rgb="FF000000"/>
        <rFont val="Verdana"/>
        <family val="2"/>
      </rPr>
      <t xml:space="preserve"> interativo, além de atualizações periódicas sobre o programa para toda a Companhia.
Em relação aos demais </t>
    </r>
    <r>
      <rPr>
        <i/>
        <sz val="12"/>
        <color rgb="FF000000"/>
        <rFont val="Verdana"/>
        <family val="2"/>
      </rPr>
      <t>stakeholders</t>
    </r>
    <r>
      <rPr>
        <sz val="12"/>
        <color rgb="FF000000"/>
        <rFont val="Verdana"/>
        <family val="2"/>
      </rPr>
      <t xml:space="preserve">, a CBA promove uma série de ações de comunicação em redes sociais, além do envio de comunicações dedicadas aos fornecedores sobre o Programa.
Já em 2025, foram realizadas diversas divulgações sobre o Programa de Suprimentos Sustentável junto às partes interessadas, como boletins, notícias e </t>
    </r>
    <r>
      <rPr>
        <i/>
        <sz val="12"/>
        <color rgb="FF000000"/>
        <rFont val="Verdana"/>
        <family val="2"/>
      </rPr>
      <t>quizzes</t>
    </r>
    <r>
      <rPr>
        <sz val="12"/>
        <color rgb="FF000000"/>
        <rFont val="Verdana"/>
        <family val="2"/>
      </rPr>
      <t xml:space="preserve"> interativos.</t>
    </r>
  </si>
  <si>
    <r>
      <t xml:space="preserve">A CBA possui um processo de avaliação de fornecedores que envolve análises documentais com verificação sistemática de evidências. No processo de homologação, além de aspectos socioambientais — como licenças ambientais, condições de trabalho e requisitos de </t>
    </r>
    <r>
      <rPr>
        <i/>
        <sz val="12"/>
        <color rgb="FF000000"/>
        <rFont val="Verdana"/>
        <family val="2"/>
      </rPr>
      <t>compliance</t>
    </r>
    <r>
      <rPr>
        <sz val="12"/>
        <color rgb="FF000000"/>
        <rFont val="Verdana"/>
        <family val="2"/>
      </rPr>
      <t xml:space="preserve"> — é avaliada a maturidade do fornecedor em temas ESG, classificada em quatro níveis:
• Nível 1: tratativa inicial ou cumprimento da legislação
• Nível 2: iniciativas e práticas
• Nível 3: políticas e procedimentos
• Nível 4: atuação estratégica
Os fornecedores são avaliados nos temas considerados materiais para sua área de atuação. Para essa avaliação, são utilizadas metodologias e certificações reconhecidas pelo mercado e pela indústria, como ASI e IATF, entre outras. A expectativa é que a cadeia de fornecedores da CBA atinja, no médio prazo, ao menos o nível 3 de maturidade, o que representa uma gestão estruturada do tema com evidências materiais.
Fornecedores que não atingem a nota mínima esperada são incentivados a construir, em conjunto com a Companhia, um plano de ação — iniciativa que vem sendo desenvolvida desde 2022 com fornecedores estratégicos. Já aqueles enquadrados nos níveis 3 e 4 são engajados para o desenvolvimento de parcerias que ampliem ainda mais as práticas conjuntas em ESG.
Além disso, a CBA realiza auditorias e </t>
    </r>
    <r>
      <rPr>
        <i/>
        <sz val="12"/>
        <color rgb="FF000000"/>
        <rFont val="Verdana"/>
        <family val="2"/>
      </rPr>
      <t>due diligences</t>
    </r>
    <r>
      <rPr>
        <sz val="12"/>
        <color rgb="FF000000"/>
        <rFont val="Verdana"/>
        <family val="2"/>
      </rPr>
      <t xml:space="preserve"> presenciais em fornecedores, conduzidas por empregados e empregadas da Companhia ou por consultores especializados contratados.</t>
    </r>
  </si>
  <si>
    <r>
      <t xml:space="preserve">Dentro do Programa Suprimentos Sustentável, a CBA possui um projeto dedicado ao desenvolvimento de seus fornecedores, dividido em duas grandes frentes de atuação:
i) Treinamentos e suporte para avanço no processo de avaliação ESG: para aqueles fornecedores que não atingem a pontuação mínima - nível 3 de maturidade, o que representa uma gestão estruturada do tema com evidências materiais -, a Companhia fornece apoio para a implementação de planos de ação para melhoria de seu desempenho, bem como a oportunidade de realização de </t>
    </r>
    <r>
      <rPr>
        <i/>
        <sz val="12"/>
        <color rgb="FF000000"/>
        <rFont val="Verdana"/>
        <family val="2"/>
      </rPr>
      <t>benchmarks</t>
    </r>
    <r>
      <rPr>
        <sz val="12"/>
        <color rgb="FF000000"/>
        <rFont val="Verdana"/>
        <family val="2"/>
      </rPr>
      <t xml:space="preserve"> e suporte técnico para dúvidas em temas ESG.
ii) Desenvolvimento de fornecedores locais: em parceria com o Sebrae Minas, a CBA lançou o Programa de Encadeamento Produtivo, iniciativa voltada à integração de micro e pequenas empresas com grandes indústrias, ampliando oportunidades de negócios e crescimento. O projeto-piloto foi implementado em 2025 na Zona da Mata mineira, onde 30 empresas foram selecionadas e passaram por um diagnóstico empresarial inicial para avaliar o grau de maturidade de gestão.</t>
    </r>
  </si>
  <si>
    <t>1.2 Percentual de fornecedores significativos/críticos/estratégicos avaliados</t>
  </si>
  <si>
    <t>b) Descrição da cobertura e do progresso de fornecedores com planos de ações corretivas</t>
  </si>
  <si>
    <t>c) Descrição da cobertura e do progresso de fornecedores envolvidos em programas de Capacitação</t>
  </si>
  <si>
    <t>3.2 % de fornecedores significativos/críticos/estratégicos envolvidos em programas de capacitação</t>
  </si>
  <si>
    <t>A CBA incorpora diretrizes de sustentabilidade à gestão da cadeia de suprimentos por meio de processos estruturados de homologação, contratação e monitoramento contínuo de fornecedores. Em 2025, todos os 1.210 novos fornecedores contratados foram submetidos a critérios ambientais, sociais e de governança como condição para sua qualificação.
No âmbito ambiental, a avaliação considera a conformidade legal, a regularidade cadastral perante os órgãos competentes, a existência de certificações aplicáveis, a transparência na divulgação de informações e práticas relacionadas à gestão de impactos e à responsabilidade socioambiental. O controle documental é realizado por plataforma digital, que monitora automaticamente a validade de registros obrigatórios, como o Cadastro Técnico Federal junto ao órgão ambiental federal, além de outras licenças e autorizações pertinentes à atividade exercida.
Sob a perspectiva social, são analisados aspectos como relacionamento com comunidades, promoção de diversidade e inclusão, condições de trabalho, saúde e segurança ocupacional e prevenção a violações de direitos. Na dimensão de governança, a Companhia avalia diretrizes e práticas relacionadas a direitos humanos, ética, integridade, prevenção da corrupção e gestão de riscos. A adesão formal ao Código de Conduta do Fornecedor e à Política de Fornecimento Sustentável é requisito obrigatório para a contratação. Adicionalmente, são realizadas consultas a bases públicas para identificação de eventuais irregularidades, como envolvimento em casos de corrupção, trabalho em condições análogas às de escravidão ou trabalho infantil, que inviabilizam a qualificação do fornecedor.
No período reportado, não foram identificados fornecedores com impactos ambientais ou sociais negativos significativos, reais ou potenciais, razão pela qual não houve necessidade de estabelecer planos de ação corretiva ou promover rescisões contratuais por descumprimento de critérios socioambientais.
A estratégia de Suprimentos Sustentável também prevê o aprimoramento contínuo de cláusulas contratuais com requisitos ESG, bem como a realização de análises de criticidade que consideram riscos e relevância estratégica sob as três dimensões. O monitoramento após a contratação é segmentado de acordo com o perfil de risco e criticidade do fornecedor, combinando painéis de desempenho para parceiros estratégicos e auditorias presenciais para fornecedores classificados como críticos, assegurando a manutenção dos padrões estabelecidos ao longo de toda a relação comercial.</t>
  </si>
  <si>
    <r>
      <rPr>
        <b/>
        <sz val="10"/>
        <color rgb="FF000000"/>
        <rFont val="Verdana"/>
        <family val="2"/>
      </rPr>
      <t>Nota 1:</t>
    </r>
    <r>
      <rPr>
        <sz val="10"/>
        <color rgb="FF000000"/>
        <rFont val="Verdana"/>
        <family val="2"/>
      </rPr>
      <t xml:space="preserve"> O Programa de Suprimentos Sustentável foi implementado em 2021 e consolidou seus critérios de regionalização ao longo de 2023. Por esse motivo, os dados completos e confiáveis sobre valores absolutos de gastos com fornecedores locais estão disponíveis apenas a partir de 2024.
</t>
    </r>
    <r>
      <rPr>
        <b/>
        <sz val="10"/>
        <color rgb="FF000000"/>
        <rFont val="Verdana"/>
        <family val="2"/>
      </rPr>
      <t>Nota 2:</t>
    </r>
    <r>
      <rPr>
        <sz val="10"/>
        <color rgb="FF000000"/>
        <rFont val="Verdana"/>
        <family val="2"/>
      </rPr>
      <t xml:space="preserve"> Para fins deste indicador, foram consideradas todas as Unidades e Negócios da CBA, incluindo as Unidades Niquelândia (GO) e Barro Alto (GO) e o Legado Verdes do Cerrado (GO).
</t>
    </r>
    <r>
      <rPr>
        <b/>
        <sz val="10"/>
        <color rgb="FF000000"/>
        <rFont val="Verdana"/>
        <family val="2"/>
      </rPr>
      <t>Nota 3:</t>
    </r>
    <r>
      <rPr>
        <sz val="10"/>
        <color rgb="FF000000"/>
        <rFont val="Verdana"/>
        <family val="2"/>
      </rPr>
      <t xml:space="preserve"> São considerados fornecedores locais aqueles situados nos municípios onde a CBA possui unidades operacionais, bem como nas cidades vizinhas. No caso da Unidade Itapissuma (PE), também foram considerados municípios localizados em um raio de até 20 km.</t>
    </r>
  </si>
  <si>
    <t>A CBA não possui operações com violações identificadas ou riscos significativos de impedimento ao exercício da liberdade sindical e da negociação coletiva. No âmbito da cadeia de suprimentos, os processos de homologação de fornecedores incluem a verificação de conformidade com requisitos legais e técnicos relacionados à liberdade de associação. Nenhum risco significativo de violação foi identificado nas operações ou fornecedores avaliados.
Internamente, para apoiar esses direitos dos seus empregados e empregadas, a Companhia assegura a liberdade de associação facultativa, processando as mensalidades associativas mediante adesão voluntária do(a) empregado(a) junto ao respectivo sindicato. A negociação coletiva ocorre periodicamente para a celebração de acordos de data-base e programas de participação nos resultados, os quais são aprovados pelos(as) empregados(as) em assembleia. A CBA não mantém políticas ou práticas que interfiram nas decisões de sindicalização ou participação em atividades sindicais, garantindo a autonomia dos sindicatos para a realização de reuniões e assembleias sem a imposição de obstáculos ou impedimentos.</t>
  </si>
  <si>
    <t>a) Descrição dos aspectos incluídos no processo de triagem de fornecedores para identificação de fornecedores significativos/críticos/estratégicos
(incluir se são considerados critérios ambientais, sociais, de governança e relevância empresarial)</t>
  </si>
  <si>
    <r>
      <t xml:space="preserve">A CBA adota uma estrutura de governança dedicada à supervisão e à gestão da segurança da informação e dos riscos cibernéticos, assegurando a disponibilidade e a integridade de seus sistemas. O tema é supervisionado em nível executivo pelo </t>
    </r>
    <r>
      <rPr>
        <i/>
        <sz val="12"/>
        <color theme="1"/>
        <rFont val="Verdana"/>
        <family val="2"/>
      </rPr>
      <t>Chief Information Security Officer</t>
    </r>
    <r>
      <rPr>
        <sz val="12"/>
        <color theme="1"/>
        <rFont val="Verdana"/>
        <family val="2"/>
      </rPr>
      <t xml:space="preserve"> (CISO) e a avaliação e a gestão das questões relacionadas são conduzidas por um Comitê de Segurança da Informação dedicado.
O assunto é regularmente incluído na pauta do Conselho de Administração e discutido em suas reuniões, com a participação da equipe responsável pela gestão da segurança da informação.</t>
    </r>
  </si>
  <si>
    <t>c) Monitoramento e respostas a ameaças à segurança da informação</t>
  </si>
  <si>
    <r>
      <t xml:space="preserve">Para garantir a integridade e a proteção dos dados, a CBA adota boas práticas como criptografia, controle de acesso, monitoramento, rotinas de </t>
    </r>
    <r>
      <rPr>
        <i/>
        <sz val="12"/>
        <color rgb="FF000000"/>
        <rFont val="Verdana"/>
        <family val="2"/>
      </rPr>
      <t>backup</t>
    </r>
    <r>
      <rPr>
        <sz val="12"/>
        <color rgb="FF000000"/>
        <rFont val="Verdana"/>
        <family val="2"/>
      </rPr>
      <t xml:space="preserve"> e ações de conscientização. O monitoramento e a resposta a ameaças são realizados por meio de um processo estruturado, que inclui uma equipe dedicada de resposta a incidentes atuando 24x7, o uso de ferramentas de coleta e análise de </t>
    </r>
    <r>
      <rPr>
        <i/>
        <sz val="12"/>
        <color rgb="FF000000"/>
        <rFont val="Verdana"/>
        <family val="2"/>
      </rPr>
      <t>logs</t>
    </r>
    <r>
      <rPr>
        <sz val="12"/>
        <color rgb="FF000000"/>
        <rFont val="Verdana"/>
        <family val="2"/>
      </rPr>
      <t xml:space="preserve">, </t>
    </r>
    <r>
      <rPr>
        <i/>
        <sz val="12"/>
        <color rgb="FF000000"/>
        <rFont val="Verdana"/>
        <family val="2"/>
      </rPr>
      <t>Threat Intelligence</t>
    </r>
    <r>
      <rPr>
        <sz val="12"/>
        <color rgb="FF000000"/>
        <rFont val="Verdana"/>
        <family val="2"/>
      </rPr>
      <t xml:space="preserve"> e </t>
    </r>
    <r>
      <rPr>
        <i/>
        <sz val="12"/>
        <color rgb="FF000000"/>
        <rFont val="Verdana"/>
        <family val="2"/>
      </rPr>
      <t>hunting</t>
    </r>
    <r>
      <rPr>
        <sz val="12"/>
        <color rgb="FF000000"/>
        <rFont val="Verdana"/>
        <family val="2"/>
      </rPr>
      <t>, além da realização periódica de exercícios de simulação (</t>
    </r>
    <r>
      <rPr>
        <i/>
        <sz val="12"/>
        <color rgb="FF000000"/>
        <rFont val="Verdana"/>
        <family val="2"/>
      </rPr>
      <t>tabletop</t>
    </r>
    <r>
      <rPr>
        <sz val="12"/>
        <color rgb="FF000000"/>
        <rFont val="Verdana"/>
        <family val="2"/>
      </rPr>
      <t>).
As responsabilidades relacionadas à segurança da informação são amplamente disseminadas: todos os empregados e empregadas recebem capacitação sobre o tema, com orientações claras sobre a proteção de credenciais, o uso adequado dos recursos corporativos, a correta classificação das informações, o reporte imediato de incidentes e a prevenção contra engenharia social.</t>
    </r>
  </si>
  <si>
    <r>
      <t xml:space="preserve">A CBA considera a Segurança da Informação e a proteção de dados pilares essenciais para a resiliência de suas operações e a continuidade do Negócio. A gestão do tema é fundamentada em políticas corporativas rigorosas, alinhadas à Lei Geral de Proteção de Dados Pessoais (LGPD) e às melhores práticas de mercado, sendo supervisionada pelo Comitê de Segurança da Informação. A governança sobre riscos cibernéticos e conformidade é integrada à estrutura da Diretoria Jurídica, Governança, Riscos &amp; Compliance. De acordo com os protocolos de monitoramento da Companhia, os temas de Riscos e </t>
    </r>
    <r>
      <rPr>
        <i/>
        <sz val="12"/>
        <color theme="1"/>
        <rFont val="Verdana"/>
        <family val="2"/>
      </rPr>
      <t>Compliance</t>
    </r>
    <r>
      <rPr>
        <sz val="12"/>
        <color theme="1"/>
        <rFont val="Verdana"/>
        <family val="2"/>
      </rPr>
      <t xml:space="preserve"> são reportados ao Conselho de Administração duas vezes ao ano, garantindo o acompanhamento da Alta Liderança sobre a eficácia dos controles internos e a integridade dos sistemas. Em 2025, a Companhia avançou no amadurecimento de sua estratégia de cibersegurança por meio do desenvolvimento de um plano de </t>
    </r>
    <r>
      <rPr>
        <i/>
        <sz val="12"/>
        <color theme="1"/>
        <rFont val="Verdana"/>
        <family val="2"/>
      </rPr>
      <t>disaster recovery</t>
    </r>
    <r>
      <rPr>
        <sz val="12"/>
        <color theme="1"/>
        <rFont val="Verdana"/>
        <family val="2"/>
      </rPr>
      <t>, focado em assegurar que operações essenciais permaneçam ativas diante de eventuais indisponibilidades. Medidas preventivas estruturais foram intensificadas, incluindo o controle de acessos em ambiente corporativo e a realização de treinamentos educativos, como o Cyber Quest, que engajam o público interno na proteção coletiva de dados sensíveis. Ao longo do período de relato, a CBA manteve sua disciplina operacional para garantir o pleno atendimento aos padrões regulatórios de segurança física e digital e não foram identificados incidentes de não conformidade com padrões ou normas de segurança física e/ou cibernética em unidades que sejam de propriedade ou operadas pela Companhia.</t>
    </r>
  </si>
  <si>
    <r>
      <t xml:space="preserve">Ao longo de 2025, a CBA manteve uma relação transparente e consistente com o mercado de capitais, assegurando clareza sobre resultados, desafios e perspectivas, mesmo diante de desafios operacionais pontuais — como os registrados na Refinaria de Alumina no segundo trimestre — e de um cenário macroeconômico global volátil. Nesse contexto, a área de Relações com Investidores intensificou o diálogo com acionistas, analistas e investidores.
A Companhia adotou uma postura proativa, ampliando sua presença junto ao mercado por meio de uma agenda de Conferências e </t>
    </r>
    <r>
      <rPr>
        <i/>
        <sz val="12"/>
        <color theme="1"/>
        <rFont val="Verdana"/>
        <family val="2"/>
      </rPr>
      <t>non-deal roadshows</t>
    </r>
    <r>
      <rPr>
        <sz val="12"/>
        <color theme="1"/>
        <rFont val="Verdana"/>
        <family val="2"/>
      </rPr>
      <t xml:space="preserve"> (NDRs) – encontros entre a Empresa e investidores sem a realização de oferta de títulos (ações ou dívida) – no Brasil e no exterior, contribuindo para contextualizar a natureza pontual das instabilidades e apoiar nos direcionamentos para avaliações de </t>
    </r>
    <r>
      <rPr>
        <i/>
        <sz val="12"/>
        <color theme="1"/>
        <rFont val="Verdana"/>
        <family val="2"/>
      </rPr>
      <t>performance</t>
    </r>
    <r>
      <rPr>
        <sz val="12"/>
        <color theme="1"/>
        <rFont val="Verdana"/>
        <family val="2"/>
      </rPr>
      <t xml:space="preserve"> das ações no segundo semestre.
Em novembro de 2025, foi realizado um evento </t>
    </r>
    <r>
      <rPr>
        <i/>
        <sz val="12"/>
        <color theme="1"/>
        <rFont val="Verdana"/>
        <family val="2"/>
      </rPr>
      <t>online</t>
    </r>
    <r>
      <rPr>
        <sz val="12"/>
        <color theme="1"/>
        <rFont val="Verdana"/>
        <family val="2"/>
      </rPr>
      <t>, o Update Estratégico, no qual o CEO, Luciano Alves, reforçou a continuidade da estratégia de longo prazo, organizada nos pilares de Crescimento, Competitividade, Transformação e Impacto Positivo. O evento detalhou as vantagens competitivas da Companhia, a disciplina na alocação de capital e a preparação para oportunidades associadas à transição energética e à demanda por alumínio de baixo carbono.</t>
    </r>
  </si>
  <si>
    <r>
      <rPr>
        <b/>
        <sz val="10"/>
        <color rgb="FF000000"/>
        <rFont val="Verdana"/>
        <family val="2"/>
      </rPr>
      <t xml:space="preserve">Nota 1: </t>
    </r>
    <r>
      <rPr>
        <sz val="10"/>
        <color rgb="FF000000"/>
        <rFont val="Verdana"/>
        <family val="2"/>
      </rPr>
      <t xml:space="preserve">Foram considerados, neste indicador, todos os casos de não conformidade com leis e regulamentos com parecer precedente em cada ano.
</t>
    </r>
    <r>
      <rPr>
        <b/>
        <sz val="10"/>
        <color rgb="FF000000"/>
        <rFont val="Verdana"/>
        <family val="2"/>
      </rPr>
      <t xml:space="preserve">Nota 2: </t>
    </r>
    <r>
      <rPr>
        <sz val="10"/>
        <color rgb="FF000000"/>
        <rFont val="Verdana"/>
        <family val="2"/>
      </rPr>
      <t>No âmbito tributário, a Organização registrou o recebimento de 15 autuações com imposição de multas que totalizam R$ 13.995.256,96. Para todos os casos, foram interpostas defesas que se encontram em fase de julgamento. O montante apresentado não inclui pagamentos relativos a processos administrativos ou judiciais iniciados em períodos anteriores, tampouco desembolsos decorrentes de programas de anistia. Apenas os casos do âmbito ambiental foram efetivamente pagos em 2025.</t>
    </r>
  </si>
  <si>
    <r>
      <t xml:space="preserve">A CBA acredita que a construção de um futuro com atuação socioambiental mais responsável exige ação coletiva, transparência e liderança setorial. Nesse contexto, a Companhia mantém participação ativa em associações empresariais, iniciativas multissetoriais, instâncias de governança de recursos naturais e compromissos globais voltados ao avanço da sustentabilidade e da competitividade industrial. Em 2025, a CBA fortaleceu sua atuação em fóruns nacionais e internacionais, assumindo posições relevantes e reafirmando compromissos voluntários que impulsionam as melhores práticas ESG, contribuindo para o desenvolvimento responsável da cadeia do alumínio e dos setores com os quais se relaciona.
</t>
    </r>
    <r>
      <rPr>
        <b/>
        <sz val="11"/>
        <color theme="1"/>
        <rFont val="Verdana"/>
        <family val="2"/>
      </rPr>
      <t xml:space="preserve">Alumínio, Indústria e Cadeia de Valor
</t>
    </r>
    <r>
      <rPr>
        <u/>
        <sz val="11"/>
        <color theme="1"/>
        <rFont val="Verdana"/>
        <family val="2"/>
      </rPr>
      <t>Representação setorial:</t>
    </r>
    <r>
      <rPr>
        <b/>
        <sz val="11"/>
        <color theme="1"/>
        <rFont val="Verdana"/>
        <family val="2"/>
      </rPr>
      <t xml:space="preserve"> </t>
    </r>
    <r>
      <rPr>
        <sz val="11"/>
        <color theme="1"/>
        <rFont val="Verdana"/>
        <family val="2"/>
      </rPr>
      <t xml:space="preserve">Associação Brasileira do Alumínio, International Aluminum Institute e Aluminum Stewardship Initiative.
</t>
    </r>
    <r>
      <rPr>
        <u/>
        <sz val="11"/>
        <color theme="1"/>
        <rFont val="Verdana"/>
        <family val="2"/>
      </rPr>
      <t>Cadeias de Consumo e Logística - Embalagens:</t>
    </r>
    <r>
      <rPr>
        <sz val="11"/>
        <color theme="1"/>
        <rFont val="Verdana"/>
        <family val="2"/>
      </rPr>
      <t xml:space="preserve"> Associação Brasileira de Embalagem, Associação Brasileira da Indústria de Café, Associação Brasileira da Indústria de Lácteos Longa Vida e Global Aluminium Foil Roller Initiative.
</t>
    </r>
    <r>
      <rPr>
        <u/>
        <sz val="11"/>
        <color theme="1"/>
        <rFont val="Verdana"/>
        <family val="2"/>
      </rPr>
      <t>Cadeias de consumo e Logística - Construção e Transporte:</t>
    </r>
    <r>
      <rPr>
        <sz val="11"/>
        <color theme="1"/>
        <rFont val="Verdana"/>
        <family val="2"/>
      </rPr>
      <t xml:space="preserve"> Associação Nacional de Fabricantes de Esquadrias de Alumínio, Associação Nacional dos Fabricantes de Implementos Rodoviários, Sociedade de Engenheiros da Mobilidade no Brasil e Associação Brasileira de Engenharia Automotiva.
</t>
    </r>
    <r>
      <rPr>
        <u/>
        <sz val="11"/>
        <color theme="1"/>
        <rFont val="Verdana"/>
        <family val="2"/>
      </rPr>
      <t>Mineração:</t>
    </r>
    <r>
      <rPr>
        <sz val="11"/>
        <color theme="1"/>
        <rFont val="Verdana"/>
        <family val="2"/>
      </rPr>
      <t xml:space="preserve"> Associação dos Mineradores do Planalto de Poços de Caldas.
</t>
    </r>
    <r>
      <rPr>
        <b/>
        <sz val="11"/>
        <color theme="1"/>
        <rFont val="Verdana"/>
        <family val="2"/>
      </rPr>
      <t xml:space="preserve">Setor Energético
</t>
    </r>
    <r>
      <rPr>
        <u/>
        <sz val="11"/>
        <color theme="1"/>
        <rFont val="Verdana"/>
        <family val="2"/>
      </rPr>
      <t>Gestão de energia:</t>
    </r>
    <r>
      <rPr>
        <b/>
        <sz val="11"/>
        <color theme="1"/>
        <rFont val="Verdana"/>
        <family val="2"/>
      </rPr>
      <t xml:space="preserve"> </t>
    </r>
    <r>
      <rPr>
        <sz val="11"/>
        <color theme="1"/>
        <rFont val="Verdana"/>
        <family val="2"/>
      </rPr>
      <t xml:space="preserve">Associação Brasileira dos Investidores em Autoprodução de Energia, Associação Brasileira dos Grandes Consumidores Industriais de Energia e de Consumidores Livres e Associação Brasileira de Energia Solar Fotovoltaica.
</t>
    </r>
    <r>
      <rPr>
        <b/>
        <sz val="11"/>
        <color theme="1"/>
        <rFont val="Verdana"/>
        <family val="2"/>
      </rPr>
      <t xml:space="preserve">Governança Socioambiental e Gestão de Recursos Naturais
</t>
    </r>
    <r>
      <rPr>
        <u/>
        <sz val="11"/>
        <color theme="1"/>
        <rFont val="Verdana"/>
        <family val="2"/>
      </rPr>
      <t>Gestão Hídrica (órgãos colegiados):</t>
    </r>
    <r>
      <rPr>
        <sz val="11"/>
        <color theme="1"/>
        <rFont val="Verdana"/>
        <family val="2"/>
      </rPr>
      <t xml:space="preserve"> Conselho Estadual de Recursos Hídricos de São Paulo e Comitês de Bacias Hidrográficas (Rios Paranapanema, Sorocaba, Médio Tietê, Ribeira de Iguape, Litoral Sul e afluentes mineiros dos rios Pomba, Muriaé, Preto e Paraibuna).
</t>
    </r>
    <r>
      <rPr>
        <u/>
        <sz val="11"/>
        <color theme="1"/>
        <rFont val="Verdana"/>
        <family val="2"/>
      </rPr>
      <t>Áreas protegidas e Biodiversidade:</t>
    </r>
    <r>
      <rPr>
        <b/>
        <sz val="11"/>
        <color theme="1"/>
        <rFont val="Verdana"/>
        <family val="2"/>
      </rPr>
      <t xml:space="preserve"> </t>
    </r>
    <r>
      <rPr>
        <sz val="11"/>
        <color theme="1"/>
        <rFont val="Verdana"/>
        <family val="2"/>
      </rPr>
      <t xml:space="preserve">Conselhos gestores e consultivos da Área de Proteção Ambiental Itupararanga, Mata do Krambeck e Parques Estaduais da Serra do Brigadeiro e do Jurupará.
</t>
    </r>
    <r>
      <rPr>
        <u/>
        <sz val="11"/>
        <color theme="1"/>
        <rFont val="Verdana"/>
        <family val="2"/>
      </rPr>
      <t>Educação Ambiental:</t>
    </r>
    <r>
      <rPr>
        <b/>
        <sz val="11"/>
        <color theme="1"/>
        <rFont val="Verdana"/>
        <family val="2"/>
      </rPr>
      <t xml:space="preserve"> </t>
    </r>
    <r>
      <rPr>
        <sz val="11"/>
        <color theme="1"/>
        <rFont val="Verdana"/>
        <family val="2"/>
      </rPr>
      <t xml:space="preserve">Comissão Interinstitucional de Educação Ambiental de Minas Gerais na Regional Zona da Mata.
</t>
    </r>
    <r>
      <rPr>
        <b/>
        <sz val="11"/>
        <color theme="1"/>
        <rFont val="Verdana"/>
        <family val="2"/>
      </rPr>
      <t xml:space="preserve">Compromissos Globais, Descarbonização e Reporte
</t>
    </r>
    <r>
      <rPr>
        <u/>
        <sz val="11"/>
        <color theme="1"/>
        <rFont val="Verdana"/>
        <family val="2"/>
      </rPr>
      <t>Coalizões internacionais:</t>
    </r>
    <r>
      <rPr>
        <b/>
        <sz val="11"/>
        <color theme="1"/>
        <rFont val="Verdana"/>
        <family val="2"/>
      </rPr>
      <t xml:space="preserve"> </t>
    </r>
    <r>
      <rPr>
        <sz val="11"/>
        <color theme="1"/>
        <rFont val="Verdana"/>
        <family val="2"/>
      </rPr>
      <t xml:space="preserve">Subscrição à Rede Brasil do Pacto Global e ao Conselho Empresarial Brasileiro pelo Desenvolvimento Sustentável — com atuação nas câmaras temáticas de Água, Clima e Biodiversidade.
</t>
    </r>
    <r>
      <rPr>
        <u/>
        <sz val="11"/>
        <color theme="1"/>
        <rFont val="Verdana"/>
        <family val="2"/>
      </rPr>
      <t>Ambição climática:</t>
    </r>
    <r>
      <rPr>
        <b/>
        <sz val="11"/>
        <color theme="1"/>
        <rFont val="Verdana"/>
        <family val="2"/>
      </rPr>
      <t xml:space="preserve"> </t>
    </r>
    <r>
      <rPr>
        <sz val="11"/>
        <color theme="1"/>
        <rFont val="Verdana"/>
        <family val="2"/>
      </rPr>
      <t xml:space="preserve">First Movers Coalition, Race to Zero, Movimento Ambição Net Zero e Acordo Ambiental de São Paulo.
</t>
    </r>
    <r>
      <rPr>
        <u/>
        <sz val="11"/>
        <color theme="1"/>
        <rFont val="Verdana"/>
        <family val="2"/>
      </rPr>
      <t>Ambiente de negócios e cooperação institucional:</t>
    </r>
    <r>
      <rPr>
        <sz val="11"/>
        <color theme="1"/>
        <rFont val="Verdana"/>
        <family val="2"/>
      </rPr>
      <t xml:space="preserve"> Amcham Brasil (Câmara Americana de Comércio para o Brasil).
</t>
    </r>
    <r>
      <rPr>
        <u/>
        <sz val="11"/>
        <color theme="1"/>
        <rFont val="Verdana"/>
        <family val="2"/>
      </rPr>
      <t>Reporte e transparência:</t>
    </r>
    <r>
      <rPr>
        <sz val="11"/>
        <color theme="1"/>
        <rFont val="Verdana"/>
        <family val="2"/>
      </rPr>
      <t xml:space="preserve"> reporte sistemático a plataformas e índices como CDP, MSCI, CSA (S&amp;P) e ABRASCA.</t>
    </r>
  </si>
  <si>
    <r>
      <rPr>
        <b/>
        <sz val="12"/>
        <color rgb="FF0FD2E9"/>
        <rFont val="Verdana bold"/>
      </rPr>
      <t>CBA-19</t>
    </r>
    <r>
      <rPr>
        <b/>
        <sz val="12"/>
        <color rgb="FF113CEA"/>
        <rFont val="Verdana bold"/>
      </rPr>
      <t xml:space="preserve"> - </t>
    </r>
    <r>
      <rPr>
        <b/>
        <i/>
        <sz val="12"/>
        <color rgb="FF113CEA"/>
        <rFont val="Verdana bold"/>
      </rPr>
      <t>Advocacy</t>
    </r>
    <r>
      <rPr>
        <b/>
        <sz val="12"/>
        <color rgb="FF113CEA"/>
        <rFont val="Verdana bold"/>
      </rPr>
      <t xml:space="preserve"> e Associações Setoriais - Alinhamento Climático</t>
    </r>
  </si>
  <si>
    <r>
      <t xml:space="preserve">Sistema de gestão implementado para atividades de </t>
    </r>
    <r>
      <rPr>
        <i/>
        <sz val="12"/>
        <color theme="1"/>
        <rFont val="Verdana"/>
        <family val="2"/>
      </rPr>
      <t>lobby</t>
    </r>
    <r>
      <rPr>
        <sz val="12"/>
        <color theme="1"/>
        <rFont val="Verdana"/>
        <family val="2"/>
      </rPr>
      <t xml:space="preserve"> e associações comerciais</t>
    </r>
  </si>
  <si>
    <r>
      <t xml:space="preserve">A CBA não realiza atividades de </t>
    </r>
    <r>
      <rPr>
        <i/>
        <sz val="12"/>
        <color theme="1"/>
        <rFont val="Verdana"/>
        <family val="2"/>
      </rPr>
      <t>lobby</t>
    </r>
    <r>
      <rPr>
        <sz val="12"/>
        <color theme="1"/>
        <rFont val="Verdana"/>
        <family val="2"/>
      </rPr>
      <t xml:space="preserve"> e, por isso, não mantém sistema de gestão voltado a esse tipo de atuação.
A Companhia participa de associações setoriais e fóruns técnicos com o objetivo de acompanhar discussões relevantes para o setor e contribuir tecnicamente com temas estratégicos, especialmente relacionados a sustentabilidade, competitividade e desenvolvimento da indústria. 
Essa participação ocorre por meio de entidades representativas, como a Associação Brasileira do Alumínio (Abal), o Instituto Brasileiro de Mineração (Ibram) e a Confederação Nacional da Indústria (CNI), entre outras, priorizando a troca de conhecimento, o compartilhamento de boas práticas e o aprimoramento técnico-regulatório do setor.
A atuação da Companhia nesse, e em todos os espaços, é pautada por princípios de ética, transparência e conformidade com a legislação aplicável.</t>
    </r>
  </si>
  <si>
    <r>
      <t xml:space="preserve">A CBA não possui uma estrutura formal de governança dedicada exclusivamente ao engajamento em políticas públicas. A condução dessas interações é centralizada na área de Relações Governamentais, responsável por representar institucionalmente a Companhia e coordenar o posicionamento externo em temas regulatórios e setoriais.
A responsável pela área atua como porta-voz institucional nos temas de </t>
    </r>
    <r>
      <rPr>
        <i/>
        <sz val="12"/>
        <color theme="1"/>
        <rFont val="Verdana"/>
        <family val="2"/>
      </rPr>
      <t>advocacy</t>
    </r>
    <r>
      <rPr>
        <sz val="12"/>
        <color theme="1"/>
        <rFont val="Verdana"/>
        <family val="2"/>
      </rPr>
      <t>, promovendo o alinhamento interno com as áreas de negócio e equipes técnicas sempre que necessário. Esse processo inclui a análise de consultas públicas, a avaliação de propostas de alteração regulatória e a identificação de riscos, oportunidades e eventuais necessidades de adequação decorrentes de mudanças normativas.
A atuação é pautada por critérios técnicos, transparência e conformidade com a legislação aplicável, assegurando que os posicionamentos reflitam as diretrizes estratégicas e os princípios de governança da Companhia.</t>
    </r>
  </si>
  <si>
    <r>
      <t xml:space="preserve">Processo de revisão e monitoramento para avaliar se os engajamentos em políticas públicas e atividades de </t>
    </r>
    <r>
      <rPr>
        <i/>
        <sz val="12"/>
        <color theme="1"/>
        <rFont val="Verdana"/>
        <family val="2"/>
      </rPr>
      <t>lobby</t>
    </r>
    <r>
      <rPr>
        <sz val="12"/>
        <color theme="1"/>
        <rFont val="Verdana"/>
        <family val="2"/>
      </rPr>
      <t xml:space="preserve"> estão alinhados ao Acordo de Paris (detalhar se é feito para atividades diretas de </t>
    </r>
    <r>
      <rPr>
        <i/>
        <sz val="12"/>
        <color theme="1"/>
        <rFont val="Verdana"/>
        <family val="2"/>
      </rPr>
      <t>lobby</t>
    </r>
    <r>
      <rPr>
        <sz val="12"/>
        <color theme="1"/>
        <rFont val="Verdana"/>
        <family val="2"/>
      </rPr>
      <t>, para associações comerciais ou ambas)</t>
    </r>
  </si>
  <si>
    <r>
      <t xml:space="preserve">A CBA não possui, até o momento, um processo formal e estruturado de revisão e monitoramento específico para avaliar o alinhamento de engajamentos em políticas públicas ao Acordo de Paris.
A Companhia não realiza atividades diretas de </t>
    </r>
    <r>
      <rPr>
        <i/>
        <sz val="12"/>
        <color theme="1"/>
        <rFont val="Verdana"/>
        <family val="2"/>
      </rPr>
      <t>lobby</t>
    </r>
    <r>
      <rPr>
        <sz val="12"/>
        <color theme="1"/>
        <rFont val="Verdana"/>
        <family val="2"/>
      </rPr>
      <t>. Sua atuação ocorre principalmente por meio da participação em associações setoriais e fóruns técnicos, nos quais acompanha discussões regulatórias e contribui tecnicamente em temas relevantes para o setor.
Ainda assim, mesmo que não exista um mecanismo formal dedicado a essa verificação, os posicionamentos institucionais da CBA são orientados por suas diretrizes estratégicas, por seus compromissos climáticos e por princípios de ética e conformidade, buscando coerência com a agenda de transição para uma economia de baixo carbono.</t>
    </r>
  </si>
  <si>
    <r>
      <t xml:space="preserve">Relatórios sobre atividades diretas de </t>
    </r>
    <r>
      <rPr>
        <i/>
        <sz val="12"/>
        <color theme="1"/>
        <rFont val="Verdana"/>
        <family val="2"/>
      </rPr>
      <t>lobby</t>
    </r>
    <r>
      <rPr>
        <sz val="12"/>
        <color theme="1"/>
        <rFont val="Verdana"/>
        <family val="2"/>
      </rPr>
      <t xml:space="preserve"> relacionadas ao clima e/ou relatórios sobre posições e atividades políticas das associações comerciais em relação ao clima</t>
    </r>
  </si>
  <si>
    <r>
      <t xml:space="preserve">A CBA não realiza atividades diretas de </t>
    </r>
    <r>
      <rPr>
        <i/>
        <sz val="12"/>
        <color theme="1"/>
        <rFont val="Verdana"/>
        <family val="2"/>
      </rPr>
      <t>lobby</t>
    </r>
    <r>
      <rPr>
        <sz val="12"/>
        <color theme="1"/>
        <rFont val="Verdana"/>
        <family val="2"/>
      </rPr>
      <t xml:space="preserve"> e, portanto, não publica relatórios específicos sobre esse tipo de atuação relacionados ao clima. A participação da Companhia em discussões regulatórias ocorre principalmente por meio de consultas públicas e interações institucionais conduzidas pela área de Relações Governamentais.
Atualmente, a CBA mantém um registro consolidado com informações sobre a quantidade de consultas públicas das quais participa, os temas tratados e a abrangência — nacional ou internacional. A área responsável também mantém o histórico das interações institucionais e dos materiais técnicos compartilhados ao longo do ano.
Em 2025, a Companhia participou de mais de 50 consultas públicas, incluindo temas relacionados à agenda climática e à transição para uma economia de baixo carbono.</t>
    </r>
  </si>
  <si>
    <t>Estrutura clara para tratar desalinhamentos entre as posições políticas sobre mudanças climáticas das associações comerciais e a posição climática da própria Companhia</t>
  </si>
  <si>
    <t>SAÚDE, SEGURANÇA E BEM-ESTAR</t>
  </si>
  <si>
    <r>
      <rPr>
        <b/>
        <sz val="12"/>
        <color rgb="FF0FD2E7"/>
        <rFont val="Verdana bold"/>
        <family val="2"/>
      </rPr>
      <t xml:space="preserve">GRI 401-3 </t>
    </r>
    <r>
      <rPr>
        <b/>
        <sz val="12"/>
        <color rgb="FF3338E8"/>
        <rFont val="Verdana bold"/>
      </rPr>
      <t>- Licenças-maternidade e paternidade</t>
    </r>
  </si>
  <si>
    <t>A reciclagem e a circularidade do alumínio são pilares essenciais para a CBA, unindo imperativos ambientais a ganhos econômicos significativos que impactam diretamente a receita da Companhia. Ao consumir apenas cerca de 5% da energia necessária para a produção primária, a reciclagem gera economias substanciais de custos e reduz drasticamente as emissões de gases de efeito estufa, alinhando-se à Estratégia ESG 2030 e às metas climáticas globais.
Além de atender a pressões regulatórias, essas práticas de circularidade fortalecem a segurança de recursos ao minimizar a dependência da bauxita, um insumo finito. Esse compromisso responde à crescente conscientização de consumidores e investidores, fortalecendo o posicionamento de mercado da CBA, promovendo a fidelização à marca e atraindo capital focado em sustentabilidade.</t>
  </si>
  <si>
    <t>Declaração da posição da Companhia sobre políticas públicas relacionadas às mudanças climáticas, alinhada ao Acordo de Paris</t>
  </si>
  <si>
    <t>A CBA investe na atuação responsável em suas operações e no relacionamento com seus diversos públicos, principalmente com as comunidades em que suas unidades estão inseridas. Com o objetivo de entender as dinâmicas de relacionamento entre os atores locais, de forma a identificar oportunidades de atuação socioambiental, a Companhia realiza a caracterização do território, analisando impactos, oportunidades e temas relacionados à sua operação. E desenvolve iniciativas para impulsionar o desenvolvimento local, com metodologias que ajudem a reforçar as políticas públicas, mitigar os impactos inerentes à operação e gerar resultados positivos para a comunidade e para a Empresa. Por meio da participação ativa, do diálogo social e da formação de redes colaborativas,  estimula o engajamento de cidadãos e cidadãs, representantes do terceiro setor e lideranças comunitárias, fortalecendo alianças que promovam a transformação socioambiental e econômica dos territórios.</t>
  </si>
  <si>
    <t>e) Descrição sobre treinamentos oferecidos pela Companhia para compradores da Empresa e/ou partes interessadas internas sobre seus papéis em seus Programas ESG de Fornecedores</t>
  </si>
  <si>
    <r>
      <t xml:space="preserve">A energia renovável e a eficiência energética são temas materiais e estratégicos para a CBA, sendo fundamentais para o seu modelo de negócio verticalizado e para a meta de descarbonização. Por atuar em um setor eletrointensivo, a Companhia depende de um suprimento estável, econômico e de baixo carbono para manter sua competitividade. Ao gerir seu próprio portfólio de fontes renováveis, a CBA garante segurança energética, reduz a volatilidade do mercado e diminui as emissões de Escopo 2. Paralelamente, os investimentos contínuos em eficiência operacional elevam a produtividade, reduzem custos e contribuem para as metas climáticas globais e a estratégia ESG da Empresa. Assim, esses fatores asseguram a conformidade regulatória, a confiança dos </t>
    </r>
    <r>
      <rPr>
        <i/>
        <sz val="12"/>
        <color theme="1"/>
        <rFont val="Verdana"/>
        <family val="2"/>
      </rPr>
      <t>stakeholders</t>
    </r>
    <r>
      <rPr>
        <sz val="12"/>
        <color theme="1"/>
        <rFont val="Verdana"/>
        <family val="2"/>
      </rPr>
      <t xml:space="preserve"> e a mitigação de riscos, reforçando o compromisso com o desenvolvimento sustentável e a geração de valor a longo prazo.</t>
    </r>
  </si>
  <si>
    <t>Em 2025, os investimentos em infraestrutura e apoio a serviços totalizaram R$ 680 mil, direcionados a projetos de mobilidade e acesso que beneficiam as operações e as comunidades locais. As iniciativas abrangem a manutenção de uma estrada municipal em Divinolândia (SP), com aporte de R$ 430 mil, e a doação de aduelas para a construção de uma ponte na Avenida Celanese, em Poços de Caldas (MG), no valor de R$ 250 mil. Ambos os projetos são realizados por meio de termos de cooperação, possuem duração média estimada em quatro meses e encontram-se em estágio de execução.
Essas ações estão alinhadas à estratégia de sustentabilidade da Companhia por promoverem o desenvolvimento socioeconômico e a geração de valor compartilhado nos territórios. Os impactos positivos diretos incluem a melhoria da segurança viária e a garantia de acesso contínuo a serviços essenciais de saúde, educação e comércio. Para os produtores rurais e pequenos negócios, a infraestrutura adequada facilita o escoamento de produtos e reduz perdas logísticas. Indiretamente, os investimentos estimulam a economia regional, fortalecem os vínculos de confiança entre a Empresa e a sociedade e auxiliam na redução de desigualdades. Não foram identificados impactos negativos reais ou potenciais decorrentes dessas intervenções.</t>
  </si>
  <si>
    <t>A CBA incorpora a sustentabilidade em sua cultura organizacional por meio de iniciativas estruturadas de capacitação, assegurando que os temas ESG — incluindo eficiência energética — sejam disseminados em todos os níveis da Empresa. Um dos principais instrumentos é a Trilha ESG, treinamento obrigatório para todos os novos empregados e empregadas como parte do processo de integração.
O treinamento apresenta os objetivos da Estratégia ESG 2030 da Companhia, incluindo aqueles relacionados à eficiência energética, e é revisado periodicamente para garantir alinhamento às atualizações estratégicas e às melhores práticas de mercado.
Além disso, em 2025, foi realizado um treinamento específico sobre eficiência energética, com o objetivo de sensibilizar as pessoas sobre o tema, apresentar os projetos de redução da intensidade energética e identificar oportunidades de melhoria para o ciclo seguinte.</t>
  </si>
  <si>
    <r>
      <t>A CBA enfrenta desafios significativos relacionados às mudanças climáticas devido à natureza intensiva em energia da fundição de alumínio, uma das principais fontes de emissões globais. A pressão sobre as empresas para melhorar seu desempenho em emissões está aumentando. A CBA é comprometida com a produção sustentável de alumínio, como demonstrado pela sua primeira Política Climática, lançada em 2022, que estabelece compromissos e critérios para a gestão climática. Um Comitê Multidisciplinar de Mudanças Climáticas apoia o Conselho Executivo da CBA, impulsionando os esforços rumo à descarbonização e às metas de emissões líquidas zero.
Em 2023, a CBA lançou a iniciativa Ação Climática e formalizou o compromisso de apoiar dois governos municipais. Esse apoio envolve o uso de uma lista de verificação para identificar lacunas climáticas prioritárias e implementar medidas de adaptação necessárias. Para ilustrar a magnitude do impacto ambiental da CBA, em 2025, a Empresa emitiu 2.252,7 mil tCO</t>
    </r>
    <r>
      <rPr>
        <vertAlign val="subscript"/>
        <sz val="12"/>
        <color theme="1"/>
        <rFont val="Verdana"/>
        <family val="2"/>
      </rPr>
      <t>₂</t>
    </r>
    <r>
      <rPr>
        <sz val="12"/>
        <color theme="1"/>
        <rFont val="Verdana"/>
        <family val="2"/>
      </rPr>
      <t xml:space="preserve">e nos Escopos 1, 2 e 3 — 71,1 mil toneladas a menos que em 2024.
Esse tema gera impacto negativo para os </t>
    </r>
    <r>
      <rPr>
        <i/>
        <sz val="12"/>
        <color theme="1"/>
        <rFont val="Verdana"/>
        <family val="2"/>
      </rPr>
      <t>stakeholders.</t>
    </r>
  </si>
  <si>
    <t>Fornecedores significativos/ críticos/estratégicos são identificados como tendo riscos substanciais de impactos ESG negativos ou relevância comercial significativa para a Empresa ou uma combinação de ambos.</t>
  </si>
  <si>
    <t>A Empresa considera:
• Número de reuniões com participação em porcentagem no último ano comercial/fiscal, cuja métrica utilizada para mensuração é a presença média (em %) nas reuniões do Conselho de Administração, e o mínimo de presença obrigatória para todos os membros, pelo menos (em %). Em 2025, a porcentagem de presença ficou em 100% e o mínimo de comparecimento de todos os membros é de 29%
• Número de outros mandatos dos membros do Conselho de Administração, cuja métrica é o número de administradores não executivos/independentes com quatro mandatos ou menos. No ano de 2025, foram oito administradores não executivos/independentes, sendo eles: Luis Ermírio de Moraes, Franklin Lee Feder, Eduardo Borges de Andrade Filho, João Zeferino Ferreira Velloso Filho, Sérgio Ricardo Romani, Glaisy P. Domingues, Ricardo Rodrigues de Carvalho e Flavio Mendes Aidar
• Avaliação de desempenho dos membros do Conselho de Administração, cuja métrica é a autoavaliação regular do desempenho do Conselho e a avaliação independente regular do desempenho do Conselho. O processo de avaliação deve estar respaldado por procedimentos formais com escopo de atuação e qualificação prévia, especificamente definido se será conduzido pelo presidente do Conselho, sendo aplicado por consultorias externas e independentes
• Processo eleitoral do Conselho, cuja métrica é feita pela eleição de seus membros de forma individual (em oposição a eleitos por chapa)</t>
  </si>
  <si>
    <t xml:space="preserve">Os impactos reais positivos identificados são o engajamento de partes interessadas no tema, com ações voltadas a clientes, fornecedores e comunidades locais; a recuperação e restauração de áreas com ampliação da biodiversidade e manutenção dos serviços ecossistêmicos; a condução de trabalhos científicos com foco em água, solo e restauração florestal; e a preservação de reservas privadas de desenvolvimento sustentável, como o Legado das Águas (SP) e o Legado Verdes do Cerrado (GO). Os impactos reais negativos incluem a mudança no uso do solo e alterações nas dinâmicas dos ecossistemas em função da construção e operação de hidrelétricas, parques eólicos e atividades de mineração, além da redução dos serviços ecossistêmicos em função das operações da Empresa. 
Não foram identificados impactos potenciais positivos ou negativos. </t>
  </si>
  <si>
    <r>
      <t>A CBA gerencia seus impactos e riscos por meio de uma abordagem baseada em dupla materialidade, que integra efeitos socioambientais e riscos financeiros. O estudo de materialidade foi realizado pelo Grupo Report.
Entre os principais impactos positivos, destacam-se a conscientização das comunidades locais, a manutenção da segurança hídrica — com apoio do Comitê de Bacias e do Comitê de Resiliência Hídrica —, a proteção dos mananciais e a redução do consumo de água, impulsionada pelo uso de circuito fechado na planta de Alumínio e por melhorias operacionais que reduzem a demanda hídrica dos processos.
Entre os principais impactos negativos, destacam-se o consumo de água em áreas de estresse hídrico, a possível contaminação de corpos hídricos pelo descarte inadequado de efluentes ou pelo escoamento de água pluvial em contato com os processos, o alagamento de áreas em eventos de cheia e a redução da disponibilidade hídrica para consumo em períodos de seca.
A Organização possui compromissos formais e utiliza ferramentas para avaliar a magnitude e a probabilidade de impactos em todos os seus projetos. A gestão hídrica é integrada aos riscos climáticos, seguindo as recomendações da Task Force on Climate-related Financial Disclosures - TCFD, com foco no monitoramento de cenários de escassez e eventos extremos.
As medidas preventivas incluem o fortalecimento de controles operacionais com sistemas de monitoramento de efluentes e consumo de recursos naturais; controle rigoroso de captações de água para prevenir conflitos de uso; planos de contingência e reforço estrutural nas barragens das usinas hidrelétricas; políticas de conformidade (</t>
    </r>
    <r>
      <rPr>
        <i/>
        <sz val="12"/>
        <color theme="1"/>
        <rFont val="Verdana"/>
        <family val="2"/>
      </rPr>
      <t>compliance</t>
    </r>
    <r>
      <rPr>
        <sz val="12"/>
        <color theme="1"/>
        <rFont val="Verdana"/>
        <family val="2"/>
      </rPr>
      <t>) com a realização de devida diligência (</t>
    </r>
    <r>
      <rPr>
        <i/>
        <sz val="12"/>
        <color theme="1"/>
        <rFont val="Verdana"/>
        <family val="2"/>
      </rPr>
      <t>due diligence</t>
    </r>
    <r>
      <rPr>
        <sz val="12"/>
        <color theme="1"/>
        <rFont val="Verdana"/>
        <family val="2"/>
      </rPr>
      <t xml:space="preserve">) socioambiental e treinamentos em ética e direitos humanos para colaboradores e parceiros.
Para mitigar impactos reais e promover a recuperação ambiental, a CBA mantém as reservas Legado das Águas (SP) e Legado Verdes do Cerrado (GO). Essas áreas funcionam como centros de conservação, pesquisa científica e educação ambiental, atuando na compensação preventiva de impactos sobre a biodiversidade e o uso do solo.
Os impactos positivos são potencializados pela geração e uso de energia 100% renovável e rastreável, proveniente de usinas próprias ou consórcios, o que contribui diretamente para a redução de emissões e o fortalecimento da matriz energética nacional.
A CBA rastreia a eficácia das ações e promove a cultura preventiva por meio de capacitações internas em temas de Ambiental, Social e Governança (ESG). O processo de gestão e a avaliação de eficácia consideram as necessidades e o </t>
    </r>
    <r>
      <rPr>
        <i/>
        <sz val="12"/>
        <color theme="1"/>
        <rFont val="Verdana"/>
        <family val="2"/>
      </rPr>
      <t>feedback</t>
    </r>
    <r>
      <rPr>
        <sz val="12"/>
        <color theme="1"/>
        <rFont val="Verdana"/>
        <family val="2"/>
      </rPr>
      <t xml:space="preserve"> dos </t>
    </r>
    <r>
      <rPr>
        <i/>
        <sz val="12"/>
        <color theme="1"/>
        <rFont val="Verdana"/>
        <family val="2"/>
      </rPr>
      <t>stakeholders</t>
    </r>
    <r>
      <rPr>
        <sz val="12"/>
        <color theme="1"/>
        <rFont val="Verdana"/>
        <family val="2"/>
      </rPr>
      <t xml:space="preserve"> envolvidos.</t>
    </r>
  </si>
  <si>
    <t>A lista atual de temas materiais da Organização foi definida com base no processo de materialidade concluído em 2024. Os temas identificados como prioritários para a gestão de impactos econômicos, ambientais e sociais são: Mudanças Climáticas; Circularidade do Alumínio; Inovação, Tecnologia e Digitalização; Gestão de Resíduos; Recursos Hídricos; Energia Renovável e Eficiência Energética; Biodiversidade e Ecossistemas; Saúde, Segurança e Qualidade de Vida; Gestão da Cadeia de Fornecedores; Relacionamento com Comunidades e Desenvolvimento Local; Diversidade, Equidade e Inclusão; e Gestão de Segurança de Barragens.
Em relação ao ciclo anterior de relato, não houve alterações na lista de temas materiais.</t>
  </si>
  <si>
    <r>
      <rPr>
        <b/>
        <sz val="12"/>
        <color rgb="FF0FD2E9"/>
        <rFont val="Verdana bold"/>
      </rPr>
      <t>GRI 2-2</t>
    </r>
    <r>
      <rPr>
        <b/>
        <sz val="12"/>
        <color rgb="FF113CEA"/>
        <rFont val="Verdana bold"/>
      </rPr>
      <t xml:space="preserve"> - Entidades incluídas no relato de sustentabilidade da Organização | </t>
    </r>
    <r>
      <rPr>
        <b/>
        <sz val="12"/>
        <color rgb="FF17D4E8"/>
        <rFont val="Verdana bold"/>
      </rPr>
      <t>CBA-13</t>
    </r>
    <r>
      <rPr>
        <b/>
        <sz val="12"/>
        <color rgb="FF113CEA"/>
        <rFont val="Verdana bold"/>
      </rPr>
      <t xml:space="preserve"> - Limites do Relatório Anual</t>
    </r>
  </si>
  <si>
    <r>
      <t xml:space="preserve">A CBA fundamenta sua estratégia de gestão de pessoas no cuidado e na promoção da saúde integral, estruturando seus benefícios e programas de apoio sob o guarda-chuva do programa Por Você. Essa iniciativa é organizada em três eixos fundamentais: saúde física, emocional e financeira, sendo direcionada prioritariamente aos empregados e empregadas permanentes da Organização.
No âmbito da Saúde Emocional, a Companhia disponibiliza o programa Plenamente, que oferece suporte psicológico, social, jurídico e financeiro com atendimento 24 horas. Para a Saúde Física, a Fábrica Alumínio (SP), o Escritório Corporativo (SP) e a Metalex (SP) contam com o Espaço Saúde, operado em parceria com o Hospital Sírio-Libanês. Além disso, são promovidas ações anuais de incentivo ao esporte, como corridas e caminhadas, atendimento nutricional (presencial e </t>
    </r>
    <r>
      <rPr>
        <i/>
        <sz val="12"/>
        <color theme="1"/>
        <rFont val="Verdana"/>
        <family val="2"/>
      </rPr>
      <t>online</t>
    </r>
    <r>
      <rPr>
        <sz val="12"/>
        <color theme="1"/>
        <rFont val="Verdana"/>
        <family val="2"/>
      </rPr>
      <t xml:space="preserve">) e subsídio para atividades físicas via plataforma especializada. O eixo de Saúde Financeira é reforçado por treinamentos de educação orçamentária, com destaque para o programa "Finanças para Elas".
O suporte à parentalidade é centralizado no programa Ser Família, que assegura acompanhamento especializado desde a gestação. A política de licença parental remunerada da CBA é superior aos requisitos legais, concedendo 24 semanas (168 dias) ao cuidador ou cuidadora primária e quatro semanas (28 dias) ao secundário ou secundária. Complementarmente, a Organização oferece auxílio-creche e mantém salas de amamentação e lactação em suas Unidades, observando-se que algumas plantas permanecem em fase de adequação de infraestrutura.
A cesta de benefícios-padrão inclui assistência médica e odontológica, seguro de vida, auxílio-farmácia, vale-alimentação ou cesta básica e transporte. Para funções elegíveis, é adotado o modelo de trabalho híbrido, visando ao equilíbrio entre a vida profissional e a pessoal. Conforme as diretrizes de governança, benefícios específicos como previdência privada, subsídio educacional para graduação e idiomas, e </t>
    </r>
    <r>
      <rPr>
        <i/>
        <sz val="12"/>
        <color theme="1"/>
        <rFont val="Verdana"/>
        <family val="2"/>
      </rPr>
      <t>check-up</t>
    </r>
    <r>
      <rPr>
        <sz val="12"/>
        <color theme="1"/>
        <rFont val="Verdana"/>
        <family val="2"/>
      </rPr>
      <t xml:space="preserve"> executivo são destinados exclusivamente ao quadro de funcionários permanentes, não sendo estendidos a estagiários(as) ou prestadores(as) de serviços temporários.</t>
    </r>
  </si>
  <si>
    <r>
      <t xml:space="preserve">A CBA gerencia seus impactos na biodiversidade por meio de uma abordagem integrada que abrange unidades industriais, mineração, ativos de geração de energia e reservas de conservação, aplicando a hierarquia de mitigação e o monitoramento contínuo de ecossistemas sensíveis.
</t>
    </r>
    <r>
      <rPr>
        <b/>
        <sz val="12"/>
        <color theme="1"/>
        <rFont val="Verdana"/>
        <family val="2"/>
      </rPr>
      <t>Legados</t>
    </r>
    <r>
      <rPr>
        <sz val="12"/>
        <color theme="1"/>
        <rFont val="Verdana"/>
        <family val="2"/>
      </rPr>
      <t xml:space="preserve">
As áreas denominadas Legados representam os impactos positivos significativos da Organização, atuando como bases para pesquisa científica e serviços ecossistêmicos:
</t>
    </r>
    <r>
      <rPr>
        <u/>
        <sz val="12"/>
        <color theme="1"/>
        <rFont val="Verdana"/>
        <family val="2"/>
      </rPr>
      <t>Legado das Águas (SP) - Mata Atlântica:</t>
    </r>
    <r>
      <rPr>
        <sz val="12"/>
        <color theme="1"/>
        <rFont val="Verdana"/>
        <family val="2"/>
      </rPr>
      <t xml:space="preserve"> Conserva 31 mil hectares (100% conservado), fornecendo proteção integral ao bioma.
</t>
    </r>
    <r>
      <rPr>
        <u/>
        <sz val="12"/>
        <color theme="1"/>
        <rFont val="Verdana"/>
        <family val="2"/>
      </rPr>
      <t>Legado Verdes do Cerrado (GO) - Cerrado:</t>
    </r>
    <r>
      <rPr>
        <sz val="12"/>
        <color theme="1"/>
        <rFont val="Verdana"/>
        <family val="2"/>
      </rPr>
      <t xml:space="preserve"> Protege 32 mil hectares, com 80% da área em estágio avançado de conservação.
Riscos Associados: Os riscos referem-se à logística de transporte de suprimentos e à necessidade de monitoramento contra incêndios e caça.
</t>
    </r>
    <r>
      <rPr>
        <b/>
        <sz val="12"/>
        <color theme="1"/>
        <rFont val="Verdana"/>
        <family val="2"/>
      </rPr>
      <t xml:space="preserve">Unidades Industriais - Fábrica Alumínio (SP), Metalex (SP), Alux (SP) e Unidade Itapissuma (PE)
</t>
    </r>
    <r>
      <rPr>
        <sz val="12"/>
        <color theme="1"/>
        <rFont val="Verdana"/>
        <family val="2"/>
      </rPr>
      <t xml:space="preserve">A gestão industrial foca no monitoramento do entorno e na mitigação de impactos localizados:
</t>
    </r>
    <r>
      <rPr>
        <u/>
        <sz val="12"/>
        <color theme="1"/>
        <rFont val="Verdana"/>
        <family val="2"/>
      </rPr>
      <t>Fábrica Alumínio (SP):</t>
    </r>
    <r>
      <rPr>
        <sz val="12"/>
        <color theme="1"/>
        <rFont val="Verdana"/>
        <family val="2"/>
      </rPr>
      <t xml:space="preserve"> Realiza monitoramentos de fauna e flora no entorno e implementa um plano de ação de biodiversidade com iniciativas voltadas à preservação. Os aspectos e impactos ambientais são mapeados em planilhas específicas sempre que há interface com o tema, incluindo a avaliação de serviços ecossistêmicos.
</t>
    </r>
    <r>
      <rPr>
        <u/>
        <sz val="12"/>
        <color theme="1"/>
        <rFont val="Verdana"/>
        <family val="2"/>
      </rPr>
      <t>Unidade Itapissuma (PE):</t>
    </r>
    <r>
      <rPr>
        <sz val="12"/>
        <color theme="1"/>
        <rFont val="Verdana"/>
        <family val="2"/>
      </rPr>
      <t xml:space="preserve"> Localizada no entorno da Área de Preservação Ambiental (APA do Canal de Santa Cruz), realiza monitoramento de fauna e flora a cada quatro anos (último em 2025) para garantir a conservação. A Unidade segue o Plano de Biodiversidade Corporativo da Companhia.
</t>
    </r>
    <r>
      <rPr>
        <u/>
        <sz val="12"/>
        <color theme="1"/>
        <rFont val="Verdana"/>
        <family val="2"/>
      </rPr>
      <t>Metalex (SP), em Araçariguama:</t>
    </r>
    <r>
      <rPr>
        <sz val="12"/>
        <color theme="1"/>
        <rFont val="Verdana"/>
        <family val="2"/>
      </rPr>
      <t xml:space="preserve"> Situada próxima a uma área ecologicamente sensível, possui um fragmento florestal de 7 hectares. O monitoramento foca em emissões, efluentes e no controle de espécies exóticas invasoras, como a </t>
    </r>
    <r>
      <rPr>
        <i/>
        <sz val="12"/>
        <color theme="1"/>
        <rFont val="Verdana"/>
        <family val="2"/>
      </rPr>
      <t>Leucaena leucocephala</t>
    </r>
    <r>
      <rPr>
        <sz val="12"/>
        <color theme="1"/>
        <rFont val="Verdana"/>
        <family val="2"/>
      </rPr>
      <t xml:space="preserve">.
</t>
    </r>
    <r>
      <rPr>
        <u/>
        <sz val="12"/>
        <color theme="1"/>
        <rFont val="Verdana"/>
        <family val="2"/>
      </rPr>
      <t>Alux (SP), em Nova Odessa:</t>
    </r>
    <r>
      <rPr>
        <sz val="12"/>
        <color theme="1"/>
        <rFont val="Verdana"/>
        <family val="2"/>
      </rPr>
      <t xml:space="preserve"> Unidade situada em área que informa a ausência de impactos significativos ou proximidade com ecossistemas sensíveis.
</t>
    </r>
    <r>
      <rPr>
        <b/>
        <sz val="12"/>
        <color theme="1"/>
        <rFont val="Verdana"/>
        <family val="2"/>
      </rPr>
      <t>Mineração - Unidades Miraí (MG), Itamarati de Minas (MG), Poços de Caldas (MG) e Barro Alto (GO)</t>
    </r>
    <r>
      <rPr>
        <sz val="12"/>
        <color theme="1"/>
        <rFont val="Verdana"/>
        <family val="2"/>
      </rPr>
      <t xml:space="preserve">
As operações de extração de bauxita possuem seus impactos avaliados de forma corporativa, com foco na reabilitação e conservação:
</t>
    </r>
    <r>
      <rPr>
        <u/>
        <sz val="12"/>
        <color theme="1"/>
        <rFont val="Verdana"/>
        <family val="2"/>
      </rPr>
      <t>Unidade Poços de Caldas (MG):</t>
    </r>
    <r>
      <rPr>
        <sz val="12"/>
        <color theme="1"/>
        <rFont val="Verdana"/>
        <family val="2"/>
      </rPr>
      <t xml:space="preserve"> Realiza monitoramento de fauna e flora na área interna, no entorno e na RPPN Morro Grande (Caldas - MG), sob gestão da CBA. A extração ocorre em áreas previamente antropizadas (pastagens e plantios de eucalipto), não atingindo mata nativa, o que reduz os impactos ambientais. Não há áreas ecologicamente sensíveis no local.
</t>
    </r>
    <r>
      <rPr>
        <u/>
        <sz val="12"/>
        <color theme="1"/>
        <rFont val="Verdana"/>
        <family val="2"/>
      </rPr>
      <t>Unidades Miraí (MG) e Itamarati de Minas (MG):</t>
    </r>
    <r>
      <rPr>
        <sz val="12"/>
        <color theme="1"/>
        <rFont val="Verdana"/>
        <family val="2"/>
      </rPr>
      <t xml:space="preserve"> O monitoramento é contínuo e inclui a revisão dos planos de manejo das RPPNs em Itamarati de Minas e Descoberto. A Companhia mantém uma rotina estruturada de indicadores de fauna e flora, incluindo estudos de bioindicadores em parceria com a Universidade Federal de Viçosa (UFV).
</t>
    </r>
    <r>
      <rPr>
        <u/>
        <sz val="12"/>
        <color theme="1"/>
        <rFont val="Verdana"/>
        <family val="2"/>
      </rPr>
      <t>Unidade Barro Alto (GO):</t>
    </r>
    <r>
      <rPr>
        <sz val="12"/>
        <color theme="1"/>
        <rFont val="Verdana"/>
        <family val="2"/>
      </rPr>
      <t xml:space="preserve"> Unidade de mineração integrada à estratégia de gestão de impactos e recuperação de áreas.
</t>
    </r>
    <r>
      <rPr>
        <b/>
        <sz val="12"/>
        <color theme="1"/>
        <rFont val="Verdana"/>
        <family val="2"/>
      </rPr>
      <t>Negócio Energia</t>
    </r>
    <r>
      <rPr>
        <sz val="12"/>
        <color theme="1"/>
        <rFont val="Verdana"/>
        <family val="2"/>
      </rPr>
      <t xml:space="preserve">
O Negócio Energia opera </t>
    </r>
    <r>
      <rPr>
        <u/>
        <sz val="12"/>
        <color theme="1"/>
        <rFont val="Verdana"/>
        <family val="2"/>
      </rPr>
      <t>15 usinas hidrelétricas</t>
    </r>
    <r>
      <rPr>
        <sz val="12"/>
        <color theme="1"/>
        <rFont val="Verdana"/>
        <family val="2"/>
      </rPr>
      <t xml:space="preserve"> e os principais impactos sobre a biodiversidade estão associados às transformações ocorridas no período de implantação, quando ambientes lóticos (rios) são convertidos em sistemas lênticos (reservatórios). As usinas estão inseridas em regiões de elevada relevância ambiental, incluindo áreas legalmente protegidas, como a Área de Proteção Ambiental Itupararanga, o Parque Estadual do Jurupará, a Área de Proteção Ambiental Serra do Mar e a zona de amortecimento do Parque Estadual Carlos Botelho, além de integrarem o Legado das Águas (SP). Nesse contexto, as estruturas da CBA contribuem para a ecologia da paisagem e a manutenção dos ecossistemas no entorno. Entre as ações de conservação, destaca-se a restauração de Áreas de Preservação Permanente (APPs) nos reservatórios das UHEs Ourinhos (SP), Piraju (SP) e Salto do Rio Verdinho (GO), com o plantio de mais de 1 milhão de mudas de espécies nativas  entre 2002 e 2025.
</t>
    </r>
    <r>
      <rPr>
        <b/>
        <sz val="12"/>
        <color theme="1"/>
        <rFont val="Verdana"/>
        <family val="2"/>
      </rPr>
      <t xml:space="preserve">Serviços Ecossistêmicos e Cadeia de Fornecedores
</t>
    </r>
    <r>
      <rPr>
        <sz val="12"/>
        <color theme="1"/>
        <rFont val="Verdana"/>
        <family val="2"/>
      </rPr>
      <t>As atividades estão ligadas a serviços ambientais como aprovisionamento de água doce, regulação do clima e purificação da água. A Organização busca mitigar riscos de escassez hídrica e contaminação cruzada. No monitoramento da cadeia, a Unidade Itapissuma (PE) minimiza a pressão externa ao utilizar lingotes internos, enquanto o Legado das Águas (SP) foca na sustentabilidade da cadeia logística.</t>
    </r>
  </si>
  <si>
    <r>
      <t xml:space="preserve">A CBA considera a saúde de seus empregados um valor inegociável, fundamentando sua estratégia na Política de Gestão Integrada (POLITICA-CBA-CORP-GESTAO-0001), na Política de Saúde Corporativa e no Procedimento Gerencial de Saúde Integral. Estas diretrizes seguem padrões da Organização Mundial da Saúde (OMS), Organização Internacional do Trabalho (OIT) e Organização Pan-Americana da Saúde (OPAS), assegurando a conformidade com a Norma Regulamentadora 7 (NR-7) e com a Lei Geral de Proteção de Dados Pessoais (LGPD).
Entre os principais impactos positivos, destacam-se a prevenção de violações de direitos humanos e trabalhistas nas operações, sustentada pelo cumprimento de requisitos legais e diretrizes internas; o aumento do bem-estar e da saúde dos empregados, impulsionado por práticas de promoção da saúde mental e física; e o fortalecimento da segurança, por meio de iniciativas que combinam desenvolvimento tecnológico, capacitação em procedimentos operacionais e consolidação de uma cultura de segurança.
Os impactos potenciais negativos incluem o absenteísmo e/ou afastamentos decorrentes de doenças psicológicas relacionadas ao trabalho; a deterioração da saúde mental dos colaboradores em função de um clima organizacional desfavorável e/ou da realização excessiva de horas extras; e a ocorrência de violações de direitos humanos e/ou de práticas trabalhistas nas operações. Os impactos reais negativos incluem problemas de saúde em empregados e terceiros; a ocorrência de acidentes e incidentes de trabalho graves; e a ocorrência de acidentes e incidentes de trabalho não graves.
A gestão é pautada pelo levantamento de impactos em suas operações próprias. Como riscos potenciais negativos, a Organização identifica o absenteísmo por doenças psicológicas, alterações na saúde mental devido ao clima organizacional e possíveis violações de práticas trabalhistas. Entre os impactos reais negativos, monitoram-se doenças por exposição a riscos químicos ou mecânicos e acidentes de trabalho. Em contrapartida, os impactos positivos consolidam-se na garantia de condições justas e na promoção do bem-estar integral.
Para mitigar riscos, a CBA executa medidas como o Programa Padrinhos e Madrinhas para novos colaboradores, a Academia de Terceiros e o Comitê de NRs para diagnóstico de melhorias. Em casos de impactos reais, a estrutura de resposta abrange o atendimento imediato, investigação multidisciplinar das causas-raiz e programas de reabilitação para retorno seguro ao trabalho, com suporte das unidades do Espaço Saúde e do serviço Plenamente (Programa de Apoio ao Empregado - PAE), que oferece auxílio psicológico, jurídico e financeiro 24/7.
A eficácia é avaliada trimestralmente por um Grupo de Trabalho Multidisciplinar via indicadores como o Net Promoter Score (NPS) de Saúde Integral, taxas de absenteísmo médico e exames ocupacionais. No âmbito da segurança, a meta é reduzir a taxa de frequência de acidentes para menos de 1 até 2030. Destaca-se ainda a Meta de Cultura 2025, que alcançou 99,4% de adesão em </t>
    </r>
    <r>
      <rPr>
        <i/>
        <sz val="12"/>
        <color theme="1"/>
        <rFont val="Verdana"/>
        <family val="2"/>
      </rPr>
      <t>check-ups</t>
    </r>
    <r>
      <rPr>
        <sz val="12"/>
        <color theme="1"/>
        <rFont val="Verdana"/>
        <family val="2"/>
      </rPr>
      <t xml:space="preserve"> e experiências de saúde emocional e financeira, validando a integração dos pilares físico, mental e econômico no bem-estar geral.
O envolvimento dos </t>
    </r>
    <r>
      <rPr>
        <i/>
        <sz val="12"/>
        <color theme="1"/>
        <rFont val="Verdana"/>
        <family val="2"/>
      </rPr>
      <t>stakeholders</t>
    </r>
    <r>
      <rPr>
        <sz val="12"/>
        <color theme="1"/>
        <rFont val="Verdana"/>
        <family val="2"/>
      </rPr>
      <t xml:space="preserve"> é contínuo, ocorrendo via Comissões Internas de Prevenção de Acidentes (Cipa/Cipamin), canais Fale Fácil e o Dever de Recusa para interrupção de atividades perigosas. Os </t>
    </r>
    <r>
      <rPr>
        <i/>
        <sz val="12"/>
        <color theme="1"/>
        <rFont val="Verdana"/>
        <family val="2"/>
      </rPr>
      <t>feedbacks</t>
    </r>
    <r>
      <rPr>
        <sz val="12"/>
        <color theme="1"/>
        <rFont val="Verdana"/>
        <family val="2"/>
      </rPr>
      <t xml:space="preserve"> coletados e os aprendizados gerados, como a eficácia da atenção primária digital e o papel da liderança como multiplicadora do cuidado, são sistematicamente incorporados na revisão de procedimentos operacionais e ferramentas de gestão, garantindo a melhoria contínua do sistema.</t>
    </r>
  </si>
  <si>
    <t>Treinamentos focados em toda a Organização sobre princípios de gestão de riscos</t>
  </si>
  <si>
    <r>
      <rPr>
        <b/>
        <sz val="12"/>
        <color theme="1"/>
        <rFont val="Verdana"/>
        <family val="2"/>
      </rPr>
      <t>Desenvolvimento de Liderança</t>
    </r>
    <r>
      <rPr>
        <sz val="12"/>
        <color theme="1"/>
        <rFont val="Verdana"/>
        <family val="2"/>
      </rPr>
      <t xml:space="preserve">
O fortalecimento das lideranças é conduzido pela Jornada da Liderança, iniciativa contínua que abrange capacitações em competências comportamentais (</t>
    </r>
    <r>
      <rPr>
        <i/>
        <sz val="12"/>
        <color theme="1"/>
        <rFont val="Verdana"/>
        <family val="2"/>
      </rPr>
      <t>soft skills</t>
    </r>
    <r>
      <rPr>
        <sz val="12"/>
        <color theme="1"/>
        <rFont val="Verdana"/>
        <family val="2"/>
      </rPr>
      <t xml:space="preserve">), liderança humanizada, gestão da mudança e segurança psicológica. O desenvolvimento de gestores e talentos é apoiado por programas estruturados de mentoria — incluindo frentes voltadas à equidade de gênero — e </t>
    </r>
    <r>
      <rPr>
        <i/>
        <sz val="12"/>
        <color theme="1"/>
        <rFont val="Verdana"/>
        <family val="2"/>
      </rPr>
      <t>coaching</t>
    </r>
    <r>
      <rPr>
        <sz val="12"/>
        <color theme="1"/>
        <rFont val="Verdana"/>
        <family val="2"/>
      </rPr>
      <t xml:space="preserve"> individual. A evolução profissional é monitorada via ferramentas de avaliação 360° e Planos de Desenvolvimento Individual (PDI), enquanto a Comunidade de Aprendizagem atua como fórum para a troca de experiências e formação de multiplicadores internos.
</t>
    </r>
    <r>
      <rPr>
        <b/>
        <sz val="12"/>
        <color theme="1"/>
        <rFont val="Verdana"/>
        <family val="2"/>
      </rPr>
      <t xml:space="preserve">Educação Cultural e Diversidade
</t>
    </r>
    <r>
      <rPr>
        <sz val="12"/>
        <color theme="1"/>
        <rFont val="Verdana"/>
        <family val="2"/>
      </rPr>
      <t xml:space="preserve">A estratégia de diversidade é integrada desde o </t>
    </r>
    <r>
      <rPr>
        <i/>
        <sz val="12"/>
        <color theme="1"/>
        <rFont val="Verdana"/>
        <family val="2"/>
      </rPr>
      <t>onboarding</t>
    </r>
    <r>
      <rPr>
        <sz val="12"/>
        <color theme="1"/>
        <rFont val="Verdana"/>
        <family val="2"/>
      </rPr>
      <t xml:space="preserve">, com módulos dedicados a vieses inconscientes e liderança inclusiva. Com respeito à Cultura do Cuidado, a Companhia promove a saúde integral e o bem-estar, alinhando as ações de Pessoas e Cultura aos objetivos de negócio. Esse ecossistema é reforçado por </t>
    </r>
    <r>
      <rPr>
        <i/>
        <sz val="12"/>
        <color theme="1"/>
        <rFont val="Verdana"/>
        <family val="2"/>
      </rPr>
      <t>meetups</t>
    </r>
    <r>
      <rPr>
        <sz val="12"/>
        <color theme="1"/>
        <rFont val="Verdana"/>
        <family val="2"/>
      </rPr>
      <t xml:space="preserve"> e </t>
    </r>
    <r>
      <rPr>
        <i/>
        <sz val="12"/>
        <color theme="1"/>
        <rFont val="Verdana"/>
        <family val="2"/>
      </rPr>
      <t>labs</t>
    </r>
    <r>
      <rPr>
        <sz val="12"/>
        <color theme="1"/>
        <rFont val="Verdana"/>
        <family val="2"/>
      </rPr>
      <t xml:space="preserve"> focados em inovação social, diversidade e fortalecimento da cultura organizacional.
</t>
    </r>
    <r>
      <rPr>
        <b/>
        <sz val="12"/>
        <color theme="1"/>
        <rFont val="Verdana"/>
        <family val="2"/>
      </rPr>
      <t>Programas de Transição e Ciclo de Vida</t>
    </r>
    <r>
      <rPr>
        <sz val="12"/>
        <color theme="1"/>
        <rFont val="Verdana"/>
        <family val="2"/>
      </rPr>
      <t xml:space="preserve">
A gestão do encerramento de ciclos profissionais pauta-se no acolhimento e na dignidade, por meio de processos de desligamento humanizado. A Companhia mantém vínculos com ex-empregados(as) via programas de Alumni, que possibilitam a mentoria com especialistas da casa. Adicionalmente, são realizadas ações de reconhecimento e integração customizada para profissionais em fase de aposentadoria, valorizando o legado construído na Organização.
</t>
    </r>
    <r>
      <rPr>
        <b/>
        <sz val="12"/>
        <color theme="1"/>
        <rFont val="Verdana"/>
        <family val="2"/>
      </rPr>
      <t xml:space="preserve">Transformação Digital e Inovação
</t>
    </r>
    <r>
      <rPr>
        <sz val="12"/>
        <color theme="1"/>
        <rFont val="Verdana"/>
        <family val="2"/>
      </rPr>
      <t>A aceleração da mentalidade digital ocorre por meio de capacitações em Inteligência Artificial (IA) e Ciência de Dados, operacionalizadas em laboratórios práticos (</t>
    </r>
    <r>
      <rPr>
        <i/>
        <sz val="12"/>
        <color theme="1"/>
        <rFont val="Verdana"/>
        <family val="2"/>
      </rPr>
      <t>labs</t>
    </r>
    <r>
      <rPr>
        <sz val="12"/>
        <color theme="1"/>
        <rFont val="Verdana"/>
        <family val="2"/>
      </rPr>
      <t xml:space="preserve">) e </t>
    </r>
    <r>
      <rPr>
        <i/>
        <sz val="12"/>
        <color theme="1"/>
        <rFont val="Verdana"/>
        <family val="2"/>
      </rPr>
      <t>meetups</t>
    </r>
    <r>
      <rPr>
        <sz val="12"/>
        <color theme="1"/>
        <rFont val="Verdana"/>
        <family val="2"/>
      </rPr>
      <t>. As trilhas de aprendizagem da Academia Votorantim complementam esse desenvolvimento, focando em agilidade e novas tecnologias. Esses projetos estratégicos conectam a produtividade à digitalização de processos, consolidando a cultura de inovação e saúde integral.</t>
    </r>
  </si>
  <si>
    <r>
      <t xml:space="preserve">A CBA adota uma Política de Remuneração estruturada para os membros do Conselho de Administração e da Diretoria Executiva, fundamentada nas responsabilidades do cargo, experiência individual e parâmetros de mercado. A política é avaliada anualmente pelo Comitê de Remuneração e Pessoas para garantir aderência ao plano estratégico e à situação econômico-financeira da Companhia.
</t>
    </r>
    <r>
      <rPr>
        <b/>
        <sz val="12"/>
        <color theme="1"/>
        <rFont val="Verdana"/>
        <family val="2"/>
      </rPr>
      <t>Componentes da Remuneração:</t>
    </r>
    <r>
      <rPr>
        <sz val="12"/>
        <color theme="1"/>
        <rFont val="Verdana"/>
        <family val="2"/>
      </rPr>
      <t xml:space="preserve">
• Remuneração Fixa: Composta por salário ou pró-labore e um pacote de benefícios que inclui assistência médica e odontológica, seguro de vida, previdência privada, vale-refeição, estacionamento e treinamentos
• Remuneração Variável (Curto Prazo): Incentivos atrelados ao cumprimento de metas anuais com escalas de desempenho (mínimo, </t>
    </r>
    <r>
      <rPr>
        <i/>
        <sz val="12"/>
        <color theme="1"/>
        <rFont val="Verdana"/>
        <family val="2"/>
      </rPr>
      <t>target</t>
    </r>
    <r>
      <rPr>
        <sz val="12"/>
        <color theme="1"/>
        <rFont val="Verdana"/>
        <family val="2"/>
      </rPr>
      <t xml:space="preserve"> e superação). Este programa está vinculado diretamente à gestão de impactos, integrando indicadores financeiros e metas socioambientais (ESG) ao desempenho dos executivos
• Remuneração Variável (Longo Prazo): Baseada na metodologia de </t>
    </r>
    <r>
      <rPr>
        <i/>
        <sz val="12"/>
        <color theme="1"/>
        <rFont val="Verdana"/>
        <family val="2"/>
      </rPr>
      <t>Total Shareholder Return</t>
    </r>
    <r>
      <rPr>
        <sz val="12"/>
        <color theme="1"/>
        <rFont val="Verdana"/>
        <family val="2"/>
      </rPr>
      <t xml:space="preserve"> (TSR), visando ao alinhamento de interesses entre a Diretoria e os acionistas, além da à retenção de talentos
• Outros Componentes: A política prevê incentivos ao recrutamento (</t>
    </r>
    <r>
      <rPr>
        <i/>
        <sz val="12"/>
        <color theme="1"/>
        <rFont val="Verdana"/>
        <family val="2"/>
      </rPr>
      <t>sign-on bonus</t>
    </r>
    <r>
      <rPr>
        <sz val="12"/>
        <color theme="1"/>
        <rFont val="Verdana"/>
        <family val="2"/>
      </rPr>
      <t>), pagamentos de rescisão e mecanismos de devolução de bônus e incentivos (</t>
    </r>
    <r>
      <rPr>
        <i/>
        <sz val="12"/>
        <color theme="1"/>
        <rFont val="Verdana"/>
        <family val="2"/>
      </rPr>
      <t>clawback</t>
    </r>
    <r>
      <rPr>
        <sz val="12"/>
        <color theme="1"/>
        <rFont val="Verdana"/>
        <family val="2"/>
      </rPr>
      <t xml:space="preserve">) em casos excepcionais, conforme deliberação do Conselho de Administração
</t>
    </r>
    <r>
      <rPr>
        <b/>
        <sz val="12"/>
        <color theme="1"/>
        <rFont val="Verdana"/>
        <family val="2"/>
      </rPr>
      <t xml:space="preserve">Benefícios aos Empregados:
</t>
    </r>
    <r>
      <rPr>
        <sz val="12"/>
        <color theme="1"/>
        <rFont val="Verdana"/>
        <family val="2"/>
      </rPr>
      <t>A Organização oferece benefícios-padrão a todos os empregados e empregadas em tempo integral, variando conforme a localidade e a categoria funcional. O pacote inclui auxílio-academia, programas de parentalidade, seguros e subsídios para educação e idiomas. Estagiários(as) e jovens aprendizes têm acesso a benefícios selecionados, como assistência de saúde, transporte e vale-refeição. Mais informações sobre estes benefícios podem ser consultadas nas abas "Empregados e empregadas" e "Saúde, Segurança e Bem-Estar" deste caderno.</t>
    </r>
  </si>
  <si>
    <r>
      <t xml:space="preserve">A CBA atua nos segmentos de mineração, metalurgia e transformação de metais, posicionando-se como a maior produtora integrada de alumínio do Brasil. Seu modelo é verticalmente integrado, abrangendo desde a mineração de bauxita e o refino de alumina até a produção de alumínio primário — como lingotes, tarugos e vergalhões — e de produtos transformados, incluindo laminados e perfis extrudados. A produção industrial está concentrada em Alumínio (SP) e Itapissuma (PE), com Unidades também em Araçariguama (SP), denominada Metalex, e em Nova Odessa (SP), denominada Alux. A Companhia conta ainda com centro de serviços em Caxias do Sul (RS) e centros de tratamento de superfície voltados a beneficiamentos customizados, como anodização, pintura e montagem de </t>
    </r>
    <r>
      <rPr>
        <i/>
        <sz val="12"/>
        <color theme="1"/>
        <rFont val="Verdana"/>
        <family val="2"/>
      </rPr>
      <t>kits</t>
    </r>
    <r>
      <rPr>
        <sz val="12"/>
        <color theme="1"/>
        <rFont val="Verdana"/>
        <family val="2"/>
      </rPr>
      <t>. Adicionalmente, iniciou a operação de dois Centros de Reciclagem e Processamento, localizados em Araçariguama (SP) e São José do Rio Preto (SP), reforçando sua atuação em circularidade.
A cadeia de fornecedores é composta por parceiros de bens de capital, insumos, logística e serviços, submetidos a um processo rigoroso de homologação que avalia critérios fiscais, trabalhistas, socioambientais e de governança. Para fornecedores diretos de maior relevância, a Organização aplica processos de diligência integrada e exige certificações técnicas e ambientais. A gestão estende-se ao segundo elo da cadeia para mitigar riscos operacionais e reputacionais, monitorando bases públicas sobre sanções governamentais e condições de trabalho. Em 2025, essa estrutura resultou na análise estratégica de centenas de parceiros comerciais nacionais.
As entidades a jusante compreendem fabricantes que atendem a mercados de construção civil, automotivo, embalagens, energia, agronegócio e bens de consumo. A Organização fornece materiais para indústrias de alimentos, farmacêutica, implementos rodoviários, infraestrutura de energias solar e eólica. A estratégia de mercado prioriza a cocriação e a coengenharia, utilizando ecossistemas de inovação e eventos técnicos para ampliar a competitividade dos clientes. O relacionamento é monitorado por pesquisas de satisfação periódicas para melhoria contínua do atendimento e dos produtos. Não foram registradas mudanças significativas nas atividades, na cadeia de valor ou nas relações comerciais em comparação ao período de relato anterior.</t>
    </r>
  </si>
  <si>
    <r>
      <t>A CBA desenvolveu iniciativas de eficiência energética focadas na redução do consumo de eletricidade, resultando em uma diminuição de 345.559,0 GJ na Fábrica Alumínio (SP) entre os anos de 2024 e 2025. O programa central de eficiência baseou-se na identificação e correção de vazamentos de ar comprimido nas unidades Alux (SP), Metalex (SP) e na Unidade Itapissuma (PE), utilizando inspeções por câmera acústica. No período, foram mapeados 107 pontos de vazamento, totalizando um volume de 256.005 m</t>
    </r>
    <r>
      <rPr>
        <vertAlign val="superscript"/>
        <sz val="12"/>
        <color theme="1"/>
        <rFont val="Verdana"/>
        <family val="2"/>
      </rPr>
      <t>3</t>
    </r>
    <r>
      <rPr>
        <sz val="12"/>
        <color theme="1"/>
        <rFont val="Verdana"/>
        <family val="2"/>
      </rPr>
      <t>/h. A execução das correções atingiu um índice geral de 58,9%, com a recuperação de 151.858,7 m</t>
    </r>
    <r>
      <rPr>
        <vertAlign val="superscript"/>
        <sz val="12"/>
        <color theme="1"/>
        <rFont val="Verdana"/>
        <family val="2"/>
      </rPr>
      <t>3</t>
    </r>
    <r>
      <rPr>
        <sz val="12"/>
        <color theme="1"/>
        <rFont val="Verdana"/>
        <family val="2"/>
      </rPr>
      <t>/h de ar comprimido, destacando-se a Alux (SP), que sanou a totalidade de seus vazamentos. Também foram realizados estudos de eficiência energética voltados à implementação de inversores de frequência em motores elétricos e à modernização da iluminação em áreas industriais.
As reduções de energia foram estimadas tendo como ano-base 2025, escolha fundamentada na disponibilidade de dados técnicos inéditos provenientes de laudos de inspeção preditiva de acústica e termografia. A metodologia de cálculo para as economias obtidas utilizou a ferramenta SonaVu InSights™, alimentada por dados técnicos específicos dos motores, incluindo pressão de operação, capacidade máxima, horas de funcionamento anual e potência nominal. Essas ações estão alinhadas aos objetivos estratégicos de avaliar a redução da intensidade energética da Organização e minimizar o uso de combustíveis fósseis por meio de melhorias nos parques industriais.</t>
    </r>
  </si>
  <si>
    <r>
      <t xml:space="preserve">A Linha Ética é o canal oficial da CBA para relatos de condutas que violem os princípios e diretrizes do Código de Conduta, bem como eventuais descumprimentos de leis, regulamentos, políticas e demais normas internas. O canal pode ser acessado por todas as partes relacionadas à Companhia, incluindo empregados(as), comunidades, fornecedores, clientes e parceiros de negócios.
Além disso, a Empresa conta com o processo de Registro de Comunicação Externa (RCE), no qual toda e qualquer interação com públicos externos — classificada como elogio, reclamação ou solicitação — é registrada e tratada dentro de um fluxo de trabalho que envolve diferentes áreas da Organização.
Em 2025, foi implementado um projeto-piloto do Canal de Diálogo nas Unidades de Mineração, com disponibilização de QR </t>
    </r>
    <r>
      <rPr>
        <i/>
        <sz val="12"/>
        <color rgb="FF000000"/>
        <rFont val="Verdana"/>
        <family val="2"/>
      </rPr>
      <t>code</t>
    </r>
    <r>
      <rPr>
        <sz val="12"/>
        <color rgb="FF000000"/>
        <rFont val="Verdana"/>
        <family val="2"/>
      </rPr>
      <t xml:space="preserve"> para contato via WhatsApp.
</t>
    </r>
    <r>
      <rPr>
        <sz val="12"/>
        <rFont val="Verdana"/>
        <family val="2"/>
      </rPr>
      <t>Para reforçar a credibilidade e a segurança, a Linha Ética opera com mecanismos de proteção ao denunciante e prazos definidos para resposta, assegurando que todas as manifestações sejam analisadas com seriedade, responsabilidade e transparência, garantindo o anonimato e a não retaliação.</t>
    </r>
  </si>
  <si>
    <r>
      <t xml:space="preserve">A Linha Ética é o canal oficial da CBA para relatos de condutas que violem os princípios e diretrizes do Código de Conduta, bem como eventuais descumprimentos de leis, regulamentos, políticas e demais normas internas. O canal pode ser acessado por todas as partes relacionadas à Companhia, incluindo empregados(as), comunidades, fornecedores, clientes e parceiros de negócios.
Além disso, a Empresa conta com o processo de Registro de Comunicação Externa (RCE), no qual toda e qualquer interação com públicos externos — classificada como elogio, reclamação ou solicitação — é registrada e tratada dentro de um fluxo de trabalho que envolve diferentes áreas da Organização.
Em 2025, foi implementado um projeto-piloto do Canal de Diálogo nas Unidades de Mineração, com disponibilização de QR </t>
    </r>
    <r>
      <rPr>
        <i/>
        <sz val="12"/>
        <color rgb="FF000000"/>
        <rFont val="Verdana"/>
        <family val="2"/>
      </rPr>
      <t>code</t>
    </r>
    <r>
      <rPr>
        <sz val="12"/>
        <color rgb="FF000000"/>
        <rFont val="Verdana"/>
        <family val="2"/>
      </rPr>
      <t xml:space="preserve"> para contato via WhatsApp.
Para reforçar a credibilidade e a segurança, a Linha Ética opera com mecanismos de proteção ao denunciante e prazos definidos para resposta, assegurando que todas as manifestações sejam analisadas com seriedade, responsabilidade e transparência.</t>
    </r>
  </si>
  <si>
    <r>
      <t xml:space="preserve">A CBA fundamenta a gestão de suas operações em uma estrutura de governança ambiental robusta, orientada pela Política de Sustentabilidade e pelo Plano de Gestão Ambiental (PGA) corporativo. Aplicável aos Negócios Alumínio (incluindo mineração) e Energia, o PGA estabelece diretrizes para a padronização de processos, definição de responsabilidades e implementação de controles preventivos e mitigatórios contra vazamentos, derramamentos e outros impactos adversos.
</t>
    </r>
    <r>
      <rPr>
        <b/>
        <sz val="12"/>
        <color theme="1"/>
        <rFont val="Verdana"/>
        <family val="2"/>
      </rPr>
      <t>Políticas e Diretrizes de Governança</t>
    </r>
    <r>
      <rPr>
        <sz val="12"/>
        <color theme="1"/>
        <rFont val="Verdana"/>
        <family val="2"/>
      </rPr>
      <t xml:space="preserve">
A gestão estratégica é pautada pelo alinhamento aos Padrões de Desempenho da IFC (International Finance Corporation), especificamente o PS1 (Avaliação e Gestão de Riscos), PS3 (Eficiência de Recursos), PS4 (Saúde e Segurança da Comunidade) e PS6 (Conservação da Biodiversidade). A Companhia mantém unidades certificadas na norma ISO 14001 e assegura a conformidade do negócio Alumínio com os padrões da Aluminium Stewardship Initiative (ASI), que atestam a gestão responsável em toda a cadeia de valor.
</t>
    </r>
    <r>
      <rPr>
        <b/>
        <sz val="12"/>
        <color theme="1"/>
        <rFont val="Verdana"/>
        <family val="2"/>
      </rPr>
      <t xml:space="preserve">Controles Operacionais e Monitoramento
</t>
    </r>
    <r>
      <rPr>
        <sz val="12"/>
        <color theme="1"/>
        <rFont val="Verdana"/>
        <family val="2"/>
      </rPr>
      <t xml:space="preserve">A excelência operacional é suportada pela identificação sistemática de aspectos e impactos ambientais via matriz de riscos. O sistema de gestão contempla:
• Gestão de Recursos e Efluentes - Monitoramento contínuo do consumo de água nova e da qualidade dos descartes líquidos, com foco em metas de redução de intensidade hídrica
• Emissões e Qualidade do Ar - Controle de emissões atmosféricas e monitoramento de gases de efeito estufa (GEE), integrado ao plano de descarbonização da Estratégia ESG 2030
• Gestão de Resíduos e Coprodutos - Priorização da economia circular para a redução da geração de resíduos e a máxima valorização de coprodutos industriais
• Conformidade Legal - Utilização de </t>
    </r>
    <r>
      <rPr>
        <i/>
        <sz val="12"/>
        <color theme="1"/>
        <rFont val="Verdana"/>
        <family val="2"/>
      </rPr>
      <t>software</t>
    </r>
    <r>
      <rPr>
        <sz val="12"/>
        <color theme="1"/>
        <rFont val="Verdana"/>
        <family val="2"/>
      </rPr>
      <t xml:space="preserve"> especializado para o acompanhamento em tempo real de licenças e condicionantes ambientais em todas as esferas federativas
</t>
    </r>
    <r>
      <rPr>
        <b/>
        <sz val="12"/>
        <color theme="1"/>
        <rFont val="Verdana"/>
        <family val="2"/>
      </rPr>
      <t xml:space="preserve">Gestão de Biodiversidade e Fechamento de Minas
</t>
    </r>
    <r>
      <rPr>
        <sz val="12"/>
        <color theme="1"/>
        <rFont val="Verdana"/>
        <family val="2"/>
      </rPr>
      <t xml:space="preserve">A CBA adota a Hierarquia de Mitigação (Evitar, Minimizar, Restaurar e Compensar) para gerenciar seu impacto sobre o capital natural. A política corporativa de biodiversidade é operacionalizada por meio de Planos de Ação específicos por unidade, com destaque para a atuação das reservas de conservação (Legados) e do Negócio Energia.
Nas operações de mineração de bauxita, a Companhia executa a reabilitação contínua e progressiva das áreas mineradas, utilizando técnicas de plantio de espécies nativas desenvolvidas em parceria com a Universidade Federal de Viçosa (UFV). Os planos de fechamento de mina são atualizados anualmente, contemplando o diálogo com proprietários rurais e o cumprimento de metas de recuperação paisagística e produtiva protocoladas junto aos órgãos reguladores.
</t>
    </r>
    <r>
      <rPr>
        <b/>
        <sz val="12"/>
        <color theme="1"/>
        <rFont val="Verdana"/>
        <family val="2"/>
      </rPr>
      <t xml:space="preserve">Preparação e Resposta a Emergências
</t>
    </r>
    <r>
      <rPr>
        <sz val="12"/>
        <color theme="1"/>
        <rFont val="Verdana"/>
        <family val="2"/>
      </rPr>
      <t xml:space="preserve">A Organização mantém requisitos de prontidão e resposta a emergências ambientais em todos os </t>
    </r>
    <r>
      <rPr>
        <i/>
        <sz val="12"/>
        <color theme="1"/>
        <rFont val="Verdana"/>
        <family val="2"/>
      </rPr>
      <t>sites</t>
    </r>
    <r>
      <rPr>
        <sz val="12"/>
        <color theme="1"/>
        <rFont val="Verdana"/>
        <family val="2"/>
      </rPr>
      <t xml:space="preserve"> ativos, com simulados periódicos e infraestrutura dedicada. A gestão de riscos é estendida às comunidades do entorno por meio do Registro de Comunicação Externa (RCE), garantindo transparência e agilidade no tratamento de demandas socioambientais.</t>
    </r>
  </si>
  <si>
    <t>A estrutura de governança da CBA é fundamentada em um Conselho de Administração, Comitês de Assessoramento e Diretorias Executivas. A supervisão dos impactos da Organização é segmentada em comitês especializados: Comitê de Finanças, Comitê de Sustentabilidade, Comitê de Remuneração e Pessoas, Comitê de Auditoria Estatutário e Comitê de Projetos de Capital e Performance.
O Conselho de Administração é composto por oito membros: Eduardo Borges de Andrade Filho, Flavio Mendes Aidar, Franklin Lee Feder, Glaisy Peres Domingues, João Zeferino Ferreira Veloso Filho, Luis Ermírio de Moraes, Ricardo Rodrigues de Carvalho e Sergio Ricardo Romani.
A liderança da Diretoria Executiva está sob a responsabilidade de Luciano Francisco Alves, Diretor Executivo (CEO), e Camila Abel Correia da Silva, Diretora Financeira (CFO), ambos à frente de suas posições desde 26 de abril de 2023.</t>
  </si>
  <si>
    <r>
      <t xml:space="preserve">A CBA estabeleceu políticas e compromissos formais para evitar e reverter a perda de biodiversidade, os quais são aplicáveis à totalidade de suas unidades operacionais. Essa abrangência inclui os negócios de Alumínio e Energia, além das reservas privadas de conservação conhecidas como Legados. Tais diretrizes estão majoritariamente alinhadas aos Objetivos para 2050 e às Metas para 2030 do Marco Global de Biodiversidade de Kunming-Montreal. A exceção ocorre na Alux (SP), cujo alinhamento a esses marcos globais específicos ainda não foi formalizado.
</t>
    </r>
    <r>
      <rPr>
        <b/>
        <sz val="12"/>
        <color theme="1"/>
        <rFont val="Verdana"/>
        <family val="2"/>
      </rPr>
      <t xml:space="preserve">Abrangência e Relações de Negócio
</t>
    </r>
    <r>
      <rPr>
        <sz val="12"/>
        <color theme="1"/>
        <rFont val="Verdana"/>
        <family val="2"/>
      </rPr>
      <t xml:space="preserve">A aplicação desses compromissos estende-se tanto às atividades internas quanto às relações de negócios da Organização, alcançando fornecedores, clientes e parceiros comerciais em toda a cadeia de valor. O nível de aplicação varia conforme a natureza da operação:
• Aplicação Integral: Emprega-se de forma total nas atividades internas e relações de negócios em Unidades como Legados, Fábrica Alumínio (SP), Alux (SP), Metalex (SP), Unidade Itapissuma (PE), Barro Alto (GO), Poços de Caldas (MG) e no Negócio Energia
• Aplicação Parcial na Cadeia: Nas Unidades de mineração de Miraí (MG) e Itamarati de Minas (MG), a política aplica-se integralmente às atividades da Organização, mas o engajamento com parceiros e fornecedores é reportado como parcial, refletindo um processo contínuo de adequação da cadeia produtiva
</t>
    </r>
    <r>
      <rPr>
        <b/>
        <sz val="12"/>
        <color theme="1"/>
        <rFont val="Verdana"/>
        <family val="2"/>
      </rPr>
      <t>Objetivos e Metas Específicos:</t>
    </r>
    <r>
      <rPr>
        <sz val="12"/>
        <color theme="1"/>
        <rFont val="Verdana"/>
        <family val="2"/>
      </rPr>
      <t xml:space="preserve">
Para materializar esses compromissos, a CBA definiu objetivos e metas específicos voltados ao combate da perda de biodiversidade em Unidades estratégicas como:
• Unidades com Metas Definidas: Metalex (SP), Mineração Miraí (MG), Itamarati de Minas (MG), Poços de Caldas (MG), Negócio Energia e Legados
• Unidades sob Diretrizes Corporativas: Fábrica Alumínio (SP), Alux (SP) e Unidades Itapissuma (PE) e Barro Alto (GO) operam sob as diretrizes das políticas corporativas vigentes, embora ainda não possuam metas quantitativas locais específicas para este tema
Essa estrutura garante que a conservação e a reversão da perda da natureza estejam integradas à estratégia de longo prazo da Companhia, promovendo a mitigação de impactos e a regeneração de ecossistemas nos diversos territórios de atuação.</t>
    </r>
  </si>
  <si>
    <t>A supervisão de dependências, impactos, riscos e oportunidades relacionados à natureza na Companhia Brasileira de Alumínio (CBA) é exercida pelo Comitê de Sustentabilidade, órgão responsável pelo monitoramento e integração de temas como biodiversidade, mudanças climáticas, uso sustentável de recursos naturais e economia circular. O Comitê realiza reuniões bimestrais para avaliar o progresso das iniciativas ambientais e reporta regularmente ao Conselho de Administração (CA), assegurando a inclusão de critérios ambientais na tomada de decisões estratégicas da Organização.
A gestão desses temas é operacionalizada por meio da Estratégia Ambiental, Social e de Governança (ESG) 2030, que fundamenta a atuação da Companhia em cinco alavancas principais: Mudanças climáticas, Energia renovável, Circularidade do alumínio, Gestão sustentável de recursos naturais e Segurança de barragens. Essas frentes abordam de forma transversal a relação da Instituição com as questões relacionadas à natureza.</t>
  </si>
  <si>
    <t>Para a realização de suas atividades minerárias, a CBA não adquire terras. A Companhia firma acordos com os superficiários, estabelecendo a Servidão Minerária apenas sobre as áreas onde ocorrerão efetivamente a lavra da bauxita, a construção de acessos e os pátios de estocagem. As demais áreas da propriedade permanecem disponíveis para uso do superficiário, que pode manter suas atividades econômicas sem necessidade de deslocamento, inclusive quando reside na própria área onde ocorre a lavra.
O prazo do contrato varia conforme a produção e a cultura existente no local e, ao fim das atividades, a área é reabilitada e devolvida ao superficiário, permitindo a continuidade das atividades agropecuárias e a manutenção de sua renda.</t>
  </si>
  <si>
    <t>Área total minerada e ainda não reabilitada pela Companhia no fim do período</t>
  </si>
  <si>
    <r>
      <t xml:space="preserve">A CBA adota uma abordagem estruturada para a segurança da informação e para a continuidade de negócios. A Política de Continuidade de Negócios está integrada à gestão de segurança, assegurando a manutenção ou o rápido restabelecimento das operações críticas. As práticas incluem a realização de Análises de Impacto no Negócio, a definição de objetivos de tempo e ponto de recuperação para processos críticos, a existência de um Plano de Recuperação de Desastres para o restabelecimento seguro dos sistemas, rotinas de </t>
    </r>
    <r>
      <rPr>
        <i/>
        <sz val="12"/>
        <color theme="1"/>
        <rFont val="Verdana"/>
        <family val="2"/>
      </rPr>
      <t>backup</t>
    </r>
    <r>
      <rPr>
        <sz val="12"/>
        <color theme="1"/>
        <rFont val="Verdana"/>
        <family val="2"/>
      </rPr>
      <t xml:space="preserve"> com testes periódicos de restauração e a realização de simulações regulares.
Para a gestão proativa de riscos, a Companhia realiza análises periódicas de vulnerabilidades em sistemas, aplicações e infraestrutura por meio de varreduras automatizadas. As correções são priorizadas com base no risco, considerando impacto e probabilidade, e os </t>
    </r>
    <r>
      <rPr>
        <i/>
        <sz val="12"/>
        <color theme="1"/>
        <rFont val="Verdana"/>
        <family val="2"/>
      </rPr>
      <t>patches</t>
    </r>
    <r>
      <rPr>
        <sz val="12"/>
        <color theme="1"/>
        <rFont val="Verdana"/>
        <family val="2"/>
      </rPr>
      <t xml:space="preserve"> são aplicados dentro dos prazos definidos pela política interna, com acompanhamento integrado ao processo de gestão de mudanças.
A avaliação da maturidade e dos controles de segurança é conduzida por meio de auditorias e </t>
    </r>
    <r>
      <rPr>
        <i/>
        <sz val="12"/>
        <color theme="1"/>
        <rFont val="Verdana"/>
        <family val="2"/>
      </rPr>
      <t>assessments</t>
    </r>
    <r>
      <rPr>
        <sz val="12"/>
        <color theme="1"/>
        <rFont val="Verdana"/>
        <family val="2"/>
      </rPr>
      <t xml:space="preserve">. No fim de 2023, foi realizada uma auditoria interna para avaliar os controles implementados e, em 2024, um </t>
    </r>
    <r>
      <rPr>
        <i/>
        <sz val="12"/>
        <color theme="1"/>
        <rFont val="Verdana"/>
        <family val="2"/>
      </rPr>
      <t>assessment</t>
    </r>
    <r>
      <rPr>
        <sz val="12"/>
        <color theme="1"/>
        <rFont val="Verdana"/>
        <family val="2"/>
      </rPr>
      <t xml:space="preserve"> conduzido por consultoria externa mediu a maturidade em Segurança da Informação com base no </t>
    </r>
    <r>
      <rPr>
        <i/>
        <sz val="12"/>
        <color theme="1"/>
        <rFont val="Verdana"/>
        <family val="2"/>
      </rPr>
      <t>framework</t>
    </r>
    <r>
      <rPr>
        <sz val="12"/>
        <color theme="1"/>
        <rFont val="Verdana"/>
        <family val="2"/>
      </rPr>
      <t xml:space="preserve"> NIST, resultando no desenvolvimento de um roteiro estratégico para 2025–2026 voltado à implantação de novas tecnologias e processos.
Em relação à conscientização e ao reporte, todos os empregados e empregadas devem realizar o treinamento de segurança da informação e participar das simulações de </t>
    </r>
    <r>
      <rPr>
        <i/>
        <sz val="12"/>
        <color theme="1"/>
        <rFont val="Verdana"/>
        <family val="2"/>
      </rPr>
      <t>phishing</t>
    </r>
    <r>
      <rPr>
        <sz val="12"/>
        <color theme="1"/>
        <rFont val="Verdana"/>
        <family val="2"/>
      </rPr>
      <t xml:space="preserve">. Incidentes, vulnerabilidades e atividades suspeitas podem ser reportados por meio de um </t>
    </r>
    <r>
      <rPr>
        <i/>
        <sz val="12"/>
        <color theme="1"/>
        <rFont val="Verdana"/>
        <family val="2"/>
      </rPr>
      <t>e-mail</t>
    </r>
    <r>
      <rPr>
        <sz val="12"/>
        <color theme="1"/>
        <rFont val="Verdana"/>
        <family val="2"/>
      </rPr>
      <t xml:space="preserve"> dedicado da equipe de segurança ou, especificamente no caso de mensagens suspeitas, por meio de um botão de reporte disponível no Outlook.</t>
    </r>
  </si>
  <si>
    <r>
      <t xml:space="preserve">A CBA mantém uma estratégia estruturada de curto e longo prazos para gerenciar suas emissões de GEE, fundamentada em mitigação, adaptação e </t>
    </r>
    <r>
      <rPr>
        <i/>
        <sz val="12"/>
        <color theme="1"/>
        <rFont val="Verdana"/>
        <family val="2"/>
      </rPr>
      <t>advocacy</t>
    </r>
    <r>
      <rPr>
        <sz val="12"/>
        <color theme="1"/>
        <rFont val="Verdana"/>
        <family val="2"/>
      </rPr>
      <t xml:space="preserve">. Esta estratégia é operacionalizada por meio de dois conjuntos de metas complementares, mas distintos em sua governança e escopo:
</t>
    </r>
    <r>
      <rPr>
        <b/>
        <sz val="12"/>
        <color theme="1"/>
        <rFont val="Verdana"/>
        <family val="2"/>
      </rPr>
      <t xml:space="preserve">Metas validadas pela Science Based Targets Initiative (SBTi)
</t>
    </r>
    <r>
      <rPr>
        <sz val="12"/>
        <color theme="1"/>
        <rFont val="Verdana"/>
        <family val="2"/>
      </rPr>
      <t xml:space="preserve">A Companhia é pioneira no setor de alumínio primário global ao possuir metas de descarbonização validadas pela SBTi, alinhadas ao cenário de limitação do aquecimento global a 1,5 °C. Estas metas utilizam 2018 como ano-base para os escopos 1 e 2 das suas emissões e 2019 para as reduções das emissões associadas à cadeia de valor (escopo 3), estabelecendo os seguintes compromissos para 2030:
• Redução de intensidade (Escopos 1 e 2): Redução de 40% nas emissões (tCO₂e/t de alumínio) nas etapas de Refinaria (Alumina) e Eletrólise (Salas Fornos)
• Redução absoluta (Escopos 1 e 2): Redução de 40% nas emissões (tCO₂e/t de alumínio) nas etapas de Refinaria (Alumina) e Eletrólise (Salas Fornos)
• Redução na cadeia de valor (Escopo 3): Meta de redução de 13,5% nas emissões indiretas, com ano-base 2019
</t>
    </r>
    <r>
      <rPr>
        <b/>
        <sz val="12"/>
        <color theme="1"/>
        <rFont val="Verdana"/>
        <family val="2"/>
      </rPr>
      <t xml:space="preserve">Objetivos da Estratégia ESG 2030
</t>
    </r>
    <r>
      <rPr>
        <sz val="12"/>
        <color theme="1"/>
        <rFont val="Verdana"/>
        <family val="2"/>
      </rPr>
      <t xml:space="preserve">Adicionalmente aos compromissos SBTi, a CBA estabeleceu indicadores de </t>
    </r>
    <r>
      <rPr>
        <i/>
        <sz val="12"/>
        <color theme="1"/>
        <rFont val="Verdana"/>
        <family val="2"/>
      </rPr>
      <t>performance</t>
    </r>
    <r>
      <rPr>
        <sz val="12"/>
        <color theme="1"/>
        <rFont val="Verdana"/>
        <family val="2"/>
      </rPr>
      <t xml:space="preserve"> focados na competitividade de seu portfólio:
• Média de produtos fundidos: Reduzir em 40% a intensidade de emissões médias dos produtos
• Tarugos Metalex: Garantir que 100% dos tarugos produzidos na unidade Metalex (SP) apresentem pegada de carbono inferior a 1,4 tCO₂e/t de alumínio
• </t>
    </r>
    <r>
      <rPr>
        <i/>
        <sz val="12"/>
        <color theme="1"/>
        <rFont val="Verdana"/>
        <family val="2"/>
      </rPr>
      <t>Net Zero</t>
    </r>
    <r>
      <rPr>
        <sz val="12"/>
        <color theme="1"/>
        <rFont val="Verdana"/>
        <family val="2"/>
      </rPr>
      <t xml:space="preserve">: Definição da trajetória para atingir emissões líquidas zero até 2050
</t>
    </r>
    <r>
      <rPr>
        <b/>
        <sz val="12"/>
        <color theme="1"/>
        <rFont val="Verdana"/>
        <family val="2"/>
      </rPr>
      <t xml:space="preserve">Alavancas estratégicas para o alcance das metas
</t>
    </r>
    <r>
      <rPr>
        <sz val="12"/>
        <color theme="1"/>
        <rFont val="Verdana"/>
        <family val="2"/>
      </rPr>
      <t>O plano de descarbonização é sustentado por projetos estruturantes e investimentos em bens de capital (Capex):
• Matriz Energética: Substituição de combustíveis fósseis por biomassa na Refinaria de Alumina — projeto que reduz em mais de 60% as emissões desta etapa — e manutenção de energia elétrica 100% renovável e rastreável
• Eficiência e Modernização: Atualização tecnológica das Salas Fornos para otimização do consumo energético e produtividade
• Economia Circular: Ampliação da captação de sucata via Centros de Processamento e Reciclagem (CPRs). Na Metalex (SP), a tecnologia implementada permite elevar o teor de sucata nos tarugos de 60% para até 80%. Na Unidade Itapissuma (PE), o uso de reciclados atingiu picos de 18% no fim de 2025
O monitoramento dessas metas é contínuo e os resultados de desempenho são consolidados anualmente após a verificação de terceira parte do Inventário de Gases de Efeito Estufa (GEE), assegurando transparência e conformidade com as recomendações da TCFD e do CDP.</t>
    </r>
  </si>
  <si>
    <r>
      <t xml:space="preserve">A CBA adota estratégias de economia circular que priorizam a recuperação de produtos e materiais de embalagem ao fim de seu ciclo de vida, visando à redução do consumo de recursos virgens e à mitigação de impactos ambientais. As principais iniciativas abrangem a logística reversa de embalagens de madeira, a recuperação de óleos de processo e a reintegração de sucata de alumínio.
</t>
    </r>
    <r>
      <rPr>
        <b/>
        <sz val="12"/>
        <color theme="1"/>
        <rFont val="Verdana"/>
        <family val="2"/>
      </rPr>
      <t>Logística reversa de embalagens:</t>
    </r>
    <r>
      <rPr>
        <sz val="12"/>
        <color theme="1"/>
        <rFont val="Verdana"/>
        <family val="2"/>
      </rPr>
      <t xml:space="preserve">
A Companhia mantém um projeto de logística reversa para estruturas de madeira utilizadas no transporte de bobinas de alumínio, operado na Fábrica Alumínio (SP). O fluxo envolve a colaboração de clientes e fornecedores para a coleta, reforma e revenda das embalagens para a CBA com garantia de item novo. Cada embalagem passa, em média, por quatro ciclos de reutilização. Em 2025, a iniciativa evitou o consumo de 54,2 m³ de madeira.
</t>
    </r>
    <r>
      <rPr>
        <b/>
        <sz val="12"/>
        <color theme="1"/>
        <rFont val="Verdana"/>
        <family val="2"/>
      </rPr>
      <t xml:space="preserve">Recuperação de óleo laminar:
</t>
    </r>
    <r>
      <rPr>
        <sz val="12"/>
        <color theme="1"/>
        <rFont val="Verdana"/>
        <family val="2"/>
      </rPr>
      <t>Por meio de sistemas de captura de voláteis e ajustes tecnológicos na Fábrica Alumínio (SP) e na Unidade Itapissuma (PE), a Companhia recupera e purifica o óleo de laminação para reutilização em seus processos industriais. Os dados de 2025 demonstram o fortalecimento da circularidade desse insumo:</t>
    </r>
  </si>
  <si>
    <t>Para aumentar a resiliência da operação frente à intensificação de eventos climáticos extremos, a Companhia vem implementando melhorias estruturais e iniciativas voltadas à gestão hídrica da planta, incluindo:
• Projeto de correção dos taludes, com recuperação de áreas afetadas por erosão e falhas estruturais por meio de obras de estabilização e reforço geotécnico
• Projeto de Circuito Fechado da Fábrica (ETA – Estação de Tratamento de Água), voltado ao aumento da eficiência do tratamento e do reúso de água no processo produtivo (fase 1 – tratamento)
• Projeto de Circuito Fechado da Fábrica (ETA – Estação de Tratamento de Água), voltado à melhoria da eficiência de bombeamento e circulação da água no processo produtivo (fase 2 – bombeamento)
• Limpeza e drenagem da lagoa de efluentes, com o objetivo de equilibrar o balanço hídrico da planta e reduzir o risco de transbordamentos durante eventos de chuva intensa
Essas iniciativas contribuem para aumentar a resiliência operacional da planta e reduzir a vulnerabilidade das instalações frente a eventos climáticos extremos.</t>
  </si>
  <si>
    <t>A água é um recurso estratégico e essencial para a perenidade das operações da CBA, sendo vital para as atividades de Mineração, unidades fabris e geração hidrelétrica. A variabilidade climática, a crescente pressão sobre bacias hidrográficas e a necessidade de conformidade regulatória configuram riscos prioritários, tanto sob a perspectiva de disponibilidade quanto de qualidade do recurso. Cenários de escassez hídrica são monitorados proativamente por possuírem potencial de impacto direto na autossuficiência energética e no custo de processamento da alumina.
A gestão desse tema é regida por uma abordagem estruturada e preventiva, fundamentada no Padrão Gerencial (PG) de Gestão de Águas e Efluentes Líquidos, que estabelece diretrizes corporativas, responsabilidades e procedimentos para captação, uso e tratamento. A governança hídrica está integrada à Estratégia ESG 2030, com o Conselho de Administração supervisionando os indicadores ambientais e de risco. Esse fluxo de controle é complementado pela atuação do Comitê de Resiliência Hídrica, que orienta medidas preventivas e corretivas, e pelo engajamento ativo em fóruns externos, como Comitês de Bacias Hidrográficas e o Conselho Estadual de Recursos Hídricos de São Paulo.
Para mitigar riscos e aumentar a eficiência, a CBA investe em inovação tecnológica e circularidade. Na Fábrica Alumínio (SP), a implementação de sistemas de circuito fechado permite que a água seja tratada e reutilizada continuamente, reduzindo a necessidade de captação externa apenas para a reposição de perdas por evaporação. Outro vetor fundamental é a tecnologia de filtros-prensa na Refinaria de Alumina; ao realizar a disposição de resíduos a seco, o sistema viabiliza a recuperação e o reúso de volumes significativos de água e soda cáustica. Adicionalmente, a modernização das Salas Fornos visa eliminar sistemas de lavagem de gases a úmido, reduzindo o consumo específico de água.
No Negócio Energia, a água é o principal insumo, caracterizando-se pelo uso sem consumo significativo, uma vez que o volume turbinado é devolvido integralmente ao curso natural do rio. A gestão utiliza uma matriz de Índice de Segurança Hídrica para avaliar volumes e riscos de forma preventiva, garantindo a resiliência operacional e o atendimento aos usos múltiplos da bacia.
Alinhada à meta da Estratégia ESG 2030 de reduzir em 20% o consumo de água nova por tonelada de alumínio produzido até 2030 (ano-base 2019), a Companhia mantém programas de capacitação e educação ambiental que reforçam a cultura interna de uso responsável do recurso junto a empregados(as), fornecedores e comunidades.
Complementarmente, a Companhia promove ações de preservação em Áreas de Preservação Permanente, mantém estruturas de proteção no entorno de reservatórios e participa ativamente de Comitês de Bacias Hidrográficas e do Conselho Estadual de Recursos Hídricos de São Paulo, fortalecendo o diálogo com autoridades e demais partes interessadas. O Comitê de Resiliência Hídrica realiza avaliações periódicas do contexto hídrico e orienta medidas preventivas e corretivas.
Em alinhamento à Estratégia ESG 2030, a CBA estabeleceu a meta de reduzir em 20% o consumo de água nova por tonelada de alumínio produzido, além de ampliar iniciativas de reúso, prevenção de perdas e melhoria de manutenção dos sistemas. Programas de capacitação e educação ambiental reforçam a cultura interna de uso responsável do recurso e o engajamento contínuo de empregados(as), fornecedores e comunidades.
Essa atuação integrada combina governança, eficiência operacional, inovação tecnológica e engajamento institucional, fortalecendo a resiliência hídrica das operações e contribuindo para a sustentabilidade das bacias onde a Companhia está inserida.</t>
  </si>
  <si>
    <t>Total de empregados(as) que voltaram a trabalhar após a licença-maternidade/paternidade e que ainda estiveram empregados(as) 12 meses após o retorno ao trabalho</t>
  </si>
  <si>
    <t>As interações com os recursos hídricos são gerenciadas pela CBA por meio de diretrizes corporativas e procedimentos específicos de gestão de águas e efluentes, visando à conformidade legal e à mitigação de riscos socioambientais em todas as suas unidades operacionais. A captação de água ocorre primordialmente em corpos d’água superficiais, como rios e lagos, poços artesianos e profundos, redes de abastecimento público e por meio da utilização de águas residuais tratadas. Os usos predominantes nas operações abrangem processos industriais, resfriamento de metais, beneficiamento de bauxita, consumo humano, sanitários, limpeza de instalações e sistemas de combate a incêndios. O descarte de efluentes é realizado em corpos hídricos após tratamento adequado, sistemas de reúso, estações públicas de tratamento de efluentes, poços de infiltração ou por meio de processos de evaporação e lagoas de retenção, respeitando as especificidades técnicas de cada unidade e o tipo de efluente gerado. Além do atendimento técnico a cada efluente, a Companhia descarta seus efluentes atendendo aos parâmetros legais aplicáveis para cada localidade.
A identificação e avaliação de impactos são realizadas de forma padronizada por meio de matrizes de aspectos e impactos ambientais, que consideram a disponibilidade hídrica local e a qualidade do recurso nas bacias hidrográficas onde a Companhia atua. A governança sobre o tema é sustentada, inclusive, pelo Comitê de Resiliência Hídrica e por ferramentas corporativas de monitoramento, como o uso de hidrômetros e horímetros para registros diários de consumo. Além disso, são realizadas análises periódicas da qualidade de efluentes e águas superficiais, com reporte sistemático aos órgãos ambientais competentes.
Os riscos identificados pela Organização incluem a escassez hídrica decorrente de variações climáticas, que podem impactar a continuidade operacional, e o potencial de alteração da qualidade da água devido a descartes fora dos parâmetros ou eventos climáticos extremos. Como medida de mitigação e promoção da resiliência hídrica, a Companhia adota a recirculação de água em barragens de rejeitos nas atividades de mineração, reduzindo a dependência de captação externa. A estratégia de gestão está alinhada às políticas públicas e aos Objetivos de Desenvolvimento Sustentável (ODS), com foco no objetivo 6 (Água Limpa e Saneamento). Em 2025, a CBA reforçou sua segurança hídrica ao otimizar fontes de captação, incluindo o avanço na migração para redes de abastecimento público em Unidades estratégicas. Embora a maior parte das operações não esteja em áreas de criticidade, a CBA mantém monitoramento rigoroso e controles de vazão automatizados na Unidade Itapissuma (PE) e na Metalex (SP), identificadas como as operações em contexto de estresse hídrico, assegurando a preservação do recurso compartilhado.</t>
  </si>
  <si>
    <r>
      <rPr>
        <b/>
        <sz val="11"/>
        <color theme="1"/>
        <rFont val="Verdana"/>
        <family val="2"/>
      </rPr>
      <t xml:space="preserve">Nota 1: </t>
    </r>
    <r>
      <rPr>
        <sz val="11"/>
        <color theme="1"/>
        <rFont val="Verdana"/>
        <family val="2"/>
      </rPr>
      <t xml:space="preserve">O valor reportado em 2024 considera apenas o rejeito de bauxita da mineração.
</t>
    </r>
    <r>
      <rPr>
        <b/>
        <sz val="11"/>
        <color theme="1"/>
        <rFont val="Verdana"/>
        <family val="2"/>
      </rPr>
      <t>Nota 2:</t>
    </r>
    <r>
      <rPr>
        <sz val="11"/>
        <color theme="1"/>
        <rFont val="Verdana"/>
        <family val="2"/>
      </rPr>
      <t xml:space="preserve"> As Unidades Barro Alto (GO) e Niquelândia (GO) não são consideradas nos dados, visto que a CBA tem operação apenas administrativa nessas unidades.
</t>
    </r>
    <r>
      <rPr>
        <b/>
        <sz val="11"/>
        <color theme="1"/>
        <rFont val="Verdana"/>
        <family val="2"/>
      </rPr>
      <t>Nota 3:</t>
    </r>
    <r>
      <rPr>
        <sz val="11"/>
        <color theme="1"/>
        <rFont val="Verdana"/>
        <family val="2"/>
      </rPr>
      <t xml:space="preserve"> Os dados da série histórica foram ajustados para a unidade 'milhão de toneladas métricas' em lugar de 'mil toneladas métricas' como vinha sendo reportado. </t>
    </r>
    <r>
      <rPr>
        <b/>
        <sz val="11"/>
        <color rgb="FF17D4E8"/>
        <rFont val="Verdana"/>
        <family val="2"/>
      </rPr>
      <t>GRI 2-4</t>
    </r>
  </si>
  <si>
    <t>Todos os empregados e empregadas da CBA recebem remuneração igual ou superior ao salário mínimo legal vigente, conforme convenção coletiva.</t>
  </si>
  <si>
    <t>A CBA mantém um firme compromisso com a eliminação de todas as formas de trabalho infantil e trabalho forçado, tanto em suas operações quanto em sua cadeia de fornecimento. Nos processos de homologação realizados em 2025, a CBA não identificou casos confirmados ou riscos significativos de trabalho infantil, trabalho jovem em condições perigosas, ou trabalho forçado e em condições análogas às de escravo. Embora os monitoramentos internos considerem a natureza das operações, as verificações formais e geográficas não confirmaram a existência desses riscos no período. Para prevenir tais práticas, a Companhia mantém padrões rigorosos de controle em suas operações diretas, sob responsabilidade da área de Desenvolvimento Humano e Organizacional, e estende essas diretrizes a terceiros e parceiros de negócios.
A gestão de parceiros é estruturada por processos de homologação que verificam a conformidade com requisitos legais e técnicos relacionados a direitos humanos. A área de Compliance conduz procedimentos de devida diligência de integridade, auditorias e visitas técnicas contínuas, complementados por uma avaliação bienal de toda a base de fornecedores para a identificação de novos riscos. O comprometimento é formalizado pela adesão obrigatória ao Código de Conduta e pela inclusão de cláusulas contratuais que exigem o cumprimento da legislação e das melhores práticas de combate ao trabalho infantil e ao trabalho em condições análogas às de escravo.</t>
  </si>
  <si>
    <r>
      <t xml:space="preserve">A CBA possui Política de Remuneração formalmente aprovada pelo Conselho de Administração em 14/05/2021 e revisada em 24/08/2022, disponível na página de Relações com Investidores, na CVM e na B3. O processo para definição da remuneração segue os princípios estabelecidos nessa política e envolve: (i) definição dos objetivos e da filosofia de remuneração; (ii) atuação do Comitê de Remuneração e Pessoas como órgão de assessoramento ao Conselho de Administração; (iii) realização de análises de mercado e estudos anuais conduzidos pela equipe interna de Remuneração, com apoio de consultorias independentes; (iv) desenvolvimento dos pacotes de remuneração alinhados às práticas de mercado e às responsabilidades do cargo; (v) avaliação do desempenho individual e coletivo com base em metas operacionais, financeiras e socioambientais; (vi) revisões periódicas pelo Comitê; e (vii) transparência por meio da divulgação e atualização da Política de Remuneração.
A supervisão do processo ocorre em dois níveis: a Assembleia Geral aprova o valor anual global da remuneração dos administradores e, posteriormente, o Conselho de Administração define e aprova a distribuição individual. O Comitê de Remuneração e Pessoas assessora o Conselho, garantindo decisões fundamentadas, alinhadas à Política de Remuneração e às boas práticas de mercado.
As opiniões dos </t>
    </r>
    <r>
      <rPr>
        <i/>
        <sz val="12"/>
        <color theme="1"/>
        <rFont val="Verdana"/>
        <family val="2"/>
      </rPr>
      <t>stakeholders</t>
    </r>
    <r>
      <rPr>
        <sz val="12"/>
        <color theme="1"/>
        <rFont val="Verdana"/>
        <family val="2"/>
      </rPr>
      <t xml:space="preserve">, incluindo acionistas, são consideradas por meio das deliberações e votações realizadas em assembleias gerais, registradas nos documentos oficiais da CBA. O processo também incorpora análises de mercado e contribuições de consultorias independentes especializadas, que apoiam a equipe de Remuneração de forma isenta, e consultores de remuneração independentes são envolvidos anualmente no processo de definição e revisão da remuneração dos executivos, com atuação livre de conflitos de interesses em relação à CBA, ao Conselho de Administração e aos executivos.
Os </t>
    </r>
    <r>
      <rPr>
        <i/>
        <sz val="12"/>
        <color theme="1"/>
        <rFont val="Verdana"/>
        <family val="2"/>
      </rPr>
      <t>stakeholders</t>
    </r>
    <r>
      <rPr>
        <sz val="12"/>
        <color theme="1"/>
        <rFont val="Verdana"/>
        <family val="2"/>
      </rPr>
      <t>, incluindo acionistas, são consultados por meio das assembleias gerais que deliberam sobre o valor global da remuneração dos administradores. Como resultado dessas consultas, o montante global é aprovado e, em seguida, alocado pelo Conselho de Administração conforme as responsabilidades, o desempenho e as práticas de mercado. As decisões tomadas são registradas em assembleia e seguem estritamente a Política de Remuneração disponibilizada publicamente.
O Comitê de Remuneração e Pessoas realiza avaliação anual da Política, verificando sua aderência às responsabilidades dos beneficiários, ao volume de trabalho, ao contexto econômico-financeiro da CBA e ao alinhamento com seu negócio, podendo propor ajustes ao Conselho de Administração.
A tabela a seguir detalha a estrutura de metas e os modelos de remuneração aplicados aos diferentes níveis funcionais da Companhia, evidenciando a integração de indicadores ESG e incentivos de longo prazo à estratégia de negócios:</t>
    </r>
  </si>
  <si>
    <t>Os planos de fechamento são elaborados por aproximações sucessivas, em evolução dos níveis de estudos voltados às ações de fechamento ao longo da vida útil do empreendimento, até que se alcance o nível de detalhe para projetos executivos, que dependem do tipo de operação, da abrangência socioambiental e da vida útil do empreendimento. Com o transcorrer da operação, é definido o horizonte de fechamento. Os estudos e os projetos evoluem de modo a alcançar as etapas detalhada e executiva. Portanto, é necessário que, ao se alcançar o nível executivo de fechamento, a Unidade disponha de diagnósticos completos da sua área e de todos os temas que possam alterar premissas de fechamento.
O planejamento adequado para o fechamento também é abordado no ‘Padrão de Desempenho ASI’ (2017), que apresenta os seguintes tópicos como requisitos:
• Em sua política e gestão, a Empresa deve revisar as questões ambientais, sociais e de governança no processo de planejamento para fechamento, desativação e desinvestimento
• A Empresa deve reparar a área de resíduos de bauxita após o fechamento da instalação de refino de alumina para um estado que possa mitigar com eficiência o risco de contaminação ambiental futura
• Na reabilitação de áreas de mineração de bauxita, deve-se considerar: (i) reabilitar ambientes ocupados por atividades de mineração, usando as melhores técnicas disponíveis para alcançar resultados acordados por meio de processos participativos com as principais partes interessadas no processo de planejamento de fechamento de mina; e (ii) implementar provisões financeiras para garantir a disponibilidade de recursos adequados para atender aos requisitos de reabilitação e fechamento de mina</t>
  </si>
  <si>
    <r>
      <t xml:space="preserve">Em 2025, a Linha Ética da CBA registrou um total de 639 relatos, abrangendo diversas categorias de conduta. O volume de registros e o rigor nas apurações refletem a maturidade do sistema de governança e o incentivo à cultura de transparência em todas as unidades de negócio.
</t>
    </r>
    <r>
      <rPr>
        <b/>
        <sz val="12"/>
        <color theme="1"/>
        <rFont val="Verdana"/>
        <family val="2"/>
      </rPr>
      <t xml:space="preserve">Detalhamento das denúncias recebidas em 2025
</t>
    </r>
    <r>
      <rPr>
        <sz val="12"/>
        <color theme="1"/>
        <rFont val="Verdana"/>
        <family val="2"/>
      </rPr>
      <t xml:space="preserve">Total de denúncias: 639
Denúncias apuradas e encerradas no período: 635, com 99,4% de taxa de resolução dentro do próprio ciclo.
Procedência das denúncias: 202 (31,6%) foram consideradas procedentes, gerando planos de ação corretiva ou aplicação de medidas disciplinares; 332 (52,0%) foram classificadas como improcedentes; Para 101 (15,8%), não foi possível realizar a apuração devido à insuficiência de dados, em função da ausência de evidências ou de informações mínimas necessárias. 
As denúncias relatadas no Canal em 2025 concentraram-se nos seguintes temas:
• Relacionamento interpessoal e conduta: inclui comportamentos inadequados e conflitos de interesses
• Assédio moral: monitorado com prioridade pelo Comitê de Conduta
• Discriminação: dez ocorrências detalhadas na tabela abaixo
• Saúde, Segurança e Meio Ambiente: relatos sobre descumprimento de protocolos operacionais. 
Para todos os 202 casos julgados como procedentes, a CBA aplicou medidas proporcionais à gravidade do caso, como: 
• Orientações e </t>
    </r>
    <r>
      <rPr>
        <i/>
        <sz val="12"/>
        <color theme="1"/>
        <rFont val="Verdana"/>
        <family val="2"/>
      </rPr>
      <t>feedbacks</t>
    </r>
    <r>
      <rPr>
        <sz val="12"/>
        <color theme="1"/>
        <rFont val="Verdana"/>
        <family val="2"/>
      </rPr>
      <t xml:space="preserve"> formais
• Advertências verbais e escritas
• Desligamentos (em casos de violações críticas ao Código de Conduta)
• Reforço de treinamento e revisão de processos
Esse panorama quantitativo reafirma que a Linha Ética não é apenas um canal de denúncias, mas uma ferramenta estratégica de gestão que permite à CBA identificar pontos de vulnerabilidade e fortalecer continuamente sua cultura organizacional. </t>
    </r>
  </si>
  <si>
    <r>
      <rPr>
        <i/>
        <sz val="12"/>
        <color theme="0"/>
        <rFont val="Verdana"/>
        <family val="2"/>
      </rPr>
      <t>Case</t>
    </r>
    <r>
      <rPr>
        <sz val="12"/>
        <color theme="0"/>
        <rFont val="Verdana"/>
        <family val="2"/>
      </rPr>
      <t xml:space="preserve"> de negócios</t>
    </r>
  </si>
  <si>
    <r>
      <t xml:space="preserve">A atuação da Companhia é regida pela Política de Direitos Humanos (2022), que se fundamenta em pactos internacionalmente reconhecidos e na legislação aplicável. Desde 2019, a CBA realiza processos periódicos de </t>
    </r>
    <r>
      <rPr>
        <i/>
        <sz val="12"/>
        <color rgb="FF000000"/>
        <rFont val="Verdana"/>
        <family val="2"/>
      </rPr>
      <t>due diligence</t>
    </r>
    <r>
      <rPr>
        <sz val="12"/>
        <color rgb="FF000000"/>
        <rFont val="Verdana"/>
        <family val="2"/>
      </rPr>
      <t xml:space="preserve"> em direitos humanos para avaliar riscos e impactos sobre fornecedores, contratados e comunidades locais. Em 2023, esse processo de diligência prévia foi expandido para a Alux (SP) e Unidade Barro Alto (GO), incorporando consultas diretas, entrevistas individuais e painéis comunitários com públicos externos.
</t>
    </r>
    <r>
      <rPr>
        <b/>
        <sz val="12"/>
        <color rgb="FF000000"/>
        <rFont val="Verdana"/>
        <family val="2"/>
      </rPr>
      <t xml:space="preserve">Gestão de Riscos, Territórios e Impacto Social
</t>
    </r>
    <r>
      <rPr>
        <sz val="12"/>
        <color rgb="FF000000"/>
        <rFont val="Verdana"/>
        <family val="2"/>
      </rPr>
      <t xml:space="preserve">A gestão de impactos integra a preservação dos recursos naturais à salvaguarda dos direitos das populações nas áreas de influência. Por meio de controles detectivos, preventivos e mitigatórios, a Companhia monitora aspectos ambientais que possam afetar comunidades do entorno e povos tradicionais. No exercício de 2025, a CBA ratifica a inexistência de reservas provadas ou prováveis localizadas em áreas de conflito ou sobrepostas a terras indígenas e tradicionais nas Unidades Miraí (MG), Barro Alto (GO) e na Fábrica Alumínio (SP).
Desde o início das avaliações de </t>
    </r>
    <r>
      <rPr>
        <i/>
        <sz val="12"/>
        <color rgb="FF000000"/>
        <rFont val="Verdana"/>
        <family val="2"/>
      </rPr>
      <t>due diligence</t>
    </r>
    <r>
      <rPr>
        <sz val="12"/>
        <color rgb="FF000000"/>
        <rFont val="Verdana"/>
        <family val="2"/>
      </rPr>
      <t xml:space="preserve">, não foram verificadas violações aos direitos humanos nas atividades da Companhia. A interlocução social é estruturada pelo sistema de Registro de Comunicação Externa (RCE) em Miraí e Barro Alto, que mapeia demandas sobre reabilitação de áreas, impactos ambientais e questões sociais.
</t>
    </r>
    <r>
      <rPr>
        <b/>
        <sz val="12"/>
        <color rgb="FF000000"/>
        <rFont val="Verdana"/>
        <family val="2"/>
      </rPr>
      <t>Cadeia de Suprimentos e Sustentabilidade</t>
    </r>
    <r>
      <rPr>
        <sz val="12"/>
        <color rgb="FF000000"/>
        <rFont val="Verdana"/>
        <family val="2"/>
      </rPr>
      <t xml:space="preserve">
A gestão da cadeia de valor é regida pela Política de Suprimentos Sustentável e pelo Código de Conduta para Fornecedores. Todos os parceiros de negócio são submetidos a avaliações de desempenho ESG a cada dois anos, com exigência de planos de ação corretiva quando necessário. As avaliações de risco conduzidas pela Companhia não identificaram riscos significativos de trabalho infantil ou em condições análogas às de escravo na cadeia de suprimentos.
A CBA reitera seu compromisso com a transparência na relação entre as atividades industriais e o meio ambiente, promovendo iniciativas de recuperação de áreas mineradas, reflorestamento com espécies nativas e parcerias com universidades e comunidades locais para o fortalecimento da proteção aos ecossistemas e aos direitos das populações.</t>
    </r>
  </si>
  <si>
    <r>
      <t xml:space="preserve">Conforme o International Council on Mining and Metals (ICMM - 2019), o processo de comprometimento com os interessados diretos internos e externos deve ser empreendido durante todo o ciclo de vida da operação. O tipo de comprometimento pode variar entre as fases do ciclo de vida; contudo, durante a fase operacional de uma mina, a responsabilidade é manter um nível de frequência adequado desde o início até o fim. 
Na CBA, esse relacionamento acontece mesmo antes da operação, por meio do Programa Engaja, que atua com a gestão e monitoramento dos riscos e oportunidades socioambientais no relacionamento com </t>
    </r>
    <r>
      <rPr>
        <i/>
        <sz val="12"/>
        <color theme="1"/>
        <rFont val="Verdana"/>
        <family val="2"/>
      </rPr>
      <t>stakeholders</t>
    </r>
    <r>
      <rPr>
        <sz val="12"/>
        <color theme="1"/>
        <rFont val="Verdana"/>
        <family val="2"/>
      </rPr>
      <t xml:space="preserve"> (produtores rurais que terão a área minerada pela CBA no médio prazo) e no fortalecimento do diálogo e da confiança. Além disso, o Programa de Educação Ambiental (PEA) também apoia no relacionamento com partes interessadas, por meio do Diagnóstico Socioambiental Participativo. Durante a fase de operação, outras atividades do PEA, de projetos sociais e Diálogo Social são realizadas com a comunidade.</t>
    </r>
  </si>
  <si>
    <r>
      <t xml:space="preserve">A Companhia adota a metodologia 70-20-10, na qual 20% do desenvolvimento é proveniente de interações sociais. Esse modelo abrange a observação de pares e lideranças em reuniões e projetos, a troca de experiências e o </t>
    </r>
    <r>
      <rPr>
        <i/>
        <sz val="12"/>
        <color theme="1"/>
        <rFont val="Verdana"/>
        <family val="2"/>
      </rPr>
      <t>feedback</t>
    </r>
    <r>
      <rPr>
        <sz val="12"/>
        <color theme="1"/>
        <rFont val="Verdana"/>
        <family val="2"/>
      </rPr>
      <t xml:space="preserve"> contínuo. As práticas de aprendizagem são complementadas por grupos de estudo, discussões e </t>
    </r>
    <r>
      <rPr>
        <i/>
        <sz val="12"/>
        <color theme="1"/>
        <rFont val="Verdana"/>
        <family val="2"/>
      </rPr>
      <t>benchmarking</t>
    </r>
    <r>
      <rPr>
        <sz val="12"/>
        <color theme="1"/>
        <rFont val="Verdana"/>
        <family val="2"/>
      </rPr>
      <t xml:space="preserve"> interno e externo, visando à expansão do </t>
    </r>
    <r>
      <rPr>
        <i/>
        <sz val="12"/>
        <color theme="1"/>
        <rFont val="Verdana"/>
        <family val="2"/>
      </rPr>
      <t>networking</t>
    </r>
    <r>
      <rPr>
        <sz val="12"/>
        <color theme="1"/>
        <rFont val="Verdana"/>
        <family val="2"/>
      </rPr>
      <t xml:space="preserve"> e ao fortalecimento do conhecimento técnico e comportamental.
</t>
    </r>
    <r>
      <rPr>
        <b/>
        <sz val="12"/>
        <color theme="1"/>
        <rFont val="Verdana"/>
        <family val="2"/>
      </rPr>
      <t xml:space="preserve">Mentoria e </t>
    </r>
    <r>
      <rPr>
        <b/>
        <i/>
        <sz val="12"/>
        <color theme="1"/>
        <rFont val="Verdana"/>
        <family val="2"/>
      </rPr>
      <t>coaching</t>
    </r>
    <r>
      <rPr>
        <b/>
        <sz val="12"/>
        <color theme="1"/>
        <rFont val="Verdana"/>
        <family val="2"/>
      </rPr>
      <t xml:space="preserve">: 
</t>
    </r>
    <r>
      <rPr>
        <sz val="12"/>
        <color theme="1"/>
        <rFont val="Verdana"/>
        <family val="2"/>
      </rPr>
      <t xml:space="preserve">A transferência de conhecimento e o desenvolvimento de carreira são impulsionados por programas estruturados de mentoria interna e </t>
    </r>
    <r>
      <rPr>
        <i/>
        <sz val="12"/>
        <color theme="1"/>
        <rFont val="Verdana"/>
        <family val="2"/>
      </rPr>
      <t>intercompany</t>
    </r>
    <r>
      <rPr>
        <sz val="12"/>
        <color theme="1"/>
        <rFont val="Verdana"/>
        <family val="2"/>
      </rPr>
      <t xml:space="preserve"> — envolvendo empresas investidas da Votorantim, como Nexa e Citrosuco. Esses programas contam com a definição formal de mentores e mentorados para assegurar a eficácia do processo. Complementarmente, processos de </t>
    </r>
    <r>
      <rPr>
        <i/>
        <sz val="12"/>
        <color theme="1"/>
        <rFont val="Verdana"/>
        <family val="2"/>
      </rPr>
      <t>coaching</t>
    </r>
    <r>
      <rPr>
        <sz val="12"/>
        <color theme="1"/>
        <rFont val="Verdana"/>
        <family val="2"/>
      </rPr>
      <t xml:space="preserve"> são direcionados ao aprimoramento de competências específicas, liderança e alta </t>
    </r>
    <r>
      <rPr>
        <i/>
        <sz val="12"/>
        <color theme="1"/>
        <rFont val="Verdana"/>
        <family val="2"/>
      </rPr>
      <t>performance</t>
    </r>
    <r>
      <rPr>
        <sz val="12"/>
        <color theme="1"/>
        <rFont val="Verdana"/>
        <family val="2"/>
      </rPr>
      <t xml:space="preserve">.
</t>
    </r>
    <r>
      <rPr>
        <b/>
        <sz val="12"/>
        <color theme="1"/>
        <rFont val="Verdana"/>
        <family val="2"/>
      </rPr>
      <t xml:space="preserve">Comunidades e grupos internos:
</t>
    </r>
    <r>
      <rPr>
        <sz val="12"/>
        <color theme="1"/>
        <rFont val="Verdana"/>
        <family val="2"/>
      </rPr>
      <t xml:space="preserve">Iniciativas como a Comunidade de Aprendizagem e as Trilhas Tech fomentam o engajamento interdisciplinar por meio de mentorias, </t>
    </r>
    <r>
      <rPr>
        <i/>
        <sz val="12"/>
        <color theme="1"/>
        <rFont val="Verdana"/>
        <family val="2"/>
      </rPr>
      <t>meetups</t>
    </r>
    <r>
      <rPr>
        <sz val="12"/>
        <color theme="1"/>
        <rFont val="Verdana"/>
        <family val="2"/>
      </rPr>
      <t xml:space="preserve"> e </t>
    </r>
    <r>
      <rPr>
        <i/>
        <sz val="12"/>
        <color theme="1"/>
        <rFont val="Verdana"/>
        <family val="2"/>
      </rPr>
      <t>labs</t>
    </r>
    <r>
      <rPr>
        <sz val="12"/>
        <color theme="1"/>
        <rFont val="Verdana"/>
        <family val="2"/>
      </rPr>
      <t xml:space="preserve">. A estruturação de comunidades de prática e a rede de Data Partners conectam especialistas para a execução de projetos estratégicos, consolidando o aprendizado colaborativo em toda a Organização.
</t>
    </r>
    <r>
      <rPr>
        <b/>
        <sz val="12"/>
        <color theme="1"/>
        <rFont val="Verdana"/>
        <family val="2"/>
      </rPr>
      <t xml:space="preserve">Plataformas e recursos de aprendizagem:
</t>
    </r>
    <r>
      <rPr>
        <sz val="12"/>
        <color theme="1"/>
        <rFont val="Verdana"/>
        <family val="2"/>
      </rPr>
      <t xml:space="preserve">O desenvolvimento contínuo é suportado por ecossistemas digitais, como as plataformas e-CBA, SELF Service e Academia Votorantim, que disponibilizam trilhas de aprendizagem, cursos </t>
    </r>
    <r>
      <rPr>
        <i/>
        <sz val="12"/>
        <color theme="1"/>
        <rFont val="Verdana"/>
        <family val="2"/>
      </rPr>
      <t>online</t>
    </r>
    <r>
      <rPr>
        <sz val="12"/>
        <color theme="1"/>
        <rFont val="Verdana"/>
        <family val="2"/>
      </rPr>
      <t xml:space="preserve"> e conteúdos diversificados. Essa estrutura é reforçada por uma cultura que valoriza o protagonismo na carreira e o aprendizado informal, integrando o desenvolvimento às atividades cotidianas.</t>
    </r>
  </si>
  <si>
    <r>
      <t xml:space="preserve">A Companhia possui uma Política de Diversidade, Equidade e Inclusão, bem como uma Política de Indicação, que estabelece que a indicação de Conselheiros deve considerar a diversidade de conhecimentos, experiências, comportamentos, aspectos culturais, faixa etária e gênero, de forma a promover a pluralidade de perspectivas e fortalecer a qualidade e a segurança do processo de tomada de decisão. Nesse contexto, conhecimentos em Sustentabilidade são considerados um diferencial positivo na avaliação dos candidatos. Ambos os documentos estão disponíveis no </t>
    </r>
    <r>
      <rPr>
        <i/>
        <sz val="12"/>
        <color theme="1"/>
        <rFont val="Verdana"/>
        <family val="2"/>
      </rPr>
      <t>site</t>
    </r>
    <r>
      <rPr>
        <sz val="12"/>
        <color theme="1"/>
        <rFont val="Verdana"/>
        <family val="2"/>
      </rPr>
      <t xml:space="preserve"> de Relações com Investidores da CBA: https://ri.cba.com.br/esg/estatuto-e-politicas/.</t>
    </r>
  </si>
  <si>
    <r>
      <t xml:space="preserve">A CBA utiliza procedimentos de segurança para garantir a segurança da informação, incluindo medidas de segurança físicas, lógicas e organizacionais para proteção dos ativos. Para isso, possui uma Política detalhada de Segurança da Informação que estabelece padrões e diretrizes a fim de proteger adequadamente as informações e recursos de tecnologia da informação utilizados para as necessidades da Companhia. A Política se aplica a todos(as) os(as) empregados(as), estagiários(as), prestadores(as) de serviços e a todos(as) que tenham relacionamento direto com a Empresa e suas controladas, estabelecendo as responsabilidades de todas as instâncias para a manutenção de um ambiente seguro. A Política completa fica acessível a todos(as) os(as) empregados(as) da CBA e um extrato dela fica disponível publicamente no </t>
    </r>
    <r>
      <rPr>
        <i/>
        <sz val="12"/>
        <color rgb="FF000000"/>
        <rFont val="Verdana"/>
        <family val="2"/>
      </rPr>
      <t>site</t>
    </r>
    <r>
      <rPr>
        <sz val="12"/>
        <color rgb="FF000000"/>
        <rFont val="Verdana"/>
        <family val="2"/>
      </rPr>
      <t xml:space="preserve"> de RI. O tema também está presente no Código de Conduta da Companhia.</t>
    </r>
  </si>
  <si>
    <r>
      <t xml:space="preserve">A CBA mantém compromissos com uma conduta empresarial responsável formalizados em instrumentos como o Código de Conduta, o Código de Conduta para Fornecedores e as Políticas de Direitos Humanos, Anticorrupção, Conformidade Concorrencial, Diversidade, Equidade e Inclusão, Sustentabilidade e Suprimentos Sustentável. Essas diretrizes estão alinhadas a referenciais internacionais reconhecidos, como os Princípios Orientadores sobre Empresas e Direitos Humanos das Nações Unidas, as Diretrizes da Organização para a Cooperação e Desenvolvimento Econômico (OCDE) para Empresas Multinacionais e o Pacto Global das Nações Unidas — do qual a Organização é signatária — apoiando a Declaração Universal dos Direitos Humanos e a Declaração da Organização Internacional do Trabalho sobre os Princípios e Direitos Fundamentais no Trabalho. Os compromissos preveem expressamente a aplicação do princípio da precaução e a realização periódica de processos de devida diligência para identificar, prevenir e mitigar riscos e impactos adversos nas atividades da Companhia, abrangendo terceiros e comunidades do entorno. Esses documentos estão disponíveis no </t>
    </r>
    <r>
      <rPr>
        <i/>
        <sz val="12"/>
        <color theme="1"/>
        <rFont val="Verdana"/>
        <family val="2"/>
      </rPr>
      <t>site</t>
    </r>
    <r>
      <rPr>
        <sz val="12"/>
        <color theme="1"/>
        <rFont val="Verdana"/>
        <family val="2"/>
      </rPr>
      <t xml:space="preserve"> </t>
    </r>
    <r>
      <rPr>
        <u/>
        <sz val="12"/>
        <color theme="1"/>
        <rFont val="Verdana"/>
        <family val="2"/>
      </rPr>
      <t>https://ri.cba.com.br/esg/estatuto-e-politicas/</t>
    </r>
    <r>
      <rPr>
        <sz val="12"/>
        <color theme="1"/>
        <rFont val="Verdana"/>
        <family val="2"/>
      </rPr>
      <t xml:space="preserve">.
O respeito aos direitos humanos é um tema transversal que orienta a relação com todas as partes interessadas, incluindo o repúdio ao trabalho forçado e infantil, o combate à exploração sexual de crianças e adolescentes e a proteção aos direitos de trabalhadores migrantes e de comunidades tradicionais, como indígenas, quilombolas e ribeirinhas. A CBA também dedica atenção especial à valorização da diversidade, à equidade, à liberdade de expressão e aos direitos de associação e negociação coletiva. Os principais compromissos de política, incluindo o Código de Conduta e as Políticas Anticorrupção e Concorrencial, foram aprovados pelo Conselho de Administração — o mais alto nível de governança da Companhia — e aplicam-se integralmente a Conselheiros, Diretores, membros de Comitês, empregados e empregadas, terceiros(as) e parceiros de negócios.
Em 2021, a CBA aderiu ao Movimento Transparência 100% da Rede Brasil do Pacto Global e, em 2025, concluiu metas relacionadas à transparência nas interações com a administração pública, à remuneração íntegra da alta administração, ao treinamento em integridade para a cadeia de valor de alto risco e à transparência dos canais de denúncia. A comunicação dessas diretrizes ocorre por meio de canais oficiais e de programas de capacitação abrangentes. Em 2025, os treinamentos incorporaram temas como assédio, defesa da concorrência, prevenção ao uso de informações privilegiadas e conformidade para fornecedores e terceiros(as), utilizando metodologias como o Programa de Padrinhos para a multiplicação de boas práticas. As políticas e demais documentos estão disponíveis para consulta pública no </t>
    </r>
    <r>
      <rPr>
        <i/>
        <sz val="12"/>
        <color theme="1"/>
        <rFont val="Verdana"/>
        <family val="2"/>
      </rPr>
      <t>site</t>
    </r>
    <r>
      <rPr>
        <sz val="12"/>
        <color theme="1"/>
        <rFont val="Verdana"/>
        <family val="2"/>
      </rPr>
      <t xml:space="preserve"> de Relações com Investidores e no portal institucional da CBA.</t>
    </r>
  </si>
  <si>
    <r>
      <t xml:space="preserve">Circularidade e Reciclagem de Alumínio:
</t>
    </r>
    <r>
      <rPr>
        <sz val="12"/>
        <color theme="1"/>
        <rFont val="Verdana"/>
        <family val="2"/>
      </rPr>
      <t>A recuperação do alumínio ocorre via captação de sucata industrial e pós-consumo, processada nos Centros de Processamento e Reciclagem (CPRs) e em unidades especializadas.</t>
    </r>
    <r>
      <rPr>
        <b/>
        <sz val="12"/>
        <color theme="1"/>
        <rFont val="Verdana"/>
        <family val="2"/>
      </rPr>
      <t xml:space="preserve">
</t>
    </r>
    <r>
      <rPr>
        <sz val="12"/>
        <color theme="1"/>
        <rFont val="Verdana"/>
        <family val="2"/>
      </rPr>
      <t xml:space="preserve">• </t>
    </r>
    <r>
      <rPr>
        <b/>
        <sz val="12"/>
        <color theme="1"/>
        <rFont val="Verdana"/>
        <family val="2"/>
      </rPr>
      <t xml:space="preserve">Unidade Itapissuma (SP): </t>
    </r>
    <r>
      <rPr>
        <sz val="12"/>
        <color theme="1"/>
        <rFont val="Verdana"/>
        <family val="2"/>
      </rPr>
      <t xml:space="preserve">Em 2025, a utilização de material reciclado no </t>
    </r>
    <r>
      <rPr>
        <i/>
        <sz val="12"/>
        <color theme="1"/>
        <rFont val="Verdana"/>
        <family val="2"/>
      </rPr>
      <t>mix</t>
    </r>
    <r>
      <rPr>
        <sz val="12"/>
        <color theme="1"/>
        <rFont val="Verdana"/>
        <family val="2"/>
      </rPr>
      <t xml:space="preserve"> de produção atingiu a média anual de 13,5%, superando a meta de 12% e alcançando picos de 18% nos meses finais do ano
• </t>
    </r>
    <r>
      <rPr>
        <b/>
        <sz val="12"/>
        <color theme="1"/>
        <rFont val="Verdana"/>
        <family val="2"/>
      </rPr>
      <t xml:space="preserve">Metalex (SP): </t>
    </r>
    <r>
      <rPr>
        <sz val="12"/>
        <color theme="1"/>
        <rFont val="Verdana"/>
        <family val="2"/>
      </rPr>
      <t xml:space="preserve">A Unidade opera com tecnologia que permite elevar o teor de sucata nos tarugos de 60% para até 80%
• </t>
    </r>
    <r>
      <rPr>
        <b/>
        <sz val="12"/>
        <color theme="1"/>
        <rFont val="Verdana"/>
        <family val="2"/>
      </rPr>
      <t>Tecnologia ReAl:</t>
    </r>
    <r>
      <rPr>
        <sz val="12"/>
        <color theme="1"/>
        <rFont val="Verdana"/>
        <family val="2"/>
      </rPr>
      <t xml:space="preserve"> A planta dedicada, localizada na Fábrica Alumínio (SP), utiliza tecnologia proprietária e patenteada para a reciclagem integral de embalagens multimateriais (alumínio e polímeros). Durante o ano de 2025, o projeto avançou em sua fase de comissionamento e calibração industrial, com foco no desenvolvimento da cadeia de suprimentos e na validação dos padrões de qualidade do polímero recuperado para reinserção produtiva</t>
    </r>
  </si>
  <si>
    <t>As minerações das Unidades Miraí (MG) e Itamarati de Minas (MG) possuem barragens de rejeitos; já a Fábrica Alumínio (SP) e a Unidade Niquelândia (GO) possuem barragens de resíduo industrial; e as usinas hidrelétricas possuem barragens de água. 
Todas essas estruturas enquadram-se na Política Nacional de Segurança de Barragens (PNSB), instituída pela Lei nº 12.334/2010, considerando o atendimento aos critérios de altura, volume, categoria de risco (CRI) e dano potencial associado (DPA), conforme definido pelo respectivo órgão fiscalizador. Para essas Unidades, o Plano de Ação de Emergência (PAE) é um documento técnico e de fácil entendimento que reúne procedimentos destinados a identificar, detectar, avaliar e classificar situações que possam colocar em risco a integridade das barragens. A partir desse documento, são definidas as ações necessárias para responder às emergências e acionar os fluxos de comunicação entre os diversos agentes envolvidos, incluindo o empreendedor, as equipes técnicas, os órgãos fiscalizadores e as autoridades de proteção e defesa civil, com o objetivo de eliminar o risco de perdas de vidas humanas, preservar o meio ambiente e salvaguardar o patrimônio cultural. O PAE contempla medidas específicas para o resgate de pessoas e animais atingidos, mitigação de impactos ambientais, garantia do abastecimento de água potável às comunidades afetadas e proteção do patrimônio cultural, observadas as particularidades de cada tipo de barragem. No caso específico das barragens de rejeitos e de resíduos industriais, o plano atende às exigências adicionais previstas na legislação vigente, incluindo a articulação com o poder público para a execução dessas ações.
O PAE apresenta as características gerais da barragem e de suas estruturas associadas, descreve os recursos materiais e logísticos disponíveis para situações de emergência, define os critérios para detecção, avaliação, classificação e resposta para cada nível de emergência, estabelece os procedimentos de notificação e os sistemas de alerta, define as responsabilidades gerais do plano, apresenta a síntese do estudo de ruptura hipotética e os principais resultados da modelagem, incluindo as cartas de inundação, a descrição do vale a jusante e a definição da Zona de Autossalvamento, além de indicar as medidas para resgate de atingidos e mitigação de impactos. Como essas informações variam entre as operações, assim como as equipes envolvidas, os fluxogramas de notificação também são distintos. Por esse motivo, não é possível utilizar um único documento para todas as operações e cada unidade, e cada usina possui seu próprio PAE. No caso das barragens associadas a usinas hidrelétricas, fiscalizadas pela Agência Nacional de Energia Elétrica (Aneel), o PAE mantém coerência com o Plano de Segurança de Barragem (PSB), com a classificação da barragem quanto à categoria de risco e ao dano potencial associado, bem como com as informações registradas no Formulário de Segurança de Barragens (FSB/Aneel), conforme estabelecido pela Resolução Normativa Aneel nº 1.064/2023 e suas atualizações. No caso específico das barragens de rejeitos e resíduos industriais, o plano atende às exigências adicionais previstas na legislação vigente, incluindo a articulação com o poder público para a execução dessas ações.
A CBA adota as premissas e o conteúdo mínimo definidos em lei para a elaboração dos Planos de Ação de Emergência. O PAE é atualizado sempre que há alterações relevantes em seu conteúdo, como atualização de contatos, mudanças na composição das equipes, danos na estrutura civil e falhas em equipamentos eletromecânicos que possam interferir na segurança da barragem, bem como modificações físicas, operacionais ou organizacionais capazes de influenciar o risco de acidente ou desastre.
Essas atualizações estão em conformidade com a Lei Federal nº 14.066/2020, que determina que o PAE deve ser revisto periodicamente, a critério do órgão fiscalizador, nas seguintes situações:
I. quando o Relatório de Inspeção ou a Revisão Periódica de Segurança de Barragem assim recomendar
II. sempre que a instalação sofrer modificações físicas, operacionais ou organizacionais capazes de influenciar o risco de acidente ou desastre
III. quando a execução do PAE em exercícios simulados, acidentes ou desastres indicar essa necessidade
IV. em outras situações definidas pelo órgão fiscalizador
A Companhia realiza as atualizações do PAE de forma sistemática e periódica, incorporando as melhorias identificadas durante exercícios simulados, revisões técnicas, auditorias e outras avaliações internas e externas, conforme previsto em lei. Para isso, a CBA conta com empresas terceirizadas especializadas na elaboração e revisão dos PAEs, além de manter uma equipe interna de especialistas responsável por assegurar que os documentos atendam integralmente à legislação aplicável e que as informações operacionais estejam corretas e atualizadas.</t>
  </si>
  <si>
    <t xml:space="preserve">Finanças </t>
  </si>
  <si>
    <t>Sustentabilidade/ESG</t>
  </si>
  <si>
    <t>Independentes</t>
  </si>
  <si>
    <t>Não indenpentes</t>
  </si>
  <si>
    <t>Entre 3 e 5 anos</t>
  </si>
  <si>
    <t>Acima de 5 anos</t>
  </si>
  <si>
    <t>Entre 1 e 3 anos</t>
  </si>
  <si>
    <r>
      <rPr>
        <b/>
        <sz val="12"/>
        <color rgb="FF0FD2E7"/>
        <rFont val="Verdana bold"/>
      </rPr>
      <t xml:space="preserve">CBA-37 - </t>
    </r>
    <r>
      <rPr>
        <b/>
        <sz val="12"/>
        <color rgb="FF113CEA"/>
        <rFont val="Verdana bold"/>
      </rPr>
      <t>Treinamento e desenvolvimento</t>
    </r>
    <r>
      <rPr>
        <b/>
        <sz val="12"/>
        <color rgb="FF0FD2E7"/>
        <rFont val="Verdana bold"/>
      </rPr>
      <t xml:space="preserve"> </t>
    </r>
    <r>
      <rPr>
        <b/>
        <sz val="12"/>
        <color rgb="FF113CEA"/>
        <rFont val="Verdana bold"/>
      </rPr>
      <t xml:space="preserve">| </t>
    </r>
    <r>
      <rPr>
        <b/>
        <sz val="12"/>
        <color rgb="FF17D4E8"/>
        <rFont val="Verdana bold"/>
      </rPr>
      <t>GRI 404-1</t>
    </r>
    <r>
      <rPr>
        <b/>
        <sz val="12"/>
        <color rgb="FF113CEA"/>
        <rFont val="Verdana bold"/>
      </rPr>
      <t xml:space="preserve"> - Média de horas de capacitação por ano, por empregado</t>
    </r>
  </si>
  <si>
    <r>
      <rPr>
        <b/>
        <sz val="12"/>
        <color rgb="FF0FD2E9"/>
        <rFont val="Verdana bold"/>
      </rPr>
      <t>GRI 14.6.2</t>
    </r>
    <r>
      <rPr>
        <b/>
        <sz val="12"/>
        <color rgb="FF113CEA"/>
        <rFont val="Verdana bold"/>
      </rPr>
      <t xml:space="preserve"> - Métodos de disposição de rejeitos utilizados pela Organização</t>
    </r>
  </si>
  <si>
    <r>
      <t xml:space="preserve">A CBA gerencia o tema material Circularidade do alumínio com foco na aplicação prática da economia circular, integrando estratégias de reciclagem e reutilização do metal para ofertar alumínio de baixo carbono ao mercado. O estudo de materialidade que fundamenta essa gestão foi realizado pelo Grupo Report.
Os impactos potenciais positivos são violações aos direitos humanos e práticas trabalhistas na cadeia de reciclagem. Os positivos reais são a potencialização do consumo e da eficiência de sucata de alumínio e o aumento da empregabilidade e inclusão de cooperativas na cadeia de reciclagem do alumínio, reduzindo a vulnerabilidade social.
A gestão é regida pela Política de Gestão Integrada e executada por uma equipe multidisciplinar das áreas de Meio Ambiente, Suprimentos, Engenharia e Tecnologia. A estratégia baseia-se em seis pilares: gestão de responsabilidades, tomada de decisão, relacionamento com fornecedores e clientes, infraestrutura de sistemas, expansão da carteira de coprodutos vendáveis e busca de novas oportunidades de valorização.
A Alux (SP) utiliza a sucata como matéria-prima principal. Na Unidade Itapissuma (PE), a segurança da cadeia é garantida pela compra de fornecedores homologados e por procedimentos rigorosos de recebimento para evitar contaminações ou acidentes durante a fundição.
A Organização utiliza treinamentos, auditorias, inspeções gerenciais e a figura do "guardião de resíduos" nas áreas industriais. Em casos de inconformidade, realiza-se a devida devolução de sucata externa fora de especificação e o acompanhamento constante dos gráficos de rendimento metálico nas áreas de refusão e laminação.
O foco está na transformação de resíduos em coprodutos, visando à redução de custos internos e ao aumento de receitas para os clientes por meio da reutilização do metal.
A CBA rastreia a eficácia de suas ações via indicadores mensais de geração, destinação e gestão financeira, além do controle de autorizações ambientais. As metas principais incluem o aumento do consumo de sucata na refusão e a redução do volume de resíduos dispostos em barragens.
O processo considera as necessidades dos </t>
    </r>
    <r>
      <rPr>
        <i/>
        <sz val="12"/>
        <color theme="1"/>
        <rFont val="Verdana"/>
        <family val="2"/>
      </rPr>
      <t>stakeholders</t>
    </r>
    <r>
      <rPr>
        <sz val="12"/>
        <color theme="1"/>
        <rFont val="Verdana"/>
        <family val="2"/>
      </rPr>
      <t xml:space="preserve"> envolvidos e incorpora o aprendizado gerado e o </t>
    </r>
    <r>
      <rPr>
        <i/>
        <sz val="12"/>
        <color theme="1"/>
        <rFont val="Verdana"/>
        <family val="2"/>
      </rPr>
      <t>feedback</t>
    </r>
    <r>
      <rPr>
        <sz val="12"/>
        <color theme="1"/>
        <rFont val="Verdana"/>
        <family val="2"/>
      </rPr>
      <t xml:space="preserve"> dessas partes interessadas para o aprimoramento contínuo das políticas e procedimentos operacionais da Organização.</t>
    </r>
  </si>
  <si>
    <r>
      <t xml:space="preserve">A CBA acompanha de perto as mudanças regulatórias potenciais em nível local, especialmente no que se refere à gestão dos recursos hídricos, por meio de sua participação ativa em Comitês de Bacias Hidrográficas e Câmaras Técnicas de diferentes associações. Esse envolvimento permite à Companhia contribuir para discussões estratégicas, antecipar tendências regulatórias e atuar de forma proativa na adaptação de seus processos às novas exigências.
Além disso, a CBA desenvolve ações de </t>
    </r>
    <r>
      <rPr>
        <i/>
        <sz val="12"/>
        <color rgb="FF000000"/>
        <rFont val="Verdana"/>
        <family val="2"/>
      </rPr>
      <t>advocacy</t>
    </r>
    <r>
      <rPr>
        <sz val="12"/>
        <color rgb="FF000000"/>
        <rFont val="Verdana"/>
        <family val="2"/>
      </rPr>
      <t xml:space="preserve"> voltadas para o fortalecimento de políticas públicas e a promoção do uso responsável da água. Por meio do diálogo com órgãos reguladores e outras partes interessadas, a Companhia busca garantir que as diretrizes estabelecidas sejam equilibradas, considerando tanto a preservação dos recursos hídricos quanto a viabilidade das operações industriais. Essa abordagem reforça o compromisso da CBA com a transparência, a governança ambiental e a construção de um ambiente regulatório que favoreça a gestão sustentável da água.										
</t>
    </r>
  </si>
  <si>
    <r>
      <t>A biodiversidade é um pilar central da Estratégia ESG 2030 da CBA, influenciando diretamente o modelo de negócios e planejamento financeiro. A Organização estabeleceu o objetivo estratégico de envolver 10% dos clientes e fornecedores-chave em coinvestimentos para projetos de biodiversidade. Além disso, a Companhia mantém o compromisso de criar ou ampliar um hectare de corredor ecológico para cada dez hectares minerados e recuperados, com o objetivo de mitigar riscos regulatórios e reputacionais.
A governança desse tema é assegurada por meio do Planejamento Estratégico (PE), que define ações de curto e médio prazos e aprova projetos ambientais, e do Diálogo Estratégico, que p</t>
    </r>
    <r>
      <rPr>
        <sz val="12"/>
        <color theme="1"/>
        <rFont val="Verdana"/>
        <family val="2"/>
      </rPr>
      <t>revê</t>
    </r>
    <r>
      <rPr>
        <sz val="12"/>
        <color rgb="FF000000"/>
        <rFont val="Verdana"/>
        <family val="2"/>
      </rPr>
      <t xml:space="preserve"> diretrizes de longo prazo a cada três anos. Esse processo garante a integração dos riscos e oportunidades relacionados à natureza ao planejamento financeiro, apoiando a transição para práticas mais sustentáveis. Devido à importância da sustentabilidade para a CBA, seus temas-chave são incorporados à estratégia financeira da Companhia, auxiliando na transformação de recursos em impactos positivos para os negócios, as pessoas e o planeta. Nesse contexto, o planejamento financeiro e de projetos de Capex (sigla para </t>
    </r>
    <r>
      <rPr>
        <i/>
        <sz val="12"/>
        <color rgb="FF000000"/>
        <rFont val="Verdana"/>
        <family val="2"/>
      </rPr>
      <t>Capital Expenditures</t>
    </r>
    <r>
      <rPr>
        <sz val="12"/>
        <color rgb="FF000000"/>
        <rFont val="Verdana"/>
        <family val="2"/>
      </rPr>
      <t xml:space="preserve"> ou Despesas de Capital, em português) consideram de forma concreta as análises de impactos em recursos naturais, emissões de gases de efeito estufa, precificação de carbono e gestão de resíduos refletindo uma abordagem integrada aos riscos e oportunidades relacionados à natureza. Nos últimos anos, a Companhia realizou importantes avanços no seu portfólio de projetos e M&amp;A (sigla para </t>
    </r>
    <r>
      <rPr>
        <i/>
        <sz val="12"/>
        <color rgb="FF000000"/>
        <rFont val="Verdana"/>
        <family val="2"/>
      </rPr>
      <t>Mergers and Acquisitions</t>
    </r>
    <r>
      <rPr>
        <sz val="12"/>
        <color rgb="FF000000"/>
        <rFont val="Verdana"/>
        <family val="2"/>
      </rPr>
      <t>, ou Fusões e Aquisições, em português), totalizando mais de R$ 1 bilhão em investimentos.</t>
    </r>
  </si>
  <si>
    <t>A CBA oferece um programa de saúde integral estruturado em três pilares — saúde emocional, saúde financeira e saúde física —, fundamentado na promoção da qualidade de vida e do bem-estar, com o objetivo de fortalecer o vínculo das pessoas com a Empresa. Os benefícios oferecidos pela Organização aos seus empregados e empregadas podem ser consultados no indicador GRI 401-2 (aba "Empregados e empregadas"). Para mais detalhes sobre as práticas da CBA, consulte a seção "Saúde Integral em 2025: o cuidado como estratégia de cultura" no Relatório Anual de 2025 (p. 62).</t>
  </si>
  <si>
    <t>A CBA disponibiliza em seu site o Relatório de Transparência Salarial¹, publicado pelo governo e atualizado semestralmente. A política de remuneração fixa da empresa é fundamentada nas responsabilidades dos cargos e na experiência dos(as) empregados(as).</t>
  </si>
  <si>
    <r>
      <rPr>
        <b/>
        <sz val="12"/>
        <color rgb="FF0FD2E7"/>
        <rFont val="Verdana bold"/>
        <family val="2"/>
      </rPr>
      <t>GRI 401-1</t>
    </r>
    <r>
      <rPr>
        <b/>
        <sz val="12"/>
        <color rgb="FF113CEA"/>
        <rFont val="Verdana bold"/>
      </rPr>
      <t xml:space="preserve"> - Novas contratações e rotatividade de empregados | </t>
    </r>
    <r>
      <rPr>
        <b/>
        <sz val="12"/>
        <color rgb="FF17D4E8"/>
        <rFont val="Verdana bold"/>
      </rPr>
      <t>CBA 43</t>
    </r>
    <r>
      <rPr>
        <b/>
        <sz val="12"/>
        <color rgb="FF113CEA"/>
        <rFont val="Verdana bold"/>
      </rPr>
      <t xml:space="preserve"> - Taxa de roratividade de empregados(as)</t>
    </r>
  </si>
  <si>
    <t>A Companhia adota o Programa Empresa Cidadã e estabelece diretrizes para o afastamento parental que superam as exigências legais. A licença-maternidade, destinada a mães ou cuidadores primários, possui duração-base de 120 dias, conforme legislação vigente, podendo ser iniciada a partir da 36ª semana de gestação, após o nascimento ou da emissão da guarda. Por meio da adesão ao Programa Empresa Cidadã, a Organização oferece a extensão do período por mais 60 dias, totalizando até 180 dias de licença, mediante manifestação formal do beneficiário.
Em relação à licença-paternidade, a Companhia concede um total de 30 dias de afastamento. Este período é composto por cinco dias previstos na Consolidação das Leis do Trabalho (CLT), 15 dias referentes ao Programa Empresa Cidadã e dez dias por liberalidade da Companhia. O benefício é garantido a todas as configurações de casais da CBA.</t>
  </si>
  <si>
    <t>INDICADOR ASSEGURADO</t>
  </si>
  <si>
    <t>GRI 2-29 - Abordagem para engajamento de stakeholders</t>
  </si>
  <si>
    <t>GRI 2-7 - Empregados</t>
  </si>
  <si>
    <t>GRI 2-30 - Acordos de negociação coletiva</t>
  </si>
  <si>
    <t>GRI 202-1 - Proporção entre o salário mais baixo e o salário-mínimo local, com discriminação por gênero</t>
  </si>
  <si>
    <t>GRI 401-2 - Benefícios oferecidos a empregados(as) em tempo integral que não são oferecidos a empregados(as) temporários(as) ou de período parcial</t>
  </si>
  <si>
    <t>GRI 401-3 - Licenças maternidade e paternidade</t>
  </si>
  <si>
    <t>GRI 405-1 - Diversidade em órgãos de governança e empregados</t>
  </si>
  <si>
    <t>SASB EM-MM-000.B - Número total de funcionários</t>
  </si>
  <si>
    <t>SASB EM-MM-210b.2 - Número e duração de paralização e atrasos</t>
  </si>
  <si>
    <t>SASB EM-MM-310a.1 - Porcentagem da força de trabalho ativa coberta por acordos de negociação coletiva, discriminada por funcionários dos EUA e estrangeiros</t>
  </si>
  <si>
    <t>SASB EM-MM-310a.2 - Número e duração de greves e bloqueios</t>
  </si>
  <si>
    <t>CBA-42 - Programas de suporte ao funcionário</t>
  </si>
  <si>
    <t>GRI 403-2 - Identificação de periculosidade, avaliação de riscos e investigação de incidentes</t>
  </si>
  <si>
    <t>GRI 403-3 - Serviços de saúde do trabalho</t>
  </si>
  <si>
    <t>GRI 403-6 - Saúde ocupacional</t>
  </si>
  <si>
    <t>GRI 403-7 - Prevenção e mitigação de impactos de saúde e segurança do trabalho diretamente vinculados com relações de negócios</t>
  </si>
  <si>
    <t>GRI 403-9 - Acidentes de trabalho</t>
  </si>
  <si>
    <t>SASB EM-MM-320a.1 -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t>
  </si>
  <si>
    <t>SASB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t>
  </si>
  <si>
    <t>CBA-45 - Taxa de frequência total de acidentes registráveis (TRIFR) - Funcionários(as)</t>
  </si>
  <si>
    <t>GRI 413-1 - Operações com engajamento, avaliações de impacto e programas de desenvolvimento voltados à comunidade local, Percentual de operações que implementaram engajamento, avaliações de impacto e/ou programas de desenvolvimento voltados para a comunidade local</t>
  </si>
  <si>
    <t>SASB EM-MM-210a.1 - Porcentagem de (1) reservas provadas e (2) prováveis em ou próximas às áreas de conflito</t>
  </si>
  <si>
    <t>SASB EM-MM-210a.2 - Porcentagem de (1) reservas provadas e (2) prováveis em ou próximas a terras indígenas</t>
  </si>
  <si>
    <t>SASB EM-MM-210b.1 - Discussão do processo para gerenciar riscos e oportunidades associados aos direitos e interesses da comunidade</t>
  </si>
  <si>
    <t>CBA-46 - Engajamento à comunidade</t>
  </si>
  <si>
    <t>CBA-47 - Estrutura e implementação da consulta à comunidade</t>
  </si>
  <si>
    <t>GRI 412-3 - Acordos e contratos de investimentos significativos que incluem cláusulas sobre direitos humanos ou que foram submetidos a avaliação de direitos humanos</t>
  </si>
  <si>
    <t>GRI 201-2 - Implicações financeira e outros riscos decorrentes das mudanças climáticas</t>
  </si>
  <si>
    <t>GRI 305-1 - Emissões Diretas (Escopo 1) de Gases de Efeito Estufa (GEE)</t>
  </si>
  <si>
    <t>GRI 305-2 - Emissões indiretas (Escopo 2) de Gases de Efeito Estufa (GEE) provenientes da aquisição de energia</t>
  </si>
  <si>
    <t>GRI 305-3 - Outras Emissões Indiretas (Escopo 3) de Gases de Efeito Estufa (GEE)</t>
  </si>
  <si>
    <t>GRI 305-7 - Emissões de NOx, SOx e Outras Emissões Atmosféricas Significativas</t>
  </si>
  <si>
    <t>SASB EM-MM-110a.2 - Discussão da estratégia ou plano de longo e curto prazos para gerenciar as emissões do escopo 1, metas de redução de emissões e uma análise do desempenho em relação a essas metas</t>
  </si>
  <si>
    <t>SASB EM-MM-120a.1 - NOx (excluindo N2O), SOx, Material Particulado (PM10), Chumbo (PB) e Mercúrio (HG)</t>
  </si>
  <si>
    <t xml:space="preserve">SASB IF-EU-110a.2 - Emissões de Gases de Efeito Estufa (GEE) associadas ao fornecimento de energia	</t>
  </si>
  <si>
    <t>SASB IF-EU-110a.3 - Discussão da estratégia ou plano de curto e longo prazo para gerenciar as emissões do Escopo 1, metas de redução de emissões e análise de desempenho em relação a essas metas</t>
  </si>
  <si>
    <t>SASB IF-EU-120a.1 - NOx (excluindo N2O), SOx, Material Particulado (PM10), Chumbo (PB) e Mercúrio (HG)</t>
  </si>
  <si>
    <t>SASB IF-EU-000.A - Número de clientes atendidos: (1) residenciais, (2) comerciais e (3) industriais</t>
  </si>
  <si>
    <t>GRI 101 - Políticas para deter e reverter a perda de biodiversidade (com foco nas unidades operacionais) | GRI 101-2 - Gestão de impactos na biodiversidade | GRI 101-4 - Identificação de impactos na biodiversidade</t>
  </si>
  <si>
    <t>GRI 101-2 - Gestão de impactos na biodiversidade</t>
  </si>
  <si>
    <t>GRI 101-5 - Locais com impactos na biodiversidade</t>
  </si>
  <si>
    <t>GRI 101-6 - Fatores diretos de perda de biodiversidade</t>
  </si>
  <si>
    <t>GRI 101-7 - Mudanças no estado da biodiversidade</t>
  </si>
  <si>
    <t>GRI 101-8 - Serviços ecossistêmicos</t>
  </si>
  <si>
    <t xml:space="preserve">SASB EM-MM-160a.1 - Descrição das políticas e práticas de gestão ambiental para locais ativos														</t>
  </si>
  <si>
    <t>SASB EM-MM-160a.3 - Porcentagem de (1) reservas provadas e (2) prováveis em ou perto de locais com status de conservação protegido ou hábitat de espécies ameaçadas</t>
  </si>
  <si>
    <t>CBA 68 - Avaliação de riscos da biodiversidade</t>
  </si>
  <si>
    <t>GRI 303-3 - Captação de água</t>
  </si>
  <si>
    <t>GRI 303-5 - Consumo de água</t>
  </si>
  <si>
    <t>SASB EM-MM-140a.1 - (1) Total de água doce retirada, (2) Total de água doce consumida, porcentagem de cada um em regiões com estresse hídrico de linha de base alto ou extremamente alto</t>
  </si>
  <si>
    <t>SASB EM-MM-140a.2 - Número de incidentes de não conformidade associados a licenças, padrões e regulamentos de qualidade da água</t>
  </si>
  <si>
    <t>SASB IF-EU-140a.1 - (1) Total de água doce retirada, (2) Total de água doce consumida, porcentagem de cada um em regiões com estresse hídrico de linha de base alto ou extremamente alto</t>
  </si>
  <si>
    <t>SASB IF-EU-140a.2 - Número de incidentes de não conformidade associados a licenças, padrões e regulamentos de qualidade da água</t>
  </si>
  <si>
    <t>SASB IF-EU-140a.3 - Descrição dos riscos de gestão da água e discussão de estratégias e práticas para mitigar esses riscos</t>
  </si>
  <si>
    <t>CBA-62 - Consumo total de água doce</t>
  </si>
  <si>
    <t>SASB EM-MM-150a.9 - Número total de incidentes significativos associados a materiais perigosos e gestão de resíduo</t>
  </si>
  <si>
    <t>SASB EM-MM-150a.10 - Descrição das políticas e procedimentos de gerenciamento de resíduos e materiais perigosos para operações ativas e inativas</t>
  </si>
  <si>
    <t>CBA-7 - Vazamentos significativos</t>
  </si>
  <si>
    <t>CBA-9 - Áreas contaminadas</t>
  </si>
  <si>
    <t>SASB EM-MM-540a.1 - Inventário da instalação de armazenamento de rejeitos/resíduos</t>
  </si>
  <si>
    <t>CBA-57 - Compromissos e Gestão de Rejeitos e Barragens</t>
  </si>
  <si>
    <t>CBA-60 - Planos de resposta a emergência e derramamentos</t>
  </si>
  <si>
    <t>GRI 308-1 - Novos fornecedores selecionados com base em critérios ambientais</t>
  </si>
  <si>
    <t>GRI 308-2 - Impactos ambientais negativos na cadeia de fornecedores e medidas tomadas</t>
  </si>
  <si>
    <t>GRI 408-1 - Operações e fornecedores com risco significativo de casos de trabalho infantil</t>
  </si>
  <si>
    <t xml:space="preserve">GRI 409-1 - Operações e fornecedores com risco significativo de casos de trabalho forçado ou análogo ao escravo </t>
  </si>
  <si>
    <t>GRI 414-1 - Novos fornecedores selecionados com base em critérios sociais</t>
  </si>
  <si>
    <t>CBA-1 - Investimento em inovação e tecnologia</t>
  </si>
  <si>
    <t>CBA-25 - Segurança de TI e governança de segurança cibernética</t>
  </si>
  <si>
    <t>GRI 2-27 - Conformidade com leis e regulamentos</t>
  </si>
  <si>
    <t>CBA-19 - Advocacy e Associações Setoriais - Alinhamento Climático</t>
  </si>
  <si>
    <t>CBA-29 - Violações ambientais</t>
  </si>
  <si>
    <t>GRI 2-2 - Entidades incluídas no relato de sustentabilidade da organização</t>
  </si>
  <si>
    <t>GRI 2-9 - Estrutura de Governança e sua composição</t>
  </si>
  <si>
    <t>GRI 2-11 - Presidente do mais alto órgão de governança</t>
  </si>
  <si>
    <t>GRI 2-18 - Avaliação do desempenho do mais alto órgão de governança</t>
  </si>
  <si>
    <t>GRI 14.12.3 - Liste os locais das operações onde ocorreram conflitos ou violações de direitos à terra e aos recursos naturais (entre os quais os direitos às posses consuetudinária, coletiva e informal), e descreva os incidentes e os stakeholders cujos direitos são ou poderiam ser afetados</t>
  </si>
  <si>
    <t>CBA-13 - Limites do Relatório Anual</t>
  </si>
  <si>
    <t>CBA-14 - Eficácia do Conselho</t>
  </si>
  <si>
    <t>GRI 414-2 - Impactos sociais negativos na cadeia de fornecedores e medidas tomadas</t>
  </si>
  <si>
    <t>GRI 204-1 - Proporção de gastos com fornecedores locais</t>
  </si>
  <si>
    <t xml:space="preserve">GRI 2-6 - Atividades, cadeia de valor e outras relações de negócios </t>
  </si>
  <si>
    <t>SASB EM-MM-540a.3 - Abordagem para o desenvolvimento de Planos de Preparação e Resposta a Emergências (EPRPs) para instalações de armazenamento de rejeitos</t>
  </si>
  <si>
    <t>SASB EM-MM-540a.2 - Resumo dos sistemas de gerenciamento de rejeitos e estrutura de governança usada para monitorar e manter a estabilidade das instalações de armazenamento de rejeitos</t>
  </si>
  <si>
    <t>GRI 306-5 - Resíduos destinados para disposição final</t>
  </si>
  <si>
    <t>GRI 306-4 - Resíduos não destinados para disposição final</t>
  </si>
  <si>
    <t>GRI 306-1 - Geração de resíduos e impactos significativos relacionados a resíduos</t>
  </si>
  <si>
    <t>GRI 306-2 - Gestão de impactos significativos relacionados a resíduos</t>
  </si>
  <si>
    <t>SASB IF-EU-000.B - Eletricidade total entregue a: (1) clientes residenciais, (2) comerciais, (3) industriais, (4) todos os outros clientes de varejo e (5) clientes de atacado</t>
  </si>
  <si>
    <t>SASB IF-EU-110a.1 - Emissões Globais Brutas do Escopo 1, Porcentagem Coberta por Regulamentações de Limitação de Emissões</t>
  </si>
  <si>
    <t>SASB EM-MM-110a.1 - Emissões Globais Brutas do Escopo 1, Porcentagem Coberta por Regulamentações de Limitação de Emissões</t>
  </si>
  <si>
    <t>GRI 305-4 - Intensidade de emissões de gases de efeito estufa (GEE)</t>
  </si>
  <si>
    <t>CBA-35 - Avaliação de direitos humanos</t>
  </si>
  <si>
    <t>GRI 412-2 - Capacitação de empregados(as) em políticas ou procedimentos de direitos humanos</t>
  </si>
  <si>
    <t>CBA-48 - Programas de realocação</t>
  </si>
  <si>
    <t>CBA-37 - Treinamento e desenvolvimento</t>
  </si>
  <si>
    <t>CBA-31 - Política de Diversidade do Conselho e Administração</t>
  </si>
  <si>
    <t>CBA-32 - Divisão da força de trabalho: Gênero</t>
  </si>
  <si>
    <t>CBA 43 - Taxa de rotatividade de empregados(as)</t>
  </si>
  <si>
    <t>GRI 14.6.2 - Métodos de disposição de rejeitos utilizados pela organização</t>
  </si>
  <si>
    <t>GRI 306-3 (2016) - Derramamentos significativos</t>
  </si>
  <si>
    <r>
      <rPr>
        <b/>
        <sz val="12"/>
        <color rgb="FF0FD2E7"/>
        <rFont val="Verdana bold"/>
      </rPr>
      <t xml:space="preserve">CBA-44 </t>
    </r>
    <r>
      <rPr>
        <b/>
        <sz val="12"/>
        <color rgb="FF3000FD"/>
        <rFont val="Verdana bold"/>
      </rPr>
      <t>-</t>
    </r>
    <r>
      <rPr>
        <b/>
        <sz val="12"/>
        <color rgb="FF0FD2E7"/>
        <rFont val="Verdana bold"/>
      </rPr>
      <t xml:space="preserve"> </t>
    </r>
    <r>
      <rPr>
        <b/>
        <sz val="12"/>
        <color rgb="FF113CEA"/>
        <rFont val="Verdana bold"/>
      </rPr>
      <t>Pesquisa de satisfação</t>
    </r>
  </si>
  <si>
    <r>
      <t>CBA-48</t>
    </r>
    <r>
      <rPr>
        <b/>
        <sz val="12"/>
        <color rgb="FF113CEA"/>
        <rFont val="Verdana bold"/>
      </rPr>
      <t xml:space="preserve"> - Programas de realocação</t>
    </r>
  </si>
  <si>
    <r>
      <rPr>
        <b/>
        <sz val="12"/>
        <color rgb="FF61CBF3"/>
        <rFont val="Verdana bold"/>
      </rPr>
      <t xml:space="preserve">GRI 412-2 </t>
    </r>
    <r>
      <rPr>
        <b/>
        <sz val="12"/>
        <color rgb="FF3338E8"/>
        <rFont val="Verdana bold"/>
      </rPr>
      <t>-</t>
    </r>
    <r>
      <rPr>
        <b/>
        <sz val="12"/>
        <color rgb="FFBDD9E7"/>
        <rFont val="Verdana bold"/>
      </rPr>
      <t xml:space="preserve"> </t>
    </r>
    <r>
      <rPr>
        <b/>
        <sz val="12"/>
        <color rgb="FF113CEA"/>
        <rFont val="Verdana bold"/>
      </rPr>
      <t>Capacitação de empregados(as) em políticas ou procedimentos de direitos humanos</t>
    </r>
  </si>
  <si>
    <r>
      <rPr>
        <b/>
        <sz val="12"/>
        <color rgb="FF0FD2E7"/>
        <rFont val="Verdana bold"/>
      </rPr>
      <t xml:space="preserve">CBA-35 </t>
    </r>
    <r>
      <rPr>
        <b/>
        <sz val="12"/>
        <color rgb="FF3338E8"/>
        <rFont val="Verdana bold"/>
      </rPr>
      <t>-</t>
    </r>
    <r>
      <rPr>
        <b/>
        <sz val="12"/>
        <color rgb="FF0FD2E7"/>
        <rFont val="Verdana bold"/>
      </rPr>
      <t xml:space="preserve">  </t>
    </r>
    <r>
      <rPr>
        <b/>
        <sz val="12"/>
        <color rgb="FF113CEA"/>
        <rFont val="Verdana bold"/>
      </rPr>
      <t>Avaliação de direitos humanos</t>
    </r>
  </si>
  <si>
    <r>
      <t xml:space="preserve">GRI 305-1 </t>
    </r>
    <r>
      <rPr>
        <b/>
        <sz val="12"/>
        <color rgb="FF3338E8"/>
        <rFont val="Verdana bold"/>
      </rPr>
      <t>-</t>
    </r>
    <r>
      <rPr>
        <b/>
        <sz val="12"/>
        <color rgb="FF113CEA"/>
        <rFont val="Verdana bold"/>
      </rPr>
      <t xml:space="preserve"> Emissões Diretas (escopo 1) de Gases de Efeito Estufa (GEE) |</t>
    </r>
    <r>
      <rPr>
        <b/>
        <sz val="12"/>
        <color rgb="FF0FD2E7"/>
        <rFont val="Verdana bold"/>
      </rPr>
      <t xml:space="preserve"> SASB EM-MM-110A.1, SASB IF-EU-110A.1 </t>
    </r>
    <r>
      <rPr>
        <b/>
        <sz val="12"/>
        <color rgb="FF3338E8"/>
        <rFont val="Verdana bold"/>
      </rPr>
      <t>-</t>
    </r>
    <r>
      <rPr>
        <b/>
        <sz val="12"/>
        <color rgb="FF0FD2E7"/>
        <rFont val="Verdana bold"/>
      </rPr>
      <t xml:space="preserve"> </t>
    </r>
    <r>
      <rPr>
        <b/>
        <sz val="12"/>
        <color rgb="FF133EEA"/>
        <rFont val="Verdana bold"/>
      </rPr>
      <t>Emissões Globais Brutas do Escopo 1, Porcentagem Coberta por Regulamentações de Limitação de Emissões</t>
    </r>
  </si>
  <si>
    <r>
      <rPr>
        <b/>
        <sz val="12"/>
        <color rgb="FF0FD2E7"/>
        <rFont val="Verdana bold"/>
      </rPr>
      <t xml:space="preserve">GRI 305-2 </t>
    </r>
    <r>
      <rPr>
        <b/>
        <sz val="12"/>
        <color rgb="FF3338E8"/>
        <rFont val="Verdana bold"/>
      </rPr>
      <t>-</t>
    </r>
    <r>
      <rPr>
        <b/>
        <sz val="12"/>
        <color rgb="FF113CEA"/>
        <rFont val="Verdana bold"/>
      </rPr>
      <t xml:space="preserve"> Emissões indiretas (Escopo 2) de Gases de Efeito Estufa (GEE) provenientes da aquisição de energia | </t>
    </r>
    <r>
      <rPr>
        <b/>
        <sz val="12"/>
        <color rgb="FF0FD2E7"/>
        <rFont val="Verdana bold"/>
      </rPr>
      <t xml:space="preserve">SASB IF-EU-110A.2 </t>
    </r>
    <r>
      <rPr>
        <b/>
        <sz val="12"/>
        <color rgb="FF3338E8"/>
        <rFont val="Verdana bold"/>
      </rPr>
      <t>-</t>
    </r>
    <r>
      <rPr>
        <b/>
        <sz val="12"/>
        <color rgb="FF113CEA"/>
        <rFont val="Verdana bold"/>
      </rPr>
      <t xml:space="preserve"> Emissões de Gases de Efeito Estufa (GEE) associadas ao fornecimento de energia</t>
    </r>
  </si>
  <si>
    <r>
      <rPr>
        <b/>
        <sz val="12"/>
        <color rgb="FF0FD2E7"/>
        <rFont val="Verdana bold"/>
      </rPr>
      <t xml:space="preserve">GRI 305-4 </t>
    </r>
    <r>
      <rPr>
        <b/>
        <sz val="12"/>
        <color rgb="FF3338E8"/>
        <rFont val="Verdana bold"/>
      </rPr>
      <t>-</t>
    </r>
    <r>
      <rPr>
        <b/>
        <sz val="12"/>
        <color rgb="FF0FD2E7"/>
        <rFont val="Verdana bold"/>
      </rPr>
      <t xml:space="preserve"> </t>
    </r>
    <r>
      <rPr>
        <b/>
        <sz val="12"/>
        <color rgb="FF113CEA"/>
        <rFont val="Verdana bold"/>
      </rPr>
      <t>Intensidade de emissões de gases de efeito estufa (GEE)</t>
    </r>
  </si>
  <si>
    <r>
      <rPr>
        <b/>
        <sz val="12"/>
        <color rgb="FF0FD2E7"/>
        <rFont val="Verdana bold"/>
        <family val="2"/>
      </rPr>
      <t xml:space="preserve">GRI 101-1 </t>
    </r>
    <r>
      <rPr>
        <b/>
        <sz val="12"/>
        <color rgb="FF113CEA"/>
        <rFont val="Verdana bold"/>
      </rPr>
      <t>Políticas para deter e reverter a perda de biodiversidade (com foco nas unidades operacionais) |</t>
    </r>
    <r>
      <rPr>
        <b/>
        <sz val="12"/>
        <color rgb="FF0FD2E7"/>
        <rFont val="Verdana bold"/>
        <family val="2"/>
      </rPr>
      <t xml:space="preserve"> GRI 101-2 </t>
    </r>
    <r>
      <rPr>
        <b/>
        <sz val="12"/>
        <color rgb="FF113CEA"/>
        <rFont val="Verdana bold"/>
      </rPr>
      <t>Gestão de impactos na biodiversidade |</t>
    </r>
    <r>
      <rPr>
        <b/>
        <sz val="12"/>
        <color rgb="FF0FD2E7"/>
        <rFont val="Verdana bold"/>
        <family val="2"/>
      </rPr>
      <t xml:space="preserve"> GRI 101-4 - </t>
    </r>
    <r>
      <rPr>
        <b/>
        <sz val="12"/>
        <color rgb="FF113CEA"/>
        <rFont val="Verdana bold"/>
        <family val="2"/>
      </rPr>
      <t>Identificação de impactos na biodiversidade</t>
    </r>
  </si>
  <si>
    <r>
      <rPr>
        <b/>
        <sz val="12"/>
        <color rgb="FF0FD2E7"/>
        <rFont val="Verdana bold"/>
      </rPr>
      <t xml:space="preserve">SASB EM-MM-160a.3 </t>
    </r>
    <r>
      <rPr>
        <b/>
        <sz val="12"/>
        <color rgb="FF3338E8"/>
        <rFont val="Verdana bold"/>
      </rPr>
      <t xml:space="preserve">- </t>
    </r>
    <r>
      <rPr>
        <b/>
        <sz val="12"/>
        <color rgb="FF113CEA"/>
        <rFont val="Verdana bold"/>
      </rPr>
      <t xml:space="preserve">Porcentagem de (1) reservas provadas e (2) prováveis em ou perto de locais com </t>
    </r>
    <r>
      <rPr>
        <b/>
        <i/>
        <sz val="12"/>
        <color rgb="FF113CEA"/>
        <rFont val="Verdana bold"/>
      </rPr>
      <t>status</t>
    </r>
    <r>
      <rPr>
        <b/>
        <sz val="12"/>
        <color rgb="FF113CEA"/>
        <rFont val="Verdana bold"/>
      </rPr>
      <t xml:space="preserve"> de conservação protegido ou hábitat de espécies ameaçadas</t>
    </r>
  </si>
  <si>
    <r>
      <rPr>
        <b/>
        <sz val="12"/>
        <color rgb="FF0FD2E7"/>
        <rFont val="Verdana bold"/>
      </rPr>
      <t xml:space="preserve">SASB EM-MM-160a.1 </t>
    </r>
    <r>
      <rPr>
        <b/>
        <sz val="12"/>
        <color rgb="FF3338E8"/>
        <rFont val="Verdana bold"/>
      </rPr>
      <t>-</t>
    </r>
    <r>
      <rPr>
        <b/>
        <sz val="12"/>
        <color rgb="FF0FD2E7"/>
        <rFont val="Verdana bold"/>
      </rPr>
      <t xml:space="preserve"> </t>
    </r>
    <r>
      <rPr>
        <b/>
        <sz val="12"/>
        <color rgb="FF113CEA"/>
        <rFont val="Verdana bold"/>
      </rPr>
      <t xml:space="preserve">Descrição das políticas e práticas de gestão ambiental para locais ativos														</t>
    </r>
  </si>
  <si>
    <r>
      <t xml:space="preserve">CBA-2 </t>
    </r>
    <r>
      <rPr>
        <b/>
        <sz val="12"/>
        <color rgb="FF3338E8"/>
        <rFont val="Verdana bold"/>
      </rPr>
      <t>-</t>
    </r>
    <r>
      <rPr>
        <b/>
        <sz val="12"/>
        <color rgb="FF0FD2E7"/>
        <rFont val="Verdana bold"/>
      </rPr>
      <t xml:space="preserve"> </t>
    </r>
    <r>
      <rPr>
        <b/>
        <sz val="12"/>
        <color rgb="FF113CEA"/>
        <rFont val="Verdana bold"/>
      </rPr>
      <t>Água reutilizada ou reciclada</t>
    </r>
  </si>
  <si>
    <r>
      <rPr>
        <b/>
        <sz val="12"/>
        <color rgb="FF0FD2E7"/>
        <rFont val="Verdana bold"/>
      </rPr>
      <t>SASB EM-MM-140a.2 | SASB IF-EU-140a.2 -</t>
    </r>
    <r>
      <rPr>
        <b/>
        <sz val="12"/>
        <color rgb="FF113CEA"/>
        <rFont val="Verdana bold"/>
      </rPr>
      <t xml:space="preserve"> Número de incidentes de não conformidade associados a licenças, padrões e regulamentos de qualidade da água</t>
    </r>
  </si>
  <si>
    <r>
      <rPr>
        <b/>
        <sz val="12"/>
        <color rgb="FF0FD2E7"/>
        <rFont val="Verdana bold"/>
        <family val="2"/>
      </rPr>
      <t xml:space="preserve">GRI 306-4 </t>
    </r>
    <r>
      <rPr>
        <b/>
        <sz val="12"/>
        <color rgb="FF3338E8"/>
        <rFont val="Verdana bold"/>
      </rPr>
      <t>-</t>
    </r>
    <r>
      <rPr>
        <b/>
        <sz val="12"/>
        <color rgb="FF113CEA"/>
        <rFont val="Verdana bold"/>
        <family val="2"/>
      </rPr>
      <t xml:space="preserve"> Resíduos não destinados para disposição final</t>
    </r>
  </si>
  <si>
    <r>
      <rPr>
        <b/>
        <sz val="12"/>
        <color rgb="FF0FD2E7"/>
        <rFont val="Verdana bold"/>
        <family val="2"/>
      </rPr>
      <t xml:space="preserve">GRI 306-5 </t>
    </r>
    <r>
      <rPr>
        <b/>
        <sz val="12"/>
        <color theme="1"/>
        <rFont val="Verdana bold"/>
      </rPr>
      <t>-</t>
    </r>
    <r>
      <rPr>
        <b/>
        <sz val="12"/>
        <color rgb="FF0FD2E7"/>
        <rFont val="Verdana bold"/>
        <family val="2"/>
      </rPr>
      <t xml:space="preserve"> </t>
    </r>
    <r>
      <rPr>
        <b/>
        <sz val="12"/>
        <color rgb="FF113CEA"/>
        <rFont val="Verdana bold"/>
        <family val="2"/>
      </rPr>
      <t>Resíduos destinados para disposição final</t>
    </r>
  </si>
  <si>
    <r>
      <rPr>
        <b/>
        <sz val="12"/>
        <color rgb="FF0FD2E7"/>
        <rFont val="Verdana bold"/>
        <family val="2"/>
      </rPr>
      <t xml:space="preserve">CBA-9 </t>
    </r>
    <r>
      <rPr>
        <b/>
        <sz val="12"/>
        <color rgb="FF3000FD"/>
        <rFont val="Verdana bold"/>
      </rPr>
      <t>-</t>
    </r>
    <r>
      <rPr>
        <b/>
        <sz val="12"/>
        <color rgb="FF0FD2E7"/>
        <rFont val="Verdana bold"/>
        <family val="2"/>
      </rPr>
      <t xml:space="preserve"> </t>
    </r>
    <r>
      <rPr>
        <b/>
        <sz val="12"/>
        <color rgb="FF113CEA"/>
        <rFont val="Verdana bold"/>
        <family val="2"/>
      </rPr>
      <t>Áreas contaminadas</t>
    </r>
  </si>
  <si>
    <r>
      <t xml:space="preserve">CBA-57 </t>
    </r>
    <r>
      <rPr>
        <b/>
        <sz val="12"/>
        <color rgb="FF3000FD"/>
        <rFont val="Verdana bold"/>
      </rPr>
      <t>-</t>
    </r>
    <r>
      <rPr>
        <b/>
        <sz val="12"/>
        <color rgb="FF113CEA"/>
        <rFont val="Verdana bold"/>
      </rPr>
      <t xml:space="preserve"> Compromissos e Gestão de Rejeitos e Barragens | </t>
    </r>
    <r>
      <rPr>
        <b/>
        <sz val="12"/>
        <color rgb="FF0FD2E7"/>
        <rFont val="Verdana bold"/>
      </rPr>
      <t>SASB EM-MM-540a.3</t>
    </r>
    <r>
      <rPr>
        <b/>
        <sz val="12"/>
        <color rgb="FF113CEA"/>
        <rFont val="Verdana bold"/>
      </rPr>
      <t xml:space="preserve"> - Abordagem para o desenvolvimento de Planos de Preparação e Resposta a Emergências (EPRPs) para instalações de armazenamento de rejeitos</t>
    </r>
  </si>
  <si>
    <r>
      <t xml:space="preserve">SASB EM-MM-540a.2 </t>
    </r>
    <r>
      <rPr>
        <b/>
        <sz val="12"/>
        <color rgb="FF3000FD"/>
        <rFont val="Verdana bold"/>
      </rPr>
      <t>-</t>
    </r>
    <r>
      <rPr>
        <b/>
        <sz val="12"/>
        <color rgb="FF0FD2E7"/>
        <rFont val="Verdana bold"/>
      </rPr>
      <t xml:space="preserve"> </t>
    </r>
    <r>
      <rPr>
        <b/>
        <sz val="12"/>
        <color rgb="FF113CEA"/>
        <rFont val="Verdana bold"/>
      </rPr>
      <t>Resumo dos sistemas de gerenciamento de rejeitos e estrutura de governança usada para monitorar e manter a estabilidade das instalações de armazenamento de rejeitos</t>
    </r>
  </si>
  <si>
    <r>
      <rPr>
        <b/>
        <sz val="12"/>
        <color rgb="FF0FD2E7"/>
        <rFont val="Verdana bold"/>
      </rPr>
      <t xml:space="preserve">GRI 308-1 </t>
    </r>
    <r>
      <rPr>
        <b/>
        <sz val="12"/>
        <color rgb="FF3000FD"/>
        <rFont val="Verdana bold"/>
      </rPr>
      <t>-</t>
    </r>
    <r>
      <rPr>
        <b/>
        <sz val="12"/>
        <color rgb="FF113CEA"/>
        <rFont val="Verdana bold"/>
      </rPr>
      <t xml:space="preserve"> Novos fornecedores selecionados com base em critérios ambientais</t>
    </r>
    <r>
      <rPr>
        <b/>
        <sz val="12"/>
        <color rgb="FF0FD2E7"/>
        <rFont val="Verdana bold"/>
      </rPr>
      <t xml:space="preserve"> </t>
    </r>
    <r>
      <rPr>
        <b/>
        <sz val="12"/>
        <color rgb="FF113CEA"/>
        <rFont val="Verdana bold"/>
      </rPr>
      <t>|</t>
    </r>
    <r>
      <rPr>
        <b/>
        <sz val="12"/>
        <color rgb="FF0FD2E7"/>
        <rFont val="Verdana bold"/>
      </rPr>
      <t xml:space="preserve"> GRI 308-2 </t>
    </r>
    <r>
      <rPr>
        <b/>
        <sz val="12"/>
        <color rgb="FF3000FD"/>
        <rFont val="Verdana bold"/>
      </rPr>
      <t>-</t>
    </r>
    <r>
      <rPr>
        <b/>
        <sz val="12"/>
        <color rgb="FF113CEA"/>
        <rFont val="Verdana bold"/>
      </rPr>
      <t xml:space="preserve"> Impactos ambientais negativos na cadeia de fornecedores e medidas tomadas | </t>
    </r>
    <r>
      <rPr>
        <b/>
        <sz val="12"/>
        <color rgb="FF0FD2E7"/>
        <rFont val="Verdana bold"/>
      </rPr>
      <t xml:space="preserve">GRI 414-1 </t>
    </r>
    <r>
      <rPr>
        <b/>
        <sz val="12"/>
        <color rgb="FF3000FD"/>
        <rFont val="Verdana bold"/>
      </rPr>
      <t>-</t>
    </r>
    <r>
      <rPr>
        <b/>
        <sz val="12"/>
        <color rgb="FF113CEA"/>
        <rFont val="Verdana bold"/>
      </rPr>
      <t xml:space="preserve"> Novos fornecedores selecionados com base em critérios sociais | </t>
    </r>
    <r>
      <rPr>
        <b/>
        <sz val="12"/>
        <color rgb="FF0FD2E7"/>
        <rFont val="Verdana bold"/>
      </rPr>
      <t xml:space="preserve">GRI 414-2 </t>
    </r>
    <r>
      <rPr>
        <b/>
        <sz val="12"/>
        <color rgb="FF133EEA"/>
        <rFont val="Verdana bold"/>
      </rPr>
      <t xml:space="preserve">- </t>
    </r>
    <r>
      <rPr>
        <b/>
        <sz val="12"/>
        <color rgb="FF113CEA"/>
        <rFont val="Verdana bold"/>
      </rPr>
      <t>Impactos sociais negativos na cadeia de fornecedores e medidas tomadas</t>
    </r>
  </si>
  <si>
    <r>
      <rPr>
        <b/>
        <sz val="12"/>
        <color rgb="FF0FD2E7"/>
        <rFont val="Verdana bold"/>
      </rPr>
      <t>GRI 2-6</t>
    </r>
    <r>
      <rPr>
        <b/>
        <sz val="12"/>
        <color rgb="FF113CEA"/>
        <rFont val="Verdana bold"/>
      </rPr>
      <t xml:space="preserve"> - Atividades, Cadeia de Valor e Outras Relações de Negócios</t>
    </r>
  </si>
  <si>
    <r>
      <rPr>
        <b/>
        <sz val="12"/>
        <color rgb="FF0FD2E7"/>
        <rFont val="Verdana bold"/>
      </rPr>
      <t xml:space="preserve">GRI 204-1 </t>
    </r>
    <r>
      <rPr>
        <b/>
        <sz val="12"/>
        <color rgb="FF113CEA"/>
        <rFont val="Verdana bold"/>
      </rPr>
      <t>- Proporção de Gastos com Fornecedores Locais</t>
    </r>
  </si>
  <si>
    <r>
      <rPr>
        <b/>
        <sz val="12"/>
        <color rgb="FF0FD2E7"/>
        <rFont val="Verdana bold"/>
      </rPr>
      <t xml:space="preserve">GRI 408-1 </t>
    </r>
    <r>
      <rPr>
        <b/>
        <sz val="12"/>
        <color rgb="FF113CEA"/>
        <rFont val="Verdana bold"/>
      </rPr>
      <t xml:space="preserve">- Operações e fornecedores com risco significativo de casos de trabalho infantil | </t>
    </r>
    <r>
      <rPr>
        <b/>
        <sz val="12"/>
        <color rgb="FF0FD2E7"/>
        <rFont val="Verdana bold"/>
      </rPr>
      <t>GRI 409-1</t>
    </r>
    <r>
      <rPr>
        <b/>
        <sz val="12"/>
        <color rgb="FF113CEA"/>
        <rFont val="Verdana bold"/>
      </rPr>
      <t xml:space="preserve"> - Operações e fornecedores com risco significativo de casos de trabalho forçado ou análogo ao escravo</t>
    </r>
  </si>
  <si>
    <r>
      <rPr>
        <b/>
        <sz val="12"/>
        <color rgb="FF0FD2E7"/>
        <rFont val="Verdana bold"/>
      </rPr>
      <t>CBA-25</t>
    </r>
    <r>
      <rPr>
        <b/>
        <sz val="12"/>
        <color rgb="FF113CEA"/>
        <rFont val="Verdana bold"/>
      </rPr>
      <t xml:space="preserve"> - Segurança de TI e governança de segurança cibernética</t>
    </r>
  </si>
  <si>
    <r>
      <rPr>
        <b/>
        <sz val="12"/>
        <color rgb="FF0FD2E7"/>
        <rFont val="Verdana bold"/>
      </rPr>
      <t xml:space="preserve">CBA-26 </t>
    </r>
    <r>
      <rPr>
        <b/>
        <sz val="12"/>
        <color rgb="FF3000FD"/>
        <rFont val="Verdana bold"/>
      </rPr>
      <t>-</t>
    </r>
    <r>
      <rPr>
        <b/>
        <sz val="12"/>
        <color rgb="FF113CEA"/>
        <rFont val="Verdana bold"/>
      </rPr>
      <t xml:space="preserve"> Medidas de segurança</t>
    </r>
  </si>
  <si>
    <r>
      <t xml:space="preserve">CBA-1 </t>
    </r>
    <r>
      <rPr>
        <b/>
        <sz val="12"/>
        <color rgb="FF3000FD"/>
        <rFont val="Verdana bold"/>
      </rPr>
      <t>-</t>
    </r>
    <r>
      <rPr>
        <b/>
        <sz val="12"/>
        <color rgb="FF0FD2E7"/>
        <rFont val="Verdana bold"/>
      </rPr>
      <t xml:space="preserve"> </t>
    </r>
    <r>
      <rPr>
        <b/>
        <sz val="12"/>
        <color rgb="FF113CEA"/>
        <rFont val="Verdana bold"/>
      </rPr>
      <t>Investimento em inovação e tecnologia</t>
    </r>
  </si>
  <si>
    <r>
      <rPr>
        <b/>
        <sz val="10"/>
        <color rgb="FF000000"/>
        <rFont val="Verdana"/>
        <family val="2"/>
      </rPr>
      <t xml:space="preserve">Nota: </t>
    </r>
    <r>
      <rPr>
        <sz val="10"/>
        <color rgb="FF000000"/>
        <rFont val="Verdana"/>
        <family val="2"/>
      </rPr>
      <t xml:space="preserve">A CBA não realiza contribuições ou gastos de natureza política, incluindo campanhas, candidatos, partidos, </t>
    </r>
    <r>
      <rPr>
        <i/>
        <sz val="10"/>
        <color rgb="FF000000"/>
        <rFont val="Verdana"/>
        <family val="2"/>
      </rPr>
      <t>lobbying</t>
    </r>
    <r>
      <rPr>
        <sz val="10"/>
        <color rgb="FF000000"/>
        <rFont val="Verdana"/>
        <family val="2"/>
      </rPr>
      <t>, representação de interesses, plebiscitos ou referendos, atuando em conformidade com a legislação e seu espírito. As contribuições que a Companhia realiza são exclusivamente para Associações, com controle periódico do que é tratado nas reuniões por monitoramento de atas. São três as associações que a CBA apoia: Associação Brasileira do Alumínio, Associação Brasileira dos Investidores em Autoprodução de Energia Elétrica e Associação dos Grandes Consumidores Industriais de Energia e de Consumidores Livres. Em 2025, foi gasto um total de R$ 4.401.759,04.</t>
    </r>
  </si>
  <si>
    <r>
      <rPr>
        <b/>
        <sz val="12"/>
        <color rgb="FF0FD2E7"/>
        <rFont val="Verdana bold"/>
      </rPr>
      <t>CBA-18</t>
    </r>
    <r>
      <rPr>
        <b/>
        <sz val="12"/>
        <color rgb="FF113CEA"/>
        <rFont val="Verdana bold"/>
      </rPr>
      <t xml:space="preserve"> - Contribuições e outros gastos</t>
    </r>
  </si>
  <si>
    <r>
      <rPr>
        <b/>
        <sz val="12"/>
        <color rgb="FF0FD2E7"/>
        <rFont val="Verdana bold"/>
      </rPr>
      <t>GRI 2-18</t>
    </r>
    <r>
      <rPr>
        <b/>
        <sz val="12"/>
        <color rgb="FF113CEA"/>
        <rFont val="Verdana bold"/>
      </rPr>
      <t xml:space="preserve"> - Avaliação do desempenho do mais alto órgão de governança | </t>
    </r>
    <r>
      <rPr>
        <b/>
        <sz val="12"/>
        <color rgb="FF0FD2E7"/>
        <rFont val="Verdana bold"/>
      </rPr>
      <t xml:space="preserve">CBA-14 </t>
    </r>
    <r>
      <rPr>
        <b/>
        <sz val="12"/>
        <color rgb="FF113CEA"/>
        <rFont val="Verdana bold"/>
      </rPr>
      <t>- Eficácia do Conselho</t>
    </r>
  </si>
  <si>
    <r>
      <rPr>
        <b/>
        <sz val="12"/>
        <color rgb="FF17D4E8"/>
        <rFont val="Verdana bold"/>
      </rPr>
      <t xml:space="preserve">GRI 14.12.3 </t>
    </r>
    <r>
      <rPr>
        <b/>
        <sz val="12"/>
        <color rgb="FF3338E8"/>
        <rFont val="Verdana bold"/>
      </rPr>
      <t>-</t>
    </r>
    <r>
      <rPr>
        <b/>
        <sz val="12"/>
        <color rgb="FF3B6BFA"/>
        <rFont val="Verdana bold"/>
      </rPr>
      <t xml:space="preserve"> </t>
    </r>
    <r>
      <rPr>
        <b/>
        <sz val="12"/>
        <color rgb="FF113CEA"/>
        <rFont val="Verdana bold"/>
      </rPr>
      <t xml:space="preserve">Liste os locais das operações onde ocorreram conflitos ou violações de direitos à terra e aos recursos naturais (entre os quais os direitos às posses consuetudinária, coletiva e informal), e descreva os incidentes e os </t>
    </r>
    <r>
      <rPr>
        <b/>
        <i/>
        <sz val="12"/>
        <color rgb="FF113CEA"/>
        <rFont val="Verdana bold"/>
      </rPr>
      <t>stakeholders</t>
    </r>
    <r>
      <rPr>
        <b/>
        <sz val="12"/>
        <color rgb="FF113CEA"/>
        <rFont val="Verdana bold"/>
      </rPr>
      <t xml:space="preserve"> cujos direitos são ou poderiam ser afetados</t>
    </r>
  </si>
  <si>
    <r>
      <rPr>
        <b/>
        <sz val="12"/>
        <color rgb="FF17D4E8"/>
        <rFont val="Verdana bold"/>
      </rPr>
      <t>CBA-81</t>
    </r>
    <r>
      <rPr>
        <b/>
        <sz val="12"/>
        <color rgb="FF2F06DC"/>
        <rFont val="Verdana bold"/>
      </rPr>
      <t xml:space="preserve"> - Pl</t>
    </r>
    <r>
      <rPr>
        <b/>
        <sz val="12"/>
        <color rgb="FF113CEA"/>
        <rFont val="Verdana bold"/>
      </rPr>
      <t>anos de fechamento de minas</t>
    </r>
  </si>
  <si>
    <r>
      <rPr>
        <b/>
        <sz val="12"/>
        <color rgb="FF0FD2E7"/>
        <rFont val="Verdana bold"/>
      </rPr>
      <t xml:space="preserve">SASB EM-MM-140a.1, SASB IF-EU-140a.1 </t>
    </r>
    <r>
      <rPr>
        <b/>
        <sz val="12"/>
        <color rgb="FF3338E8"/>
        <rFont val="Verdana bold"/>
      </rPr>
      <t>-</t>
    </r>
    <r>
      <rPr>
        <b/>
        <sz val="12"/>
        <color rgb="FF0FD2E7"/>
        <rFont val="Verdana bold"/>
      </rPr>
      <t xml:space="preserve"> </t>
    </r>
    <r>
      <rPr>
        <b/>
        <sz val="12"/>
        <color rgb="FF113CEA"/>
        <rFont val="Verdana bold"/>
      </rPr>
      <t>(1) Total de água doce retirada, (2) Total de água doce consumida, porcentagem de cada um em regiões com estresse hídrico de linha de base alto ou extremamente alto</t>
    </r>
  </si>
  <si>
    <r>
      <rPr>
        <b/>
        <sz val="12"/>
        <color rgb="FF0FD2E7"/>
        <rFont val="Verdana bold"/>
      </rPr>
      <t>SASB IF-EU-140a.3 -</t>
    </r>
    <r>
      <rPr>
        <b/>
        <sz val="12"/>
        <color rgb="FF113CEA"/>
        <rFont val="Verdana bold"/>
      </rPr>
      <t xml:space="preserve"> Descrição dos riscos de gestão da água e discussão de estratégias e práticas para mitigar esses riscos</t>
    </r>
  </si>
  <si>
    <r>
      <rPr>
        <b/>
        <sz val="12"/>
        <color rgb="FF0FD2E7"/>
        <rFont val="Verdana bold"/>
      </rPr>
      <t xml:space="preserve">CBA-7 </t>
    </r>
    <r>
      <rPr>
        <b/>
        <sz val="12"/>
        <color rgb="FF3000FD"/>
        <rFont val="Verdana bold"/>
      </rPr>
      <t>-</t>
    </r>
    <r>
      <rPr>
        <b/>
        <sz val="12"/>
        <color rgb="FF0FD2E7"/>
        <rFont val="Verdana bold"/>
      </rPr>
      <t xml:space="preserve"> </t>
    </r>
    <r>
      <rPr>
        <b/>
        <sz val="12"/>
        <color rgb="FF113CEA"/>
        <rFont val="Verdana bold"/>
      </rPr>
      <t xml:space="preserve">Vazamentos significativos | </t>
    </r>
    <r>
      <rPr>
        <b/>
        <sz val="12"/>
        <color rgb="FF0FD2E7"/>
        <rFont val="Verdana bold"/>
      </rPr>
      <t>SASB EM-MM-150a.9</t>
    </r>
    <r>
      <rPr>
        <b/>
        <sz val="12"/>
        <color rgb="FF113CEA"/>
        <rFont val="Verdana bold"/>
      </rPr>
      <t xml:space="preserve"> - Número total de incidentes significativos associados a materiais perigosos e gestão de resíduo | </t>
    </r>
    <r>
      <rPr>
        <b/>
        <sz val="12"/>
        <color rgb="FF17D4E8"/>
        <rFont val="Verdana bold"/>
      </rPr>
      <t>GRI 306 (2016)</t>
    </r>
    <r>
      <rPr>
        <b/>
        <sz val="12"/>
        <color rgb="FF113CEA"/>
        <rFont val="Verdana bold"/>
      </rPr>
      <t xml:space="preserve"> - Derramamentos significativos</t>
    </r>
  </si>
  <si>
    <r>
      <rPr>
        <b/>
        <sz val="12"/>
        <color rgb="FF0FD2E7"/>
        <rFont val="Verdana bold"/>
      </rPr>
      <t>SASB EM-MM-540a.1</t>
    </r>
    <r>
      <rPr>
        <b/>
        <sz val="12"/>
        <color rgb="FF113CEA"/>
        <rFont val="Verdana bold"/>
      </rPr>
      <t xml:space="preserve"> - Inventário da instalação de armazenamento de rejeitos/resíduos</t>
    </r>
  </si>
  <si>
    <r>
      <rPr>
        <b/>
        <sz val="12"/>
        <color rgb="FF0FD2E9"/>
        <rFont val="Verdana bold"/>
      </rPr>
      <t xml:space="preserve">GRI 2-27 </t>
    </r>
    <r>
      <rPr>
        <b/>
        <sz val="12"/>
        <color rgb="FF113CEA"/>
        <rFont val="Verdana bold"/>
      </rPr>
      <t xml:space="preserve">- Conformidade com leis e regulamentos | </t>
    </r>
    <r>
      <rPr>
        <b/>
        <sz val="12"/>
        <color rgb="FF0FD2E9"/>
        <rFont val="Verdana bold"/>
      </rPr>
      <t>CBA-29</t>
    </r>
    <r>
      <rPr>
        <b/>
        <sz val="12"/>
        <color rgb="FF113CEA"/>
        <rFont val="Verdana bold"/>
      </rPr>
      <t xml:space="preserve"> - Violações ambientais</t>
    </r>
  </si>
  <si>
    <t>As informações do Relatório Anual abrangem todas as Unidades sobre as quais a CBA detém controle operacional e que representam 99% da receita da Companhia, sendo incluídas e consolidadas também nas demonstrações financeiras. São elas: 
• Negócio Alumínio: Unidades de Mineração (Poços de Caldas, Miraí e Itamarati de Minas, em Minas Gerais; e Barro Alto, em Goiás), Fábrica Alumínio (SP), Unidade Itapissuma (PE), Metalex (SP), Alux (SP), Filial Sorocaba (SP), Centro de Distribuição Caxias do Sul (RS), Centros de Soluções e Serviços (SP e RS) e Centros de Processamento e Reciclagem (SP)
• Negócio Energia: 15 Usinas Hidrelétricas próprias
• Reservas Privadas de Desenvolvimento Sustentável: Legado das Águas (SP) e Legado Verdes do Cerrado (GO)
• Escritório Corporativo: São Paulo (SP)
• Negócio Níquel: Unidade Niquelândia (GO)
• Operações logísticas: Barão de Angra (RJ) e Santa Isabel (GO)
A abordagem da CBA busca assegurar que os temas materiais sejam tratados de forma uniforme entre as Unidades incluídas no Relatório Anual. As Operações não incluídas neste relato e consideradas apenas nas demonstrações financeiras são: Unidade Rondon (PA), em fase de projeto; Usinas Hidrelétricas Salto Pilão (SC), Canoas I (SP), Canoas II (PR), Machadinho (RS e SC), Campos Novos (SC) e Barra Grande (SC), consórcios sem gestão operacional da CBA; Complexos Eólicos Ventos do Piauí (PI), Serra do Tigre (RN e PB) e Cajuína III (RN), visto que a CBA não exerce controle operacional.
Informações sobre Unidades com operações suspensas, como a Unidade Niquelândia (GO), ou sem controle operacional pela CBA são devidamente sinalizadas quando aplicável. No período de relato, não houve fusões, aquisições ou alienações que impactassem significativamente o conteúdo ou a abordagem. 
A Organização controla ou possui participação nas seguintes entidades: CBA, Metalex Limitada, Alux do Brasil Indústria e Comércio Limitada, CBA Itapissuma Limitada, Mineração Macedo Limitada (segmento Negócio Outros), CBA Machadinho Geração de Energia Limitada, CBA Energia Participações Sociedade Anônima e BAESA Geração de Energia Limitada. Todas essas entidades integram o relato financeiro da Companhia.
Já o relato de sustentabilidade não inclui as entidades CBA Machadinho Geração de Energia Limitada e BAESA Geração de Energia Limitada, ou seja, abrange apenas a CBA, Metalex Limitada, Alux do Brasil Indústria e Comércio Limitada, CBA Itapissuma Limitada, Mineração Macedo Limitada e CBA Energia Participações Sociedade Anônima.
A abordagem de consolidação não foi modificada em função de participações minoritárias. A Organização considera todas as suas subsidiárias no processo de identificação e avaliação de temas materiais, incluindo o engajamento de partes interessadas externas específicas de cada uma. Dessa forma, em casos de fusões, aquisições ou alienações, é assegurada a consistência no tratamento dos temas materiais e nas informações apresentadas ao longo do relatório em relação às entidades que compõem a Companhia.</t>
  </si>
  <si>
    <r>
      <rPr>
        <b/>
        <sz val="12"/>
        <color rgb="FF0FD2E7"/>
        <rFont val="Verdana bold"/>
        <family val="2"/>
      </rPr>
      <t xml:space="preserve">GRI 2-30 </t>
    </r>
    <r>
      <rPr>
        <b/>
        <sz val="12"/>
        <color rgb="FF113CEA"/>
        <rFont val="Verdana bold"/>
      </rPr>
      <t xml:space="preserve">- Acordos de negociação coletiva | </t>
    </r>
    <r>
      <rPr>
        <b/>
        <sz val="12"/>
        <color rgb="FF0FD2E7"/>
        <rFont val="Verdana bold"/>
        <family val="2"/>
      </rPr>
      <t>SASB EM-MM-310a.1</t>
    </r>
    <r>
      <rPr>
        <b/>
        <sz val="12"/>
        <color rgb="FF113CEA"/>
        <rFont val="Verdana bold"/>
        <family val="2"/>
      </rPr>
      <t xml:space="preserve"> -</t>
    </r>
    <r>
      <rPr>
        <b/>
        <sz val="12"/>
        <color rgb="FF113CEA"/>
        <rFont val="Verdana bold"/>
      </rPr>
      <t xml:space="preserve"> Porcentagem da força de trabalho ativa coberta por acordos de negociação coletiva, discriminada por funcionários dos EUA e estrangeiros</t>
    </r>
  </si>
  <si>
    <r>
      <rPr>
        <b/>
        <sz val="12"/>
        <color rgb="FF17D4E8"/>
        <rFont val="Verdana bold"/>
      </rPr>
      <t>SASB EM-MM-210b.1</t>
    </r>
    <r>
      <rPr>
        <b/>
        <sz val="12"/>
        <color rgb="FF113CEA"/>
        <rFont val="Verdana bold"/>
      </rPr>
      <t xml:space="preserve"> - Discussão do processo para gerenciar riscos e oportunidades associados aos direitos e interesses da comunidade</t>
    </r>
  </si>
  <si>
    <r>
      <rPr>
        <b/>
        <sz val="12"/>
        <color rgb="FF0FD2E7"/>
        <rFont val="Verdana bold"/>
      </rPr>
      <t xml:space="preserve">GRI 305-7 </t>
    </r>
    <r>
      <rPr>
        <b/>
        <sz val="12"/>
        <color rgb="FF3338E8"/>
        <rFont val="Verdana bold"/>
      </rPr>
      <t>-</t>
    </r>
    <r>
      <rPr>
        <b/>
        <sz val="12"/>
        <color rgb="FF0FD2E7"/>
        <rFont val="Verdana bold"/>
      </rPr>
      <t xml:space="preserve"> </t>
    </r>
    <r>
      <rPr>
        <b/>
        <sz val="12"/>
        <color rgb="FF113CEA"/>
        <rFont val="Verdana bold"/>
      </rPr>
      <t>Emissões de NO</t>
    </r>
    <r>
      <rPr>
        <b/>
        <vertAlign val="subscript"/>
        <sz val="12"/>
        <color rgb="FF113CEA"/>
        <rFont val="Verdana bold"/>
      </rPr>
      <t>x</t>
    </r>
    <r>
      <rPr>
        <b/>
        <sz val="12"/>
        <color rgb="FF113CEA"/>
        <rFont val="Verdana bold"/>
      </rPr>
      <t>, SO</t>
    </r>
    <r>
      <rPr>
        <b/>
        <vertAlign val="subscript"/>
        <sz val="12"/>
        <color rgb="FF113CEA"/>
        <rFont val="Verdana bold"/>
      </rPr>
      <t>x</t>
    </r>
    <r>
      <rPr>
        <b/>
        <sz val="12"/>
        <color rgb="FF113CEA"/>
        <rFont val="Verdana bold"/>
      </rPr>
      <t xml:space="preserve"> e Outras Emissões Atmosféricas Significativas |</t>
    </r>
    <r>
      <rPr>
        <b/>
        <sz val="12"/>
        <color rgb="FF0FD2E7"/>
        <rFont val="Verdana bold"/>
      </rPr>
      <t xml:space="preserve"> SASB EM-MM-120a.1,</t>
    </r>
    <r>
      <rPr>
        <b/>
        <sz val="12"/>
        <color rgb="FF113CEA"/>
        <rFont val="Verdana bold"/>
      </rPr>
      <t xml:space="preserve"> </t>
    </r>
    <r>
      <rPr>
        <b/>
        <sz val="12"/>
        <color rgb="FF0FD2E7"/>
        <rFont val="Verdana bold"/>
      </rPr>
      <t xml:space="preserve">SASB IF-EU-120a.1 </t>
    </r>
    <r>
      <rPr>
        <b/>
        <sz val="12"/>
        <color rgb="FF3338E8"/>
        <rFont val="Verdana bold"/>
      </rPr>
      <t>-</t>
    </r>
    <r>
      <rPr>
        <b/>
        <sz val="12"/>
        <color rgb="FF113CEA"/>
        <rFont val="Verdana bold"/>
      </rPr>
      <t xml:space="preserve"> NO</t>
    </r>
    <r>
      <rPr>
        <b/>
        <vertAlign val="subscript"/>
        <sz val="12"/>
        <color rgb="FF113CEA"/>
        <rFont val="Verdana bold"/>
      </rPr>
      <t>x</t>
    </r>
    <r>
      <rPr>
        <b/>
        <sz val="12"/>
        <color rgb="FF113CEA"/>
        <rFont val="Verdana bold"/>
      </rPr>
      <t xml:space="preserve"> (excluindo N</t>
    </r>
    <r>
      <rPr>
        <b/>
        <vertAlign val="subscript"/>
        <sz val="12"/>
        <color rgb="FF113CEA"/>
        <rFont val="Verdana bold"/>
      </rPr>
      <t>2</t>
    </r>
    <r>
      <rPr>
        <b/>
        <sz val="12"/>
        <color rgb="FF113CEA"/>
        <rFont val="Verdana bold"/>
      </rPr>
      <t>O), SO</t>
    </r>
    <r>
      <rPr>
        <b/>
        <vertAlign val="subscript"/>
        <sz val="12"/>
        <color rgb="FF113CEA"/>
        <rFont val="Verdana bold"/>
      </rPr>
      <t>x</t>
    </r>
    <r>
      <rPr>
        <b/>
        <sz val="12"/>
        <color rgb="FF113CEA"/>
        <rFont val="Verdana bold"/>
      </rPr>
      <t>, Material Particulado (PM</t>
    </r>
    <r>
      <rPr>
        <b/>
        <vertAlign val="subscript"/>
        <sz val="12"/>
        <color rgb="FF113CEA"/>
        <rFont val="Verdana bold"/>
      </rPr>
      <t>10</t>
    </r>
    <r>
      <rPr>
        <b/>
        <sz val="12"/>
        <color rgb="FF113CEA"/>
        <rFont val="Verdana bold"/>
      </rPr>
      <t>), Chumbo (Pb) e Mercúrio (Hg)</t>
    </r>
  </si>
  <si>
    <r>
      <rPr>
        <b/>
        <sz val="12"/>
        <color rgb="FF0FD2E7"/>
        <rFont val="Verdana bold"/>
      </rPr>
      <t xml:space="preserve">GRI 101-2 </t>
    </r>
    <r>
      <rPr>
        <b/>
        <sz val="12"/>
        <color rgb="FF3338E8"/>
        <rFont val="Verdana bold"/>
      </rPr>
      <t>-</t>
    </r>
    <r>
      <rPr>
        <b/>
        <sz val="12"/>
        <color rgb="FF113CEA"/>
        <rFont val="Verdana bold"/>
      </rPr>
      <t xml:space="preserve"> Gestão de impactos na biodiversidade</t>
    </r>
  </si>
  <si>
    <r>
      <rPr>
        <b/>
        <sz val="12"/>
        <color rgb="FF0FD2E7"/>
        <rFont val="Verdana bold"/>
        <family val="2"/>
      </rPr>
      <t xml:space="preserve">GRI 306-1 </t>
    </r>
    <r>
      <rPr>
        <b/>
        <sz val="12"/>
        <color rgb="FF3338E8"/>
        <rFont val="Verdana bold"/>
      </rPr>
      <t>-</t>
    </r>
    <r>
      <rPr>
        <b/>
        <sz val="12"/>
        <color rgb="FF113CEA"/>
        <rFont val="Verdana bold"/>
        <family val="2"/>
      </rPr>
      <t xml:space="preserve"> Geração de resíduos e impactos significativos relacionados a resíduos | </t>
    </r>
    <r>
      <rPr>
        <b/>
        <sz val="12"/>
        <color rgb="FF17D4E8"/>
        <rFont val="Verdana bold"/>
      </rPr>
      <t>GRI 306-2</t>
    </r>
    <r>
      <rPr>
        <b/>
        <sz val="12"/>
        <color rgb="FF113CEA"/>
        <rFont val="Verdana bold"/>
        <family val="2"/>
      </rPr>
      <t xml:space="preserve"> - Gestão de impactos significativos relacionados a resíduos | </t>
    </r>
    <r>
      <rPr>
        <b/>
        <sz val="12"/>
        <color rgb="FF17D4E8"/>
        <rFont val="Verdana bold"/>
      </rPr>
      <t>SASB EM-MM-150a.10</t>
    </r>
    <r>
      <rPr>
        <b/>
        <sz val="12"/>
        <color rgb="FF113CEA"/>
        <rFont val="Verdana bold"/>
        <family val="2"/>
      </rPr>
      <t xml:space="preserve"> - Descrição das políticas e procedimentos de gerenciamento de resíduos e materiais perigosos para operações ativas e inativas</t>
    </r>
  </si>
  <si>
    <r>
      <rPr>
        <b/>
        <u/>
        <sz val="10"/>
        <rFont val="Verdana"/>
        <family val="2"/>
      </rPr>
      <t xml:space="preserve">Nota 1: </t>
    </r>
    <r>
      <rPr>
        <u/>
        <sz val="10"/>
        <rFont val="Verdana"/>
        <family val="2"/>
      </rPr>
      <t>Clique aqui para acessar o Relatório de Transparência Salarial.</t>
    </r>
  </si>
  <si>
    <t>Planos de segurança de barragem:</t>
  </si>
  <si>
    <t>Clique para acessar a política de Remuneração.</t>
  </si>
  <si>
    <t>GRI 404-1 - Média de de horas de capacitação por ano, por empregado</t>
  </si>
  <si>
    <t>GRI 14.15.3 - Relate  o número de acidentes de segurança de proceso no período do relato, descreva seus impactos e as medidas tomadas para repará-lo</t>
  </si>
  <si>
    <r>
      <rPr>
        <b/>
        <sz val="12"/>
        <color rgb="FF0FD2E7"/>
        <rFont val="Verdana bold"/>
      </rPr>
      <t xml:space="preserve">GRI 403-9 </t>
    </r>
    <r>
      <rPr>
        <b/>
        <sz val="12"/>
        <color rgb="FF3000FD"/>
        <rFont val="Verdana bold"/>
      </rPr>
      <t>-</t>
    </r>
    <r>
      <rPr>
        <b/>
        <sz val="12"/>
        <color rgb="FF0FD2E7"/>
        <rFont val="Verdana bold"/>
      </rPr>
      <t xml:space="preserve"> </t>
    </r>
    <r>
      <rPr>
        <b/>
        <sz val="12"/>
        <color rgb="FF113CEA"/>
        <rFont val="Verdana bold"/>
      </rPr>
      <t xml:space="preserve">Acidentes de trabalho | </t>
    </r>
    <r>
      <rPr>
        <b/>
        <sz val="12"/>
        <color rgb="FF0FD2E7"/>
        <rFont val="Verdana bold"/>
      </rPr>
      <t xml:space="preserve">SASB EM-MM-320a.1, SASB IF-EU-320a.1. (1) </t>
    </r>
    <r>
      <rPr>
        <b/>
        <sz val="12"/>
        <color rgb="FF3000FD"/>
        <rFont val="Verdana bold"/>
      </rPr>
      <t>-</t>
    </r>
    <r>
      <rPr>
        <b/>
        <sz val="12"/>
        <color rgb="FF0FD2E7"/>
        <rFont val="Verdana bold"/>
      </rPr>
      <t xml:space="preserve"> </t>
    </r>
    <r>
      <rPr>
        <b/>
        <sz val="12"/>
        <color rgb="FF113CEA"/>
        <rFont val="Verdana bold"/>
      </rPr>
      <t xml:space="preserve">Taxa Global de todas as incidências pela MSHA (Administração de Segurança e Saúde nas Minas); (2) Taxa de fatalidades; (3) Taxa de frequência de quase acidentes (NMFR - </t>
    </r>
    <r>
      <rPr>
        <b/>
        <i/>
        <sz val="12"/>
        <color rgb="FF113CEA"/>
        <rFont val="Verdana bold"/>
      </rPr>
      <t>Near Miss Frequency Rate</t>
    </r>
    <r>
      <rPr>
        <b/>
        <sz val="12"/>
        <color rgb="FF113CEA"/>
        <rFont val="Verdana bold"/>
      </rPr>
      <t xml:space="preserve">); Média de horas de treinamento em saúde, Segurança e resposta a emergências para (A) Funcionário(a) em tempo integral e (B) Funcionário(a) contratados | </t>
    </r>
    <r>
      <rPr>
        <b/>
        <sz val="12"/>
        <color rgb="FF17D4E8"/>
        <rFont val="Verdana bold"/>
      </rPr>
      <t>GRI 14.15.3</t>
    </r>
    <r>
      <rPr>
        <b/>
        <sz val="12"/>
        <color rgb="FF113CEA"/>
        <rFont val="Verdana bold"/>
      </rPr>
      <t xml:space="preserve"> - Relate  o número de acidentes de segurança de proceso no período do relato, descreva seus impactos e as medidas tomadas para repará-lo</t>
    </r>
  </si>
  <si>
    <r>
      <rPr>
        <b/>
        <sz val="11"/>
        <color rgb="FF000000"/>
        <rFont val="Verdana"/>
        <family val="2"/>
      </rPr>
      <t>Nota 1:</t>
    </r>
    <r>
      <rPr>
        <sz val="11"/>
        <color rgb="FF000000"/>
        <rFont val="Verdana"/>
        <family val="2"/>
      </rPr>
      <t xml:space="preserve"> Em 2024, a base de cálculo passou por aprimoramento e, portanto, será ano-base para futura comparabilidade. A partir deste ciclo, os cálculos basearam-se no inventário de emissões, utilizando o poder calorífico inferior para converter combustíveis em GJ. Em casos de mix de combustíveis, adotou-se o item predominante. Os fatores de conversão seguem a ferramenta do Programa Brasileiro GHG Protocol, incluindo referências do DEFRA, BEN e IPCC.
</t>
    </r>
    <r>
      <rPr>
        <b/>
        <sz val="11"/>
        <color rgb="FF000000"/>
        <rFont val="Verdana"/>
        <family val="2"/>
      </rPr>
      <t>Nota 2:</t>
    </r>
    <r>
      <rPr>
        <sz val="11"/>
        <color rgb="FF000000"/>
        <rFont val="Verdana"/>
        <family val="2"/>
      </rPr>
      <t xml:space="preserve"> O consumo de energia relativo a atividades relacionadas com combustível e energia não inclusas nos Escopos 1 e 2 já foi contabilizado no GRI 302-1, portanto não foi calculado a partir de 2024.
.</t>
    </r>
  </si>
  <si>
    <t>Clique aqui para acessar o Relatório Anual 2025</t>
  </si>
  <si>
    <t>Clique aqui para acessar o Reporte da Agenda Climática 2025</t>
  </si>
  <si>
    <t>Para mais informações relacionadas ao tema de mudanças climáticas, acesse o Reporte da Agenda Climática 2025.</t>
  </si>
  <si>
    <t>Como uma empresa verticalmente integrada, que atua desde a mineração até a fundição, a Companhia entende que descarbonizar suas operações é vital para garantir a resiliência dos seus negócios, a conformidade regulatória e a sua competitividade de custos. Ao enfrentar os riscos ligados às emissões de gases de efeito estufa, a Companhia reforça seu compromisso com as metas climáticas globais e se alinha às expectativas de seus investidores e às legislações em constante evolução. Por meio da implementação de tecnologias de baixo carbono e inovações em seus processos, a Companhia reduz a intensidade de emissões, otimiza o uso de recursos e fortalece sua estabilidade operacional de longo prazo. Esses esforços não apenas mitigam riscos, mas também impactam positivamente sua receita ao criarem oportunidades de diferenciação em um mercado orientado por padrões de sustentabilidade, consolidando sua posição como líder responsável no setor.</t>
  </si>
  <si>
    <t>Monitoramento de provedores de segurança para garantir que eles cumprem com suas obrigações de prover segurança de maneira consistente com as regras de conduta estabelecidas pela Companhia</t>
  </si>
  <si>
    <r>
      <t xml:space="preserve">Bem-vindo ao </t>
    </r>
    <r>
      <rPr>
        <b/>
        <sz val="12"/>
        <rFont val="Verdana"/>
        <family val="2"/>
      </rPr>
      <t>Caderno de Indicadores da CBA 2025</t>
    </r>
    <r>
      <rPr>
        <sz val="12"/>
        <rFont val="Verdana"/>
        <family val="2"/>
      </rPr>
      <t xml:space="preserve">. Este documento foi elaborado com o objetivo de oferecer aos investidores, parceiros e à sociedade civil um acesso direto e detalhado ao desempenho operacional, ambiental, social e de governança (ESG) da Companhia, além de informações sobre a Matriz de Materialidade da CBA. </t>
    </r>
    <r>
      <rPr>
        <b/>
        <sz val="12"/>
        <rFont val="Verdana"/>
        <family val="2"/>
      </rPr>
      <t>Integrado ao Relatório Anual 2025</t>
    </r>
    <r>
      <rPr>
        <sz val="12"/>
        <rFont val="Verdana"/>
        <family val="2"/>
      </rPr>
      <t xml:space="preserve">, que aprofunda a estratégia e os marcos alcançados no último ano, este caderno funciona como o alicerce técnico desta jornada, com informações detalhadas de </t>
    </r>
    <r>
      <rPr>
        <b/>
        <sz val="12"/>
        <rFont val="Verdana"/>
        <family val="2"/>
      </rPr>
      <t>divulgações GRI, indicadores SASB e indicadores próprios que complementam informações abordadas no Relatório Anual.</t>
    </r>
    <r>
      <rPr>
        <sz val="12"/>
        <rFont val="Verdana"/>
        <family val="2"/>
      </rPr>
      <t xml:space="preserve">
A navegação deste documento pode ser feita por meio do menu lateral esquerdo, em todas as abas, permitindo o acesso às seções de conteúdos específicos nos pilares social, ambiental e governança. Além disso, pelo índice abaixo, o leitor poderá acessar diretamente indicadores específicos ao clicar sobre um deles.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</si>
</sst>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0.0%"/>
    <numFmt numFmtId="165" formatCode="0.0"/>
    <numFmt numFmtId="166" formatCode="0.000"/>
    <numFmt numFmtId="167" formatCode="_-* #,##0_-;\-* #,##0_-;_-* &quot;-&quot;??_-;_-@_-"/>
    <numFmt numFmtId="168" formatCode="#,##0.0"/>
    <numFmt numFmtId="169" formatCode="&quot;R$&quot;\ #,##0.00"/>
    <numFmt numFmtId="170" formatCode="&quot;R$&quot;\ #,##0"/>
    <numFmt numFmtId="171" formatCode="_-[$R$-416]\ * #,##0.00_-;\-[$R$-416]\ * #,##0.00_-;_-[$R$-416]\ * &quot;-&quot;??_-;_-@_-"/>
    <numFmt numFmtId="172" formatCode="[$R$-416]\ #,##0;\-[$R$-416]\ #,##0"/>
    <numFmt numFmtId="173" formatCode="#,##0_ ;\-#,##0\ "/>
    <numFmt numFmtId="174" formatCode="&quot;R$&quot;\ #,##0.0;\-&quot;R$&quot;\ #,##0.0"/>
  </numFmts>
  <fonts count="94">
    <font>
      <sz val="11"/>
      <color theme="1"/>
      <name val="Aptos Narrow"/>
      <family val="2"/>
      <scheme val="minor"/>
    </font>
    <font>
      <u/>
      <sz val="11"/>
      <color theme="10"/>
      <name val="Aptos Narrow"/>
      <family val="2"/>
      <scheme val="minor"/>
    </font>
    <font>
      <sz val="12"/>
      <color theme="0"/>
      <name val="Verdana"/>
      <family val="2"/>
    </font>
    <font>
      <sz val="10"/>
      <color theme="1"/>
      <name val="Verdana"/>
      <family val="2"/>
    </font>
    <font>
      <sz val="11"/>
      <color theme="1"/>
      <name val="Verdana"/>
      <family val="2"/>
    </font>
    <font>
      <sz val="11"/>
      <color rgb="FF000000"/>
      <name val="Verdana"/>
      <family val="2"/>
    </font>
    <font>
      <b/>
      <sz val="12"/>
      <color rgb="FF000000"/>
      <name val="Verdana"/>
      <family val="2"/>
    </font>
    <font>
      <sz val="12"/>
      <color theme="1"/>
      <name val="Verdana"/>
      <family val="2"/>
    </font>
    <font>
      <sz val="12"/>
      <color rgb="FF000000"/>
      <name val="Verdana"/>
      <family val="2"/>
    </font>
    <font>
      <b/>
      <sz val="10"/>
      <color theme="1"/>
      <name val="Verdana"/>
      <family val="2"/>
    </font>
    <font>
      <sz val="10"/>
      <color rgb="FF000000"/>
      <name val="Verdana"/>
      <family val="2"/>
    </font>
    <font>
      <i/>
      <sz val="12"/>
      <color theme="1"/>
      <name val="Verdana"/>
      <family val="2"/>
    </font>
    <font>
      <b/>
      <sz val="10"/>
      <color rgb="FF000000"/>
      <name val="Verdana"/>
      <family val="2"/>
    </font>
    <font>
      <b/>
      <sz val="12"/>
      <color theme="0"/>
      <name val="Verdana"/>
      <family val="2"/>
    </font>
    <font>
      <b/>
      <sz val="12"/>
      <color rgb="FF0FD2E7"/>
      <name val="Verdana bold"/>
      <family val="2"/>
    </font>
    <font>
      <b/>
      <sz val="12"/>
      <color rgb="FF113CEA"/>
      <name val="Verdana bold"/>
      <family val="2"/>
    </font>
    <font>
      <b/>
      <sz val="12"/>
      <color theme="1"/>
      <name val="Verdana"/>
      <family val="2"/>
    </font>
    <font>
      <sz val="10"/>
      <name val="Verdana"/>
      <family val="2"/>
    </font>
    <font>
      <sz val="12"/>
      <name val="Verdana"/>
      <family val="2"/>
    </font>
    <font>
      <b/>
      <sz val="12"/>
      <name val="Verdana"/>
      <family val="2"/>
    </font>
    <font>
      <sz val="10"/>
      <color theme="0"/>
      <name val="Verdana"/>
      <family val="2"/>
    </font>
    <font>
      <sz val="11"/>
      <color theme="0"/>
      <name val="Verdana"/>
      <family val="2"/>
    </font>
    <font>
      <sz val="12"/>
      <color rgb="FFFFFFFF"/>
      <name val="Verdana"/>
      <family val="2"/>
    </font>
    <font>
      <i/>
      <sz val="12"/>
      <color rgb="FF000000"/>
      <name val="Verdana"/>
      <family val="2"/>
    </font>
    <font>
      <vertAlign val="subscript"/>
      <sz val="12"/>
      <color rgb="FF000000"/>
      <name val="Verdana"/>
      <family val="2"/>
    </font>
    <font>
      <b/>
      <sz val="12"/>
      <color rgb="FFFFFFFF"/>
      <name val="Verdana"/>
      <family val="2"/>
    </font>
    <font>
      <b/>
      <sz val="10"/>
      <color theme="0"/>
      <name val="Verdana"/>
      <family val="2"/>
    </font>
    <font>
      <b/>
      <sz val="11"/>
      <color theme="1"/>
      <name val="Verdana"/>
      <family val="2"/>
    </font>
    <font>
      <i/>
      <sz val="12"/>
      <name val="Verdana"/>
      <family val="2"/>
    </font>
    <font>
      <sz val="11"/>
      <name val="Verdana"/>
      <family val="2"/>
    </font>
    <font>
      <b/>
      <sz val="11"/>
      <name val="Verdana"/>
      <family val="2"/>
    </font>
    <font>
      <b/>
      <sz val="12"/>
      <name val="Verdana bold"/>
      <family val="2"/>
    </font>
    <font>
      <b/>
      <sz val="18"/>
      <color rgb="FF113CEA"/>
      <name val="Verdana"/>
      <family val="2"/>
    </font>
    <font>
      <i/>
      <sz val="12"/>
      <color rgb="FFFFFFFF"/>
      <name val="Verdana"/>
      <family val="2"/>
    </font>
    <font>
      <b/>
      <sz val="11"/>
      <color theme="0"/>
      <name val="Verdana"/>
      <family val="2"/>
    </font>
    <font>
      <b/>
      <sz val="11"/>
      <color rgb="FFFFFFFF"/>
      <name val="Verdana"/>
      <family val="2"/>
    </font>
    <font>
      <b/>
      <sz val="12"/>
      <color rgb="FFBDD9E7"/>
      <name val="Verdana bold"/>
    </font>
    <font>
      <b/>
      <sz val="12"/>
      <color rgb="FF113CEA"/>
      <name val="Verdana bold"/>
    </font>
    <font>
      <b/>
      <sz val="12"/>
      <color rgb="FF0FD2E7"/>
      <name val="Verdana bold"/>
    </font>
    <font>
      <b/>
      <sz val="12"/>
      <color rgb="FF61CBF3"/>
      <name val="Verdana bold"/>
    </font>
    <font>
      <b/>
      <sz val="11"/>
      <color rgb="FF000000"/>
      <name val="Verdana"/>
      <family val="2"/>
    </font>
    <font>
      <b/>
      <sz val="12"/>
      <color rgb="FF00B0F0"/>
      <name val="Verdana bold"/>
    </font>
    <font>
      <vertAlign val="subscript"/>
      <sz val="12"/>
      <color theme="0"/>
      <name val="Verdana"/>
      <family val="2"/>
    </font>
    <font>
      <vertAlign val="subscript"/>
      <sz val="12"/>
      <color rgb="FFFFFFFF"/>
      <name val="Verdana"/>
      <family val="2"/>
    </font>
    <font>
      <vertAlign val="subscript"/>
      <sz val="10"/>
      <color rgb="FF000000"/>
      <name val="Verdana"/>
      <family val="2"/>
    </font>
    <font>
      <b/>
      <i/>
      <sz val="12"/>
      <color rgb="FF113CEA"/>
      <name val="Verdana bold"/>
    </font>
    <font>
      <b/>
      <sz val="12"/>
      <color rgb="FF17D4E8"/>
      <name val="Verdana bold"/>
    </font>
    <font>
      <b/>
      <sz val="12"/>
      <color rgb="FF0FD2E9"/>
      <name val="Verdana bold"/>
    </font>
    <font>
      <vertAlign val="subscript"/>
      <sz val="10"/>
      <color theme="1"/>
      <name val="Verdana"/>
      <family val="2"/>
    </font>
    <font>
      <b/>
      <vertAlign val="subscript"/>
      <sz val="12"/>
      <color rgb="FF113CEA"/>
      <name val="Verdana bold"/>
    </font>
    <font>
      <sz val="11"/>
      <color theme="1"/>
      <name val="Aptos Narrow"/>
      <family val="2"/>
      <scheme val="minor"/>
    </font>
    <font>
      <b/>
      <sz val="12"/>
      <name val="Verdana bold"/>
    </font>
    <font>
      <b/>
      <sz val="12"/>
      <color rgb="FF3338E8"/>
      <name val="Verdana bold"/>
    </font>
    <font>
      <b/>
      <sz val="12"/>
      <color rgb="FF3000FD"/>
      <name val="Verdana bold"/>
    </font>
    <font>
      <b/>
      <sz val="12"/>
      <color theme="4" tint="0.39997558519241921"/>
      <name val="Verdana bold"/>
    </font>
    <font>
      <sz val="8"/>
      <color theme="0"/>
      <name val="Verdana"/>
      <family val="2"/>
    </font>
    <font>
      <vertAlign val="superscript"/>
      <sz val="12"/>
      <color rgb="FF430098"/>
      <name val="Verdana"/>
      <family val="2"/>
    </font>
    <font>
      <sz val="12"/>
      <color rgb="FF430098"/>
      <name val="Verdana"/>
      <family val="2"/>
    </font>
    <font>
      <b/>
      <sz val="12"/>
      <color theme="1"/>
      <name val="Verdana bold"/>
    </font>
    <font>
      <i/>
      <sz val="10"/>
      <color rgb="FF000000"/>
      <name val="Verdana"/>
      <family val="2"/>
    </font>
    <font>
      <b/>
      <sz val="10"/>
      <name val="Verdana"/>
      <family val="2"/>
    </font>
    <font>
      <b/>
      <sz val="12"/>
      <color theme="1"/>
      <name val="Verdana bold"/>
      <family val="2"/>
    </font>
    <font>
      <b/>
      <sz val="12"/>
      <color rgb="FF3B6BFA"/>
      <name val="Verdana bold"/>
    </font>
    <font>
      <u/>
      <sz val="11"/>
      <color theme="1"/>
      <name val="Verdana"/>
      <family val="2"/>
    </font>
    <font>
      <b/>
      <sz val="26"/>
      <color rgb="FF0FD2E9"/>
      <name val="Verdana"/>
      <family val="2"/>
    </font>
    <font>
      <b/>
      <sz val="10"/>
      <color rgb="FF113CEA"/>
      <name val="Verdana bold"/>
    </font>
    <font>
      <b/>
      <sz val="10"/>
      <color rgb="FF17D4E8"/>
      <name val="Verdana"/>
      <family val="2"/>
    </font>
    <font>
      <sz val="12"/>
      <color theme="0"/>
      <name val="Verdana"/>
      <family val="2"/>
    </font>
    <font>
      <u/>
      <sz val="12"/>
      <color theme="10"/>
      <name val="Verdana"/>
      <family val="2"/>
    </font>
    <font>
      <u/>
      <sz val="12"/>
      <color theme="1"/>
      <name val="Verdana"/>
      <family val="2"/>
    </font>
    <font>
      <b/>
      <sz val="11"/>
      <color rgb="FF17D4E8"/>
      <name val="Verdana"/>
      <family val="2"/>
    </font>
    <font>
      <b/>
      <sz val="12"/>
      <color rgb="FF0000FF"/>
      <name val="Verdana bold"/>
    </font>
    <font>
      <sz val="24"/>
      <color theme="0"/>
      <name val="Verdana"/>
      <family val="2"/>
    </font>
    <font>
      <sz val="12"/>
      <color rgb="FF000000"/>
      <name val="Verdana"/>
      <family val="2"/>
    </font>
    <font>
      <vertAlign val="subscript"/>
      <sz val="12"/>
      <color theme="1"/>
      <name val="Verdana"/>
      <family val="2"/>
    </font>
    <font>
      <sz val="8"/>
      <name val="Aptos Narrow"/>
      <family val="2"/>
      <scheme val="minor"/>
    </font>
    <font>
      <b/>
      <sz val="12"/>
      <color rgb="FF133EEA"/>
      <name val="Verdana bold"/>
    </font>
    <font>
      <sz val="11"/>
      <name val="Verdana bold"/>
    </font>
    <font>
      <b/>
      <sz val="11"/>
      <name val="Verdana bold"/>
    </font>
    <font>
      <vertAlign val="subscript"/>
      <sz val="11"/>
      <color rgb="FF000000"/>
      <name val="Verdana"/>
      <family val="2"/>
    </font>
    <font>
      <u/>
      <sz val="12"/>
      <name val="Verdana"/>
      <family val="2"/>
    </font>
    <font>
      <i/>
      <sz val="10"/>
      <color theme="1"/>
      <name val="Verdana"/>
      <family val="2"/>
    </font>
    <font>
      <b/>
      <i/>
      <sz val="12"/>
      <color theme="1"/>
      <name val="Verdana"/>
      <family val="2"/>
    </font>
    <font>
      <i/>
      <sz val="11"/>
      <color theme="1"/>
      <name val="Verdana"/>
      <family val="2"/>
    </font>
    <font>
      <vertAlign val="superscript"/>
      <sz val="12"/>
      <color theme="1"/>
      <name val="Verdana"/>
      <family val="2"/>
    </font>
    <font>
      <i/>
      <sz val="11"/>
      <name val="Verdana bold"/>
    </font>
    <font>
      <i/>
      <sz val="12"/>
      <color theme="0"/>
      <name val="Verdana"/>
      <family val="2"/>
    </font>
    <font>
      <b/>
      <u/>
      <sz val="12"/>
      <color theme="1"/>
      <name val="Verdana"/>
      <family val="2"/>
    </font>
    <font>
      <u/>
      <sz val="11"/>
      <color theme="10"/>
      <name val="Verdana"/>
      <family val="2"/>
    </font>
    <font>
      <b/>
      <sz val="12"/>
      <color rgb="FF2F06DC"/>
      <name val="Verdana bold"/>
    </font>
    <font>
      <u/>
      <sz val="11"/>
      <name val="Verdana"/>
      <family val="2"/>
    </font>
    <font>
      <u/>
      <sz val="10"/>
      <name val="Verdana"/>
      <family val="2"/>
    </font>
    <font>
      <b/>
      <u/>
      <sz val="10"/>
      <name val="Verdana"/>
      <family val="2"/>
    </font>
    <font>
      <u/>
      <sz val="14"/>
      <color theme="10"/>
      <name val="Verdana"/>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30098"/>
        <bgColor indexed="64"/>
      </patternFill>
    </fill>
    <fill>
      <patternFill patternType="solid">
        <fgColor rgb="FF113CEA"/>
        <bgColor indexed="64"/>
      </patternFill>
    </fill>
    <fill>
      <patternFill patternType="lightUp">
        <fgColor rgb="FF000000"/>
        <bgColor rgb="FFF2F2F2"/>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rgb="FFFFFFFF"/>
        <bgColor indexed="64"/>
      </patternFill>
    </fill>
    <fill>
      <patternFill patternType="solid">
        <fgColor rgb="FF113CEA"/>
        <bgColor rgb="FF000000"/>
      </patternFill>
    </fill>
    <fill>
      <patternFill patternType="solid">
        <fgColor rgb="FF0000FF"/>
        <bgColor indexed="64"/>
      </patternFill>
    </fill>
    <fill>
      <patternFill patternType="solid">
        <fgColor rgb="FF133EEA"/>
        <bgColor rgb="FF000000"/>
      </patternFill>
    </fill>
    <fill>
      <patternFill patternType="solid">
        <fgColor rgb="FF133EEA"/>
        <bgColor indexed="64"/>
      </patternFill>
    </fill>
    <fill>
      <patternFill patternType="solid">
        <fgColor rgb="FFFFFFFF"/>
        <bgColor rgb="FF000000"/>
      </patternFill>
    </fill>
  </fills>
  <borders count="336">
    <border>
      <left/>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rgb="FF113CEA"/>
      </top>
      <bottom style="thin">
        <color rgb="FF113CEA"/>
      </bottom>
      <diagonal/>
    </border>
    <border>
      <left style="thin">
        <color theme="0"/>
      </left>
      <right style="thin">
        <color theme="0"/>
      </right>
      <top/>
      <bottom style="thin">
        <color rgb="FF113CEA"/>
      </bottom>
      <diagonal/>
    </border>
    <border>
      <left style="thin">
        <color theme="0"/>
      </left>
      <right/>
      <top style="thin">
        <color theme="0"/>
      </top>
      <bottom style="thin">
        <color theme="0"/>
      </bottom>
      <diagonal/>
    </border>
    <border>
      <left/>
      <right/>
      <top/>
      <bottom style="thin">
        <color theme="0"/>
      </bottom>
      <diagonal/>
    </border>
    <border>
      <left style="thin">
        <color rgb="FF430098"/>
      </left>
      <right style="thin">
        <color rgb="FF430098"/>
      </right>
      <top/>
      <bottom/>
      <diagonal/>
    </border>
    <border>
      <left style="thin">
        <color rgb="FF430098"/>
      </left>
      <right style="thin">
        <color rgb="FF430098"/>
      </right>
      <top/>
      <bottom style="thin">
        <color rgb="FF430098"/>
      </bottom>
      <diagonal/>
    </border>
    <border>
      <left/>
      <right/>
      <top style="thin">
        <color rgb="FF113CEA"/>
      </top>
      <bottom style="thin">
        <color rgb="FF113CEA"/>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bottom/>
      <diagonal/>
    </border>
    <border>
      <left style="thin">
        <color theme="0"/>
      </left>
      <right/>
      <top/>
      <bottom style="thin">
        <color theme="0"/>
      </bottom>
      <diagonal/>
    </border>
    <border>
      <left style="thin">
        <color rgb="FF430098"/>
      </left>
      <right style="thin">
        <color rgb="FF430098"/>
      </right>
      <top style="thin">
        <color rgb="FF430098"/>
      </top>
      <bottom/>
      <diagonal/>
    </border>
    <border>
      <left style="thin">
        <color rgb="FF113CEA"/>
      </left>
      <right/>
      <top style="thin">
        <color rgb="FF113CEA"/>
      </top>
      <bottom/>
      <diagonal/>
    </border>
    <border>
      <left style="thin">
        <color rgb="FF430098"/>
      </left>
      <right/>
      <top/>
      <bottom/>
      <diagonal/>
    </border>
    <border>
      <left style="thin">
        <color theme="0"/>
      </left>
      <right/>
      <top style="thin">
        <color rgb="FF113CEA"/>
      </top>
      <bottom style="thin">
        <color theme="0"/>
      </bottom>
      <diagonal/>
    </border>
    <border>
      <left style="thin">
        <color rgb="FF430098"/>
      </left>
      <right/>
      <top/>
      <bottom style="thin">
        <color rgb="FF430098"/>
      </bottom>
      <diagonal/>
    </border>
    <border>
      <left/>
      <right/>
      <top/>
      <bottom style="thin">
        <color rgb="FF113CEA"/>
      </bottom>
      <diagonal/>
    </border>
    <border>
      <left/>
      <right/>
      <top style="thin">
        <color rgb="FF113CEA"/>
      </top>
      <bottom/>
      <diagonal/>
    </border>
    <border>
      <left/>
      <right/>
      <top style="thin">
        <color rgb="FF113CEA"/>
      </top>
      <bottom style="thin">
        <color theme="0"/>
      </bottom>
      <diagonal/>
    </border>
    <border>
      <left/>
      <right style="thin">
        <color theme="0"/>
      </right>
      <top style="thin">
        <color rgb="FF113CEA"/>
      </top>
      <bottom style="thin">
        <color theme="0"/>
      </bottom>
      <diagonal/>
    </border>
    <border>
      <left style="thin">
        <color rgb="FF113CEA"/>
      </left>
      <right/>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FFFFF"/>
      </bottom>
      <diagonal/>
    </border>
    <border>
      <left style="thin">
        <color rgb="FFFFFFFF"/>
      </left>
      <right/>
      <top style="thin">
        <color rgb="FFFFFFFF"/>
      </top>
      <bottom style="thin">
        <color rgb="FF113CEA"/>
      </bottom>
      <diagonal/>
    </border>
    <border>
      <left/>
      <right/>
      <top style="thin">
        <color rgb="FFFFFFFF"/>
      </top>
      <bottom style="thin">
        <color rgb="FF113CEA"/>
      </bottom>
      <diagonal/>
    </border>
    <border>
      <left/>
      <right/>
      <top style="thin">
        <color rgb="FFFFFFFF"/>
      </top>
      <bottom/>
      <diagonal/>
    </border>
    <border>
      <left style="thin">
        <color rgb="FFFFFFFF"/>
      </left>
      <right style="thin">
        <color rgb="FFFFFFFF"/>
      </right>
      <top/>
      <bottom style="thin">
        <color rgb="FF113CEA"/>
      </bottom>
      <diagonal/>
    </border>
    <border>
      <left/>
      <right style="thin">
        <color rgb="FFFFFFFF"/>
      </right>
      <top/>
      <bottom style="thin">
        <color rgb="FF113CEA"/>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style="thin">
        <color rgb="FFFFFFFF"/>
      </left>
      <right/>
      <top/>
      <bottom style="thin">
        <color rgb="FF113CEA"/>
      </bottom>
      <diagonal/>
    </border>
    <border>
      <left style="thin">
        <color rgb="FFFFFFFF"/>
      </left>
      <right style="thin">
        <color rgb="FFFFFFFF"/>
      </right>
      <top style="thin">
        <color rgb="FF113CEA"/>
      </top>
      <bottom style="thin">
        <color rgb="FF113CEA"/>
      </bottom>
      <diagonal/>
    </border>
    <border>
      <left style="thin">
        <color rgb="FFFFFFFF"/>
      </left>
      <right/>
      <top style="thin">
        <color rgb="FF113CEA"/>
      </top>
      <bottom style="thin">
        <color rgb="FF113CEA"/>
      </bottom>
      <diagonal/>
    </border>
    <border>
      <left/>
      <right style="thin">
        <color rgb="FF430098"/>
      </right>
      <top/>
      <bottom style="thin">
        <color rgb="FF430098"/>
      </bottom>
      <diagonal/>
    </border>
    <border>
      <left/>
      <right style="thin">
        <color rgb="FF113CEA"/>
      </right>
      <top style="thin">
        <color rgb="FF113CEA"/>
      </top>
      <bottom/>
      <diagonal/>
    </border>
    <border>
      <left/>
      <right/>
      <top style="thin">
        <color rgb="FF430098"/>
      </top>
      <bottom/>
      <diagonal/>
    </border>
    <border>
      <left/>
      <right style="thin">
        <color rgb="FFFFFFFF"/>
      </right>
      <top style="thin">
        <color rgb="FF113CEA"/>
      </top>
      <bottom style="thin">
        <color rgb="FF113CEA"/>
      </bottom>
      <diagonal/>
    </border>
    <border>
      <left style="thin">
        <color theme="0"/>
      </left>
      <right/>
      <top style="thin">
        <color rgb="FF113CEA"/>
      </top>
      <bottom style="thin">
        <color rgb="FF113CEA"/>
      </bottom>
      <diagonal/>
    </border>
    <border>
      <left/>
      <right/>
      <top style="thin">
        <color rgb="FF430098"/>
      </top>
      <bottom style="thin">
        <color rgb="FF113CEA"/>
      </bottom>
      <diagonal/>
    </border>
    <border>
      <left/>
      <right style="thin">
        <color rgb="FF133EEA"/>
      </right>
      <top style="thin">
        <color rgb="FF133EEA"/>
      </top>
      <bottom style="thin">
        <color rgb="FF133EEA"/>
      </bottom>
      <diagonal/>
    </border>
    <border>
      <left style="thin">
        <color rgb="FF133EEA"/>
      </left>
      <right style="thin">
        <color rgb="FF133EEA"/>
      </right>
      <top style="thin">
        <color rgb="FF133EEA"/>
      </top>
      <bottom style="thin">
        <color rgb="FF133EEA"/>
      </bottom>
      <diagonal/>
    </border>
    <border>
      <left style="thin">
        <color rgb="FF133EEA"/>
      </left>
      <right/>
      <top style="thin">
        <color rgb="FF133EEA"/>
      </top>
      <bottom style="thin">
        <color rgb="FF133EEA"/>
      </bottom>
      <diagonal/>
    </border>
    <border>
      <left/>
      <right/>
      <top style="thin">
        <color rgb="FF000000"/>
      </top>
      <bottom/>
      <diagonal/>
    </border>
    <border>
      <left style="thin">
        <color rgb="FF3338E8"/>
      </left>
      <right style="thin">
        <color rgb="FF3338E8"/>
      </right>
      <top style="thin">
        <color rgb="FF3338E8"/>
      </top>
      <bottom style="thin">
        <color rgb="FF3338E8"/>
      </bottom>
      <diagonal/>
    </border>
    <border>
      <left style="thin">
        <color rgb="FF3338E8"/>
      </left>
      <right/>
      <top style="thin">
        <color rgb="FF3338E8"/>
      </top>
      <bottom style="thin">
        <color rgb="FF3338E8"/>
      </bottom>
      <diagonal/>
    </border>
    <border>
      <left/>
      <right style="thin">
        <color rgb="FF3338E8"/>
      </right>
      <top/>
      <bottom style="thin">
        <color rgb="FF3338E8"/>
      </bottom>
      <diagonal/>
    </border>
    <border>
      <left style="thin">
        <color rgb="FF3338E8"/>
      </left>
      <right style="thin">
        <color rgb="FF3338E8"/>
      </right>
      <top/>
      <bottom style="thin">
        <color rgb="FF3338E8"/>
      </bottom>
      <diagonal/>
    </border>
    <border>
      <left style="thin">
        <color rgb="FF3338E8"/>
      </left>
      <right/>
      <top/>
      <bottom style="thin">
        <color rgb="FF3338E8"/>
      </bottom>
      <diagonal/>
    </border>
    <border>
      <left style="thin">
        <color theme="0"/>
      </left>
      <right/>
      <top/>
      <bottom style="thin">
        <color rgb="FF113CEA"/>
      </bottom>
      <diagonal/>
    </border>
    <border>
      <left/>
      <right/>
      <top/>
      <bottom style="thin">
        <color rgb="FF3338E8"/>
      </bottom>
      <diagonal/>
    </border>
    <border>
      <left style="thin">
        <color rgb="FF3000FD"/>
      </left>
      <right style="thin">
        <color rgb="FF3000FD"/>
      </right>
      <top style="thin">
        <color rgb="FF3000FD"/>
      </top>
      <bottom style="thin">
        <color rgb="FF3000FD"/>
      </bottom>
      <diagonal/>
    </border>
    <border>
      <left/>
      <right/>
      <top style="thin">
        <color rgb="FF3000FD"/>
      </top>
      <bottom/>
      <diagonal/>
    </border>
    <border>
      <left/>
      <right/>
      <top style="thin">
        <color rgb="FF3000FD"/>
      </top>
      <bottom style="thin">
        <color rgb="FF113CEA"/>
      </bottom>
      <diagonal/>
    </border>
    <border>
      <left/>
      <right/>
      <top style="thin">
        <color rgb="FF3000FD"/>
      </top>
      <bottom style="thin">
        <color rgb="FF3000FD"/>
      </bottom>
      <diagonal/>
    </border>
    <border>
      <left style="thin">
        <color rgb="FF3000FD"/>
      </left>
      <right/>
      <top style="thin">
        <color rgb="FF3000FD"/>
      </top>
      <bottom style="thin">
        <color rgb="FF3000FD"/>
      </bottom>
      <diagonal/>
    </border>
    <border>
      <left/>
      <right style="thin">
        <color rgb="FF3000FD"/>
      </right>
      <top style="thin">
        <color rgb="FF3000FD"/>
      </top>
      <bottom style="thin">
        <color rgb="FF3000FD"/>
      </bottom>
      <diagonal/>
    </border>
    <border>
      <left/>
      <right/>
      <top/>
      <bottom style="thin">
        <color rgb="FF3000FD"/>
      </bottom>
      <diagonal/>
    </border>
    <border>
      <left style="thin">
        <color rgb="FF3000FD"/>
      </left>
      <right/>
      <top/>
      <bottom/>
      <diagonal/>
    </border>
    <border>
      <left/>
      <right/>
      <top style="thin">
        <color rgb="FF113CEA"/>
      </top>
      <bottom style="thin">
        <color rgb="FF3000FD"/>
      </bottom>
      <diagonal/>
    </border>
    <border>
      <left/>
      <right style="thin">
        <color rgb="FF3000FD"/>
      </right>
      <top/>
      <bottom style="thin">
        <color rgb="FF3000FD"/>
      </bottom>
      <diagonal/>
    </border>
    <border>
      <left/>
      <right style="thin">
        <color rgb="FF3000FD"/>
      </right>
      <top style="thin">
        <color rgb="FF113CEA"/>
      </top>
      <bottom style="thin">
        <color rgb="FF113CEA"/>
      </bottom>
      <diagonal/>
    </border>
    <border>
      <left/>
      <right style="thin">
        <color rgb="FF3000FD"/>
      </right>
      <top/>
      <bottom style="thin">
        <color rgb="FF113CEA"/>
      </bottom>
      <diagonal/>
    </border>
    <border>
      <left style="thin">
        <color rgb="FF3000FD"/>
      </left>
      <right/>
      <top style="thin">
        <color rgb="FF113CEA"/>
      </top>
      <bottom style="thin">
        <color rgb="FF113CEA"/>
      </bottom>
      <diagonal/>
    </border>
    <border>
      <left style="thin">
        <color rgb="FF3000FD"/>
      </left>
      <right/>
      <top/>
      <bottom style="thin">
        <color rgb="FF3000FD"/>
      </bottom>
      <diagonal/>
    </border>
    <border>
      <left/>
      <right style="thin">
        <color rgb="FF3000FD"/>
      </right>
      <top/>
      <bottom/>
      <diagonal/>
    </border>
    <border>
      <left style="thin">
        <color rgb="FF3000FD"/>
      </left>
      <right/>
      <top/>
      <bottom style="thin">
        <color rgb="FF113CEA"/>
      </bottom>
      <diagonal/>
    </border>
    <border>
      <left style="thin">
        <color rgb="FF3000FD"/>
      </left>
      <right style="thin">
        <color rgb="FF3000FD"/>
      </right>
      <top/>
      <bottom style="thin">
        <color rgb="FF113CEA"/>
      </bottom>
      <diagonal/>
    </border>
    <border>
      <left style="thin">
        <color rgb="FF3000FD"/>
      </left>
      <right style="thin">
        <color rgb="FF3000FD"/>
      </right>
      <top/>
      <bottom/>
      <diagonal/>
    </border>
    <border>
      <left style="thin">
        <color rgb="FF3000FD"/>
      </left>
      <right style="thin">
        <color rgb="FF3000FD"/>
      </right>
      <top style="thin">
        <color rgb="FF113CEA"/>
      </top>
      <bottom style="thin">
        <color rgb="FF113CEA"/>
      </bottom>
      <diagonal/>
    </border>
    <border>
      <left/>
      <right style="thin">
        <color rgb="FF3000FD"/>
      </right>
      <top style="thin">
        <color rgb="FF3000FD"/>
      </top>
      <bottom/>
      <diagonal/>
    </border>
    <border>
      <left style="thin">
        <color rgb="FFFFFFFF"/>
      </left>
      <right/>
      <top style="thin">
        <color rgb="FF3000FD"/>
      </top>
      <bottom style="thin">
        <color rgb="FF3000FD"/>
      </bottom>
      <diagonal/>
    </border>
    <border>
      <left style="thin">
        <color rgb="FF3000FD"/>
      </left>
      <right/>
      <top style="thin">
        <color rgb="FF113CEA"/>
      </top>
      <bottom/>
      <diagonal/>
    </border>
    <border>
      <left/>
      <right style="thin">
        <color rgb="FF3000FD"/>
      </right>
      <top style="thin">
        <color rgb="FF113CEA"/>
      </top>
      <bottom/>
      <diagonal/>
    </border>
    <border>
      <left/>
      <right/>
      <top/>
      <bottom style="medium">
        <color rgb="FF3000FD"/>
      </bottom>
      <diagonal/>
    </border>
    <border>
      <left/>
      <right/>
      <top style="thin">
        <color rgb="FF113CEA"/>
      </top>
      <bottom style="medium">
        <color rgb="FF3000FD"/>
      </bottom>
      <diagonal/>
    </border>
    <border>
      <left/>
      <right/>
      <top style="medium">
        <color rgb="FF3000FD"/>
      </top>
      <bottom/>
      <diagonal/>
    </border>
    <border>
      <left/>
      <right/>
      <top style="medium">
        <color rgb="FF3000FD"/>
      </top>
      <bottom style="thin">
        <color rgb="FF113CEA"/>
      </bottom>
      <diagonal/>
    </border>
    <border>
      <left style="thin">
        <color rgb="FF3000FD"/>
      </left>
      <right/>
      <top style="thin">
        <color rgb="FF3000FD"/>
      </top>
      <bottom style="thin">
        <color rgb="FF113CEA"/>
      </bottom>
      <diagonal/>
    </border>
    <border>
      <left style="thin">
        <color rgb="FF3000FD"/>
      </left>
      <right style="thin">
        <color rgb="FF3000FD"/>
      </right>
      <top style="thin">
        <color rgb="FF3000FD"/>
      </top>
      <bottom style="thin">
        <color rgb="FF113CEA"/>
      </bottom>
      <diagonal/>
    </border>
    <border>
      <left style="thin">
        <color rgb="FF3000FD"/>
      </left>
      <right style="thin">
        <color rgb="FF3000FD"/>
      </right>
      <top style="thin">
        <color rgb="FF113CEA"/>
      </top>
      <bottom style="medium">
        <color rgb="FF3000FD"/>
      </bottom>
      <diagonal/>
    </border>
    <border>
      <left style="thin">
        <color rgb="FF3000FD"/>
      </left>
      <right style="thin">
        <color rgb="FF3000FD"/>
      </right>
      <top/>
      <bottom style="medium">
        <color rgb="FF3000FD"/>
      </bottom>
      <diagonal/>
    </border>
    <border>
      <left style="thin">
        <color rgb="FF3000FD"/>
      </left>
      <right style="thin">
        <color rgb="FF3000FD"/>
      </right>
      <top style="thin">
        <color rgb="FF3000FD"/>
      </top>
      <bottom/>
      <diagonal/>
    </border>
    <border>
      <left style="thin">
        <color rgb="FF430098"/>
      </left>
      <right/>
      <top/>
      <bottom style="thin">
        <color rgb="FF3000FD"/>
      </bottom>
      <diagonal/>
    </border>
    <border>
      <left/>
      <right style="thin">
        <color rgb="FF3000FD"/>
      </right>
      <top style="thin">
        <color rgb="FF3000FD"/>
      </top>
      <bottom style="thin">
        <color rgb="FF113CEA"/>
      </bottom>
      <diagonal/>
    </border>
    <border>
      <left style="thin">
        <color rgb="FF430098"/>
      </left>
      <right style="thin">
        <color rgb="FF430098"/>
      </right>
      <top style="thin">
        <color rgb="FF113CEA"/>
      </top>
      <bottom style="thin">
        <color rgb="FF3000FD"/>
      </bottom>
      <diagonal/>
    </border>
    <border>
      <left style="thin">
        <color rgb="FFFFFFFF"/>
      </left>
      <right/>
      <top style="thin">
        <color rgb="FF430098"/>
      </top>
      <bottom style="thin">
        <color rgb="FF113CEA"/>
      </bottom>
      <diagonal/>
    </border>
    <border>
      <left/>
      <right style="thin">
        <color rgb="FFFFFFFF"/>
      </right>
      <top style="thin">
        <color rgb="FF430098"/>
      </top>
      <bottom style="thin">
        <color rgb="FF113CEA"/>
      </bottom>
      <diagonal/>
    </border>
    <border>
      <left style="thin">
        <color rgb="FF3000FD"/>
      </left>
      <right style="thin">
        <color rgb="FF3000FD"/>
      </right>
      <top style="thin">
        <color rgb="FF430098"/>
      </top>
      <bottom style="thin">
        <color rgb="FF113CEA"/>
      </bottom>
      <diagonal/>
    </border>
    <border>
      <left/>
      <right style="thin">
        <color rgb="FF3000FD"/>
      </right>
      <top/>
      <bottom style="thin">
        <color rgb="FF430098"/>
      </bottom>
      <diagonal/>
    </border>
    <border>
      <left style="thin">
        <color rgb="FF3000FD"/>
      </left>
      <right style="thin">
        <color rgb="FF3000FD"/>
      </right>
      <top style="thin">
        <color rgb="FF113CEA"/>
      </top>
      <bottom/>
      <diagonal/>
    </border>
    <border>
      <left style="thin">
        <color rgb="FFFFFFFF"/>
      </left>
      <right/>
      <top style="thin">
        <color rgb="FF3000FD"/>
      </top>
      <bottom/>
      <diagonal/>
    </border>
    <border>
      <left style="thin">
        <color rgb="FF3000FD"/>
      </left>
      <right/>
      <top style="thin">
        <color rgb="FF3000FD"/>
      </top>
      <bottom/>
      <diagonal/>
    </border>
    <border>
      <left style="thin">
        <color rgb="FF3000FD"/>
      </left>
      <right/>
      <top style="thin">
        <color rgb="FF113CEA"/>
      </top>
      <bottom style="thin">
        <color rgb="FF3000FD"/>
      </bottom>
      <diagonal/>
    </border>
    <border>
      <left/>
      <right style="thin">
        <color rgb="FF3000FD"/>
      </right>
      <top style="thin">
        <color rgb="FF000000"/>
      </top>
      <bottom/>
      <diagonal/>
    </border>
    <border>
      <left style="thin">
        <color rgb="FF3000FD"/>
      </left>
      <right/>
      <top style="thin">
        <color rgb="FF000000"/>
      </top>
      <bottom/>
      <diagonal/>
    </border>
    <border>
      <left/>
      <right/>
      <top style="thin">
        <color rgb="FFFFFFFF"/>
      </top>
      <bottom style="thin">
        <color rgb="FF3000FD"/>
      </bottom>
      <diagonal/>
    </border>
    <border>
      <left/>
      <right/>
      <top style="thin">
        <color rgb="FF002060"/>
      </top>
      <bottom style="thin">
        <color rgb="FF002060"/>
      </bottom>
      <diagonal/>
    </border>
    <border>
      <left style="thin">
        <color rgb="FF3000FD"/>
      </left>
      <right/>
      <top style="thin">
        <color rgb="FF002060"/>
      </top>
      <bottom style="thin">
        <color rgb="FF113CEA"/>
      </bottom>
      <diagonal/>
    </border>
    <border>
      <left/>
      <right style="thin">
        <color rgb="FF3000FD"/>
      </right>
      <top style="thin">
        <color rgb="FF002060"/>
      </top>
      <bottom style="thin">
        <color rgb="FF113CEA"/>
      </bottom>
      <diagonal/>
    </border>
    <border>
      <left/>
      <right style="thin">
        <color rgb="FF3338E8"/>
      </right>
      <top/>
      <bottom style="thin">
        <color rgb="FF113CEA"/>
      </bottom>
      <diagonal/>
    </border>
    <border>
      <left style="thin">
        <color rgb="FF113CEA"/>
      </left>
      <right/>
      <top/>
      <bottom style="thin">
        <color rgb="FF3000FD"/>
      </bottom>
      <diagonal/>
    </border>
    <border>
      <left/>
      <right style="thin">
        <color rgb="FF430098"/>
      </right>
      <top/>
      <bottom style="thin">
        <color rgb="FF3000FD"/>
      </bottom>
      <diagonal/>
    </border>
    <border>
      <left style="thin">
        <color rgb="FF3000FD"/>
      </left>
      <right style="thin">
        <color rgb="FFFFFFFF"/>
      </right>
      <top style="thin">
        <color rgb="FF430098"/>
      </top>
      <bottom style="thin">
        <color rgb="FF113CEA"/>
      </bottom>
      <diagonal/>
    </border>
    <border>
      <left style="thin">
        <color rgb="FF3000FD"/>
      </left>
      <right style="thin">
        <color rgb="FFFFFFFF"/>
      </right>
      <top style="thin">
        <color rgb="FF113CEA"/>
      </top>
      <bottom style="thin">
        <color rgb="FF113CEA"/>
      </bottom>
      <diagonal/>
    </border>
    <border>
      <left style="thin">
        <color rgb="FF3000FD"/>
      </left>
      <right style="thin">
        <color theme="0"/>
      </right>
      <top style="thin">
        <color rgb="FF113CEA"/>
      </top>
      <bottom style="thin">
        <color rgb="FF113CEA"/>
      </bottom>
      <diagonal/>
    </border>
    <border>
      <left style="thin">
        <color rgb="FF3000FD"/>
      </left>
      <right style="thin">
        <color theme="0"/>
      </right>
      <top style="thin">
        <color rgb="FF430098"/>
      </top>
      <bottom style="thin">
        <color rgb="FF113CEA"/>
      </bottom>
      <diagonal/>
    </border>
    <border>
      <left style="thin">
        <color rgb="FF430098"/>
      </left>
      <right style="thin">
        <color rgb="FF430098"/>
      </right>
      <top style="thin">
        <color rgb="FF430098"/>
      </top>
      <bottom style="thin">
        <color rgb="FF3000FD"/>
      </bottom>
      <diagonal/>
    </border>
    <border>
      <left style="thin">
        <color rgb="FF3000FD"/>
      </left>
      <right style="thin">
        <color theme="0"/>
      </right>
      <top style="thin">
        <color rgb="FF3000FD"/>
      </top>
      <bottom style="thin">
        <color rgb="FF3000FD"/>
      </bottom>
      <diagonal/>
    </border>
    <border>
      <left style="thin">
        <color rgb="FF3000FD"/>
      </left>
      <right style="thin">
        <color theme="0"/>
      </right>
      <top/>
      <bottom style="thin">
        <color rgb="FF113CEA"/>
      </bottom>
      <diagonal/>
    </border>
    <border>
      <left style="thin">
        <color rgb="FF430098"/>
      </left>
      <right style="thin">
        <color rgb="FF430098"/>
      </right>
      <top/>
      <bottom style="thin">
        <color rgb="FF3000FD"/>
      </bottom>
      <diagonal/>
    </border>
    <border>
      <left style="medium">
        <color theme="0"/>
      </left>
      <right/>
      <top/>
      <bottom/>
      <diagonal/>
    </border>
    <border>
      <left style="thin">
        <color rgb="FF133EEA"/>
      </left>
      <right style="thin">
        <color rgb="FF133EEA"/>
      </right>
      <top style="thin">
        <color rgb="FF3000FD"/>
      </top>
      <bottom style="thin">
        <color rgb="FF3000FD"/>
      </bottom>
      <diagonal/>
    </border>
    <border>
      <left style="thin">
        <color rgb="FF133EEA"/>
      </left>
      <right/>
      <top style="thin">
        <color rgb="FF3000FD"/>
      </top>
      <bottom style="thin">
        <color rgb="FF3000FD"/>
      </bottom>
      <diagonal/>
    </border>
    <border>
      <left/>
      <right style="thin">
        <color rgb="FF133EEA"/>
      </right>
      <top style="thin">
        <color rgb="FF3000FD"/>
      </top>
      <bottom style="thin">
        <color rgb="FF3000FD"/>
      </bottom>
      <diagonal/>
    </border>
    <border>
      <left/>
      <right/>
      <top style="thin">
        <color rgb="FF133EEA"/>
      </top>
      <bottom style="thin">
        <color rgb="FF133EEA"/>
      </bottom>
      <diagonal/>
    </border>
    <border>
      <left style="thin">
        <color rgb="FF133EEA"/>
      </left>
      <right style="thin">
        <color rgb="FF133EEA"/>
      </right>
      <top style="thin">
        <color rgb="FF133EEA"/>
      </top>
      <bottom style="thin">
        <color rgb="FF3000FD"/>
      </bottom>
      <diagonal/>
    </border>
    <border>
      <left style="thin">
        <color theme="0"/>
      </left>
      <right/>
      <top style="thin">
        <color rgb="FF3000FD"/>
      </top>
      <bottom style="thin">
        <color rgb="FF3000FD"/>
      </bottom>
      <diagonal/>
    </border>
    <border>
      <left/>
      <right/>
      <top/>
      <bottom style="thin">
        <color indexed="64"/>
      </bottom>
      <diagonal/>
    </border>
    <border>
      <left/>
      <right/>
      <top style="thin">
        <color rgb="FF3338E8"/>
      </top>
      <bottom/>
      <diagonal/>
    </border>
    <border>
      <left/>
      <right/>
      <top/>
      <bottom style="medium">
        <color rgb="FF3338E8"/>
      </bottom>
      <diagonal/>
    </border>
    <border>
      <left/>
      <right/>
      <top style="medium">
        <color rgb="FF3338E8"/>
      </top>
      <bottom/>
      <diagonal/>
    </border>
    <border>
      <left/>
      <right style="thin">
        <color rgb="FF3338E8"/>
      </right>
      <top style="thin">
        <color rgb="FF113CEA"/>
      </top>
      <bottom style="thin">
        <color rgb="FF113CEA"/>
      </bottom>
      <diagonal/>
    </border>
    <border>
      <left/>
      <right style="thin">
        <color rgb="FF3338E8"/>
      </right>
      <top style="thin">
        <color rgb="FF113CEA"/>
      </top>
      <bottom/>
      <diagonal/>
    </border>
    <border>
      <left/>
      <right style="thin">
        <color rgb="FF3338E8"/>
      </right>
      <top/>
      <bottom/>
      <diagonal/>
    </border>
    <border>
      <left/>
      <right style="thin">
        <color rgb="FF3338E8"/>
      </right>
      <top/>
      <bottom style="medium">
        <color rgb="FF3338E8"/>
      </bottom>
      <diagonal/>
    </border>
    <border>
      <left/>
      <right style="thin">
        <color rgb="FF3338E8"/>
      </right>
      <top style="medium">
        <color rgb="FF3338E8"/>
      </top>
      <bottom/>
      <diagonal/>
    </border>
    <border>
      <left style="thin">
        <color rgb="FF3338E8"/>
      </left>
      <right style="thin">
        <color rgb="FF3338E8"/>
      </right>
      <top style="thin">
        <color rgb="FF113CEA"/>
      </top>
      <bottom style="thin">
        <color rgb="FF113CEA"/>
      </bottom>
      <diagonal/>
    </border>
    <border>
      <left style="thin">
        <color rgb="FF3338E8"/>
      </left>
      <right style="thin">
        <color rgb="FF3338E8"/>
      </right>
      <top style="thin">
        <color rgb="FF113CEA"/>
      </top>
      <bottom/>
      <diagonal/>
    </border>
    <border>
      <left style="thin">
        <color rgb="FF3338E8"/>
      </left>
      <right style="thin">
        <color rgb="FF3338E8"/>
      </right>
      <top/>
      <bottom/>
      <diagonal/>
    </border>
    <border>
      <left style="thin">
        <color rgb="FF3338E8"/>
      </left>
      <right style="thin">
        <color rgb="FF3338E8"/>
      </right>
      <top/>
      <bottom style="medium">
        <color rgb="FF3338E8"/>
      </bottom>
      <diagonal/>
    </border>
    <border>
      <left style="thin">
        <color rgb="FF3338E8"/>
      </left>
      <right style="thin">
        <color rgb="FF3338E8"/>
      </right>
      <top style="medium">
        <color rgb="FF3338E8"/>
      </top>
      <bottom/>
      <diagonal/>
    </border>
    <border>
      <left style="thin">
        <color rgb="FF3338E8"/>
      </left>
      <right style="thin">
        <color rgb="FF3338E8"/>
      </right>
      <top/>
      <bottom style="thin">
        <color rgb="FF113CEA"/>
      </bottom>
      <diagonal/>
    </border>
    <border>
      <left style="thin">
        <color rgb="FF3338E8"/>
      </left>
      <right/>
      <top style="thin">
        <color rgb="FF113CEA"/>
      </top>
      <bottom style="thin">
        <color rgb="FF113CEA"/>
      </bottom>
      <diagonal/>
    </border>
    <border>
      <left style="thin">
        <color rgb="FF3338E8"/>
      </left>
      <right/>
      <top style="thin">
        <color rgb="FF113CEA"/>
      </top>
      <bottom/>
      <diagonal/>
    </border>
    <border>
      <left style="thin">
        <color rgb="FF3338E8"/>
      </left>
      <right/>
      <top/>
      <bottom/>
      <diagonal/>
    </border>
    <border>
      <left style="thin">
        <color rgb="FF3338E8"/>
      </left>
      <right/>
      <top/>
      <bottom style="medium">
        <color rgb="FF3338E8"/>
      </bottom>
      <diagonal/>
    </border>
    <border>
      <left style="thin">
        <color rgb="FF3338E8"/>
      </left>
      <right/>
      <top style="medium">
        <color rgb="FF3338E8"/>
      </top>
      <bottom/>
      <diagonal/>
    </border>
    <border>
      <left style="thin">
        <color rgb="FF3338E8"/>
      </left>
      <right/>
      <top/>
      <bottom style="thin">
        <color rgb="FF113CEA"/>
      </bottom>
      <diagonal/>
    </border>
    <border>
      <left/>
      <right/>
      <top style="thin">
        <color rgb="FF3338E8"/>
      </top>
      <bottom style="thin">
        <color rgb="FF3338E8"/>
      </bottom>
      <diagonal/>
    </border>
    <border>
      <left/>
      <right style="thin">
        <color rgb="FF3338E8"/>
      </right>
      <top style="thin">
        <color rgb="FF3338E8"/>
      </top>
      <bottom style="thin">
        <color rgb="FF3338E8"/>
      </bottom>
      <diagonal/>
    </border>
    <border>
      <left style="thin">
        <color rgb="FF3338E8"/>
      </left>
      <right/>
      <top style="thin">
        <color rgb="FF3338E8"/>
      </top>
      <bottom/>
      <diagonal/>
    </border>
    <border>
      <left/>
      <right style="thin">
        <color rgb="FF3338E8"/>
      </right>
      <top style="thin">
        <color rgb="FF3338E8"/>
      </top>
      <bottom/>
      <diagonal/>
    </border>
    <border>
      <left style="thin">
        <color rgb="FF113CEA"/>
      </left>
      <right/>
      <top/>
      <bottom style="thin">
        <color rgb="FF113CEA"/>
      </bottom>
      <diagonal/>
    </border>
    <border>
      <left/>
      <right style="thin">
        <color rgb="FF3338E8"/>
      </right>
      <top style="thin">
        <color rgb="FF430098"/>
      </top>
      <bottom style="thin">
        <color rgb="FF113CEA"/>
      </bottom>
      <diagonal/>
    </border>
    <border>
      <left style="thin">
        <color rgb="FF3338E8"/>
      </left>
      <right style="thin">
        <color rgb="FF3338E8"/>
      </right>
      <top style="thin">
        <color rgb="FF430098"/>
      </top>
      <bottom style="thin">
        <color rgb="FF113CEA"/>
      </bottom>
      <diagonal/>
    </border>
    <border>
      <left style="thin">
        <color rgb="FF3338E8"/>
      </left>
      <right/>
      <top style="thin">
        <color rgb="FF430098"/>
      </top>
      <bottom style="thin">
        <color rgb="FF113CEA"/>
      </bottom>
      <diagonal/>
    </border>
    <border>
      <left style="thin">
        <color rgb="FF3338E8"/>
      </left>
      <right/>
      <top style="thin">
        <color rgb="FF3000FD"/>
      </top>
      <bottom style="thin">
        <color rgb="FF113CEA"/>
      </bottom>
      <diagonal/>
    </border>
    <border>
      <left/>
      <right/>
      <top style="thin">
        <color rgb="FF113CEA"/>
      </top>
      <bottom style="thin">
        <color rgb="FF3338E8"/>
      </bottom>
      <diagonal/>
    </border>
    <border>
      <left/>
      <right style="thin">
        <color rgb="FF113CEA"/>
      </right>
      <top style="thin">
        <color rgb="FF113CEA"/>
      </top>
      <bottom style="thin">
        <color rgb="FF3338E8"/>
      </bottom>
      <diagonal/>
    </border>
    <border>
      <left style="thin">
        <color rgb="FF113CEA"/>
      </left>
      <right/>
      <top style="thin">
        <color rgb="FF113CEA"/>
      </top>
      <bottom style="thin">
        <color rgb="FF3338E8"/>
      </bottom>
      <diagonal/>
    </border>
    <border>
      <left/>
      <right style="thin">
        <color theme="0"/>
      </right>
      <top style="thin">
        <color theme="0"/>
      </top>
      <bottom/>
      <diagonal/>
    </border>
    <border>
      <left style="thin">
        <color theme="0"/>
      </left>
      <right style="thin">
        <color theme="0"/>
      </right>
      <top/>
      <bottom/>
      <diagonal/>
    </border>
    <border>
      <left style="thin">
        <color theme="0"/>
      </left>
      <right/>
      <top style="thin">
        <color rgb="FF3338E8"/>
      </top>
      <bottom/>
      <diagonal/>
    </border>
    <border>
      <left/>
      <right style="thin">
        <color theme="0"/>
      </right>
      <top style="thin">
        <color rgb="FF3338E8"/>
      </top>
      <bottom/>
      <diagonal/>
    </border>
    <border>
      <left style="thin">
        <color theme="0"/>
      </left>
      <right/>
      <top style="thin">
        <color rgb="FF3338E8"/>
      </top>
      <bottom style="thin">
        <color rgb="FF3338E8"/>
      </bottom>
      <diagonal/>
    </border>
    <border>
      <left style="thin">
        <color rgb="FF3338E8"/>
      </left>
      <right style="thin">
        <color rgb="FF3338E8"/>
      </right>
      <top style="thin">
        <color rgb="FF3338E8"/>
      </top>
      <bottom/>
      <diagonal/>
    </border>
    <border>
      <left style="thin">
        <color rgb="FF3338E8"/>
      </left>
      <right style="thin">
        <color theme="0"/>
      </right>
      <top style="thin">
        <color rgb="FF3338E8"/>
      </top>
      <bottom/>
      <diagonal/>
    </border>
    <border>
      <left style="thin">
        <color rgb="FF3338E8"/>
      </left>
      <right style="thin">
        <color theme="0"/>
      </right>
      <top style="thin">
        <color rgb="FF113CEA"/>
      </top>
      <bottom style="thin">
        <color rgb="FF113CEA"/>
      </bottom>
      <diagonal/>
    </border>
    <border>
      <left style="thin">
        <color rgb="FF3338E8"/>
      </left>
      <right style="thin">
        <color theme="0"/>
      </right>
      <top/>
      <bottom/>
      <diagonal/>
    </border>
    <border>
      <left style="thin">
        <color rgb="FF3338E8"/>
      </left>
      <right style="thin">
        <color theme="0"/>
      </right>
      <top/>
      <bottom style="thin">
        <color rgb="FF113CEA"/>
      </bottom>
      <diagonal/>
    </border>
    <border>
      <left style="thin">
        <color rgb="FF430098"/>
      </left>
      <right style="thin">
        <color rgb="FF430098"/>
      </right>
      <top style="thin">
        <color rgb="FF430098"/>
      </top>
      <bottom style="thin">
        <color rgb="FF430098"/>
      </bottom>
      <diagonal/>
    </border>
    <border>
      <left style="thin">
        <color theme="0"/>
      </left>
      <right/>
      <top style="thin">
        <color rgb="FF430098"/>
      </top>
      <bottom style="thin">
        <color rgb="FF113CEA"/>
      </bottom>
      <diagonal/>
    </border>
    <border>
      <left style="thin">
        <color rgb="FF3338E8"/>
      </left>
      <right style="thin">
        <color theme="0"/>
      </right>
      <top style="thin">
        <color rgb="FF430098"/>
      </top>
      <bottom style="thin">
        <color rgb="FF3338E8"/>
      </bottom>
      <diagonal/>
    </border>
    <border>
      <left/>
      <right/>
      <top/>
      <bottom style="thin">
        <color rgb="FF0070C0"/>
      </bottom>
      <diagonal/>
    </border>
    <border>
      <left/>
      <right style="thin">
        <color rgb="FF0070C0"/>
      </right>
      <top style="thin">
        <color rgb="FF430098"/>
      </top>
      <bottom style="thin">
        <color rgb="FF113CEA"/>
      </bottom>
      <diagonal/>
    </border>
    <border>
      <left/>
      <right style="thin">
        <color rgb="FF0070C0"/>
      </right>
      <top/>
      <bottom style="thin">
        <color rgb="FF113CEA"/>
      </bottom>
      <diagonal/>
    </border>
    <border>
      <left/>
      <right style="thin">
        <color rgb="FF0070C0"/>
      </right>
      <top/>
      <bottom/>
      <diagonal/>
    </border>
    <border>
      <left/>
      <right style="thin">
        <color rgb="FF0070C0"/>
      </right>
      <top style="thin">
        <color rgb="FF113CEA"/>
      </top>
      <bottom style="thin">
        <color rgb="FF113CEA"/>
      </bottom>
      <diagonal/>
    </border>
    <border>
      <left style="thin">
        <color rgb="FF0070C0"/>
      </left>
      <right/>
      <top/>
      <bottom style="thin">
        <color rgb="FF113CEA"/>
      </bottom>
      <diagonal/>
    </border>
    <border>
      <left style="thin">
        <color rgb="FF0070C0"/>
      </left>
      <right/>
      <top style="thin">
        <color rgb="FF113CEA"/>
      </top>
      <bottom style="thin">
        <color rgb="FF113CEA"/>
      </bottom>
      <diagonal/>
    </border>
    <border>
      <left/>
      <right/>
      <top style="thin">
        <color rgb="FF0070C0"/>
      </top>
      <bottom/>
      <diagonal/>
    </border>
    <border>
      <left/>
      <right style="thin">
        <color rgb="FF0070C0"/>
      </right>
      <top style="thin">
        <color rgb="FF0070C0"/>
      </top>
      <bottom/>
      <diagonal/>
    </border>
    <border>
      <left/>
      <right/>
      <top style="thin">
        <color rgb="FF0070C0"/>
      </top>
      <bottom style="thin">
        <color rgb="FF0070C0"/>
      </bottom>
      <diagonal/>
    </border>
    <border>
      <left/>
      <right style="thin">
        <color rgb="FF0070C0"/>
      </right>
      <top/>
      <bottom style="medium">
        <color rgb="FF3000FD"/>
      </bottom>
      <diagonal/>
    </border>
    <border>
      <left style="thin">
        <color rgb="FF0070C0"/>
      </left>
      <right/>
      <top style="thin">
        <color rgb="FF113CEA"/>
      </top>
      <bottom style="medium">
        <color rgb="FF3000FD"/>
      </bottom>
      <diagonal/>
    </border>
    <border>
      <left/>
      <right style="thin">
        <color rgb="FF0070C0"/>
      </right>
      <top style="medium">
        <color rgb="FF3000FD"/>
      </top>
      <bottom/>
      <diagonal/>
    </border>
    <border>
      <left style="thin">
        <color rgb="FF0070C0"/>
      </left>
      <right/>
      <top style="medium">
        <color rgb="FF3000FD"/>
      </top>
      <bottom style="thin">
        <color rgb="FF113CEA"/>
      </bottom>
      <diagonal/>
    </border>
    <border>
      <left/>
      <right style="thin">
        <color rgb="FF0070C0"/>
      </right>
      <top style="medium">
        <color rgb="FF3000FD"/>
      </top>
      <bottom style="thin">
        <color rgb="FF113CEA"/>
      </bottom>
      <diagonal/>
    </border>
    <border>
      <left/>
      <right style="thin">
        <color rgb="FF0070C0"/>
      </right>
      <top style="thin">
        <color rgb="FF113CEA"/>
      </top>
      <bottom style="medium">
        <color rgb="FF3000FD"/>
      </bottom>
      <diagonal/>
    </border>
    <border>
      <left/>
      <right style="thin">
        <color rgb="FF3000FD"/>
      </right>
      <top style="thin">
        <color rgb="FF0070C0"/>
      </top>
      <bottom style="thin">
        <color rgb="FF0070C0"/>
      </bottom>
      <diagonal/>
    </border>
    <border>
      <left/>
      <right style="thin">
        <color rgb="FF3000FD"/>
      </right>
      <top/>
      <bottom style="thin">
        <color rgb="FF0070C0"/>
      </bottom>
      <diagonal/>
    </border>
    <border>
      <left/>
      <right style="thin">
        <color rgb="FF113CEA"/>
      </right>
      <top style="thin">
        <color rgb="FF113CEA"/>
      </top>
      <bottom style="thin">
        <color rgb="FF3000FD"/>
      </bottom>
      <diagonal/>
    </border>
    <border>
      <left style="thin">
        <color rgb="FF113CEA"/>
      </left>
      <right/>
      <top style="thin">
        <color rgb="FF113CEA"/>
      </top>
      <bottom style="thin">
        <color rgb="FF3000FD"/>
      </bottom>
      <diagonal/>
    </border>
    <border>
      <left/>
      <right style="thin">
        <color rgb="FF3000FD"/>
      </right>
      <top/>
      <bottom style="medium">
        <color rgb="FF3000FD"/>
      </bottom>
      <diagonal/>
    </border>
    <border>
      <left/>
      <right style="thin">
        <color rgb="FF3000FD"/>
      </right>
      <top style="medium">
        <color rgb="FF3000FD"/>
      </top>
      <bottom/>
      <diagonal/>
    </border>
    <border>
      <left style="thin">
        <color rgb="FF3000FD"/>
      </left>
      <right/>
      <top/>
      <bottom style="medium">
        <color rgb="FF3000FD"/>
      </bottom>
      <diagonal/>
    </border>
    <border>
      <left style="thin">
        <color rgb="FF3000FD"/>
      </left>
      <right/>
      <top style="medium">
        <color rgb="FF3000FD"/>
      </top>
      <bottom/>
      <diagonal/>
    </border>
    <border>
      <left style="thin">
        <color rgb="FF3000FD"/>
      </left>
      <right/>
      <top style="medium">
        <color rgb="FF3000FD"/>
      </top>
      <bottom style="thin">
        <color rgb="FF113CEA"/>
      </bottom>
      <diagonal/>
    </border>
    <border>
      <left/>
      <right style="thin">
        <color rgb="FF3000FD"/>
      </right>
      <top style="medium">
        <color rgb="FF3000FD"/>
      </top>
      <bottom style="thin">
        <color rgb="FF113CEA"/>
      </bottom>
      <diagonal/>
    </border>
    <border>
      <left style="thin">
        <color rgb="FF113CEA"/>
      </left>
      <right/>
      <top style="thin">
        <color rgb="FF113CEA"/>
      </top>
      <bottom style="thin">
        <color rgb="FF430098"/>
      </bottom>
      <diagonal/>
    </border>
    <border>
      <left/>
      <right/>
      <top style="thin">
        <color rgb="FF113CEA"/>
      </top>
      <bottom style="thin">
        <color rgb="FF430098"/>
      </bottom>
      <diagonal/>
    </border>
    <border>
      <left style="medium">
        <color theme="0"/>
      </left>
      <right/>
      <top style="thin">
        <color rgb="FF3000FD"/>
      </top>
      <bottom style="thin">
        <color rgb="FF3000FD"/>
      </bottom>
      <diagonal/>
    </border>
    <border>
      <left style="thin">
        <color rgb="FF430098"/>
      </left>
      <right/>
      <top style="thin">
        <color rgb="FF430098"/>
      </top>
      <bottom style="thin">
        <color rgb="FF3000FD"/>
      </bottom>
      <diagonal/>
    </border>
    <border>
      <left/>
      <right/>
      <top style="thin">
        <color rgb="FF430098"/>
      </top>
      <bottom style="thin">
        <color rgb="FF3000FD"/>
      </bottom>
      <diagonal/>
    </border>
    <border>
      <left/>
      <right style="thin">
        <color rgb="FF3000FD"/>
      </right>
      <top style="thin">
        <color rgb="FF113CEA"/>
      </top>
      <bottom style="thin">
        <color rgb="FF430098"/>
      </bottom>
      <diagonal/>
    </border>
    <border>
      <left/>
      <right style="thin">
        <color rgb="FF430098"/>
      </right>
      <top style="thin">
        <color rgb="FF430098"/>
      </top>
      <bottom style="thin">
        <color rgb="FF3000FD"/>
      </bottom>
      <diagonal/>
    </border>
    <border>
      <left style="thin">
        <color rgb="FF113CEA"/>
      </left>
      <right/>
      <top style="thin">
        <color theme="0"/>
      </top>
      <bottom/>
      <diagonal/>
    </border>
    <border>
      <left style="thin">
        <color theme="0"/>
      </left>
      <right/>
      <top/>
      <bottom style="thin">
        <color rgb="FF3000FD"/>
      </bottom>
      <diagonal/>
    </border>
    <border>
      <left/>
      <right style="thin">
        <color rgb="FF3000FD"/>
      </right>
      <top style="thin">
        <color rgb="FF3338E8"/>
      </top>
      <bottom style="thin">
        <color rgb="FF3338E8"/>
      </bottom>
      <diagonal/>
    </border>
    <border>
      <left/>
      <right style="thin">
        <color rgb="FF430098"/>
      </right>
      <top/>
      <bottom/>
      <diagonal/>
    </border>
    <border>
      <left/>
      <right style="thin">
        <color theme="0"/>
      </right>
      <top/>
      <bottom style="thin">
        <color rgb="FF113CEA"/>
      </bottom>
      <diagonal/>
    </border>
    <border>
      <left style="thin">
        <color rgb="FF430098"/>
      </left>
      <right/>
      <top style="thin">
        <color rgb="FF3000FD"/>
      </top>
      <bottom style="thin">
        <color rgb="FF3000FD"/>
      </bottom>
      <diagonal/>
    </border>
    <border>
      <left/>
      <right style="thin">
        <color theme="0"/>
      </right>
      <top style="thin">
        <color rgb="FF430098"/>
      </top>
      <bottom style="thin">
        <color rgb="FF113CEA"/>
      </bottom>
      <diagonal/>
    </border>
    <border>
      <left/>
      <right style="thin">
        <color theme="0"/>
      </right>
      <top style="thin">
        <color rgb="FF113CEA"/>
      </top>
      <bottom style="thin">
        <color rgb="FF113CEA"/>
      </bottom>
      <diagonal/>
    </border>
    <border>
      <left style="thin">
        <color rgb="FF430098"/>
      </left>
      <right/>
      <top style="thin">
        <color rgb="FF113CEA"/>
      </top>
      <bottom style="thin">
        <color rgb="FF3000FD"/>
      </bottom>
      <diagonal/>
    </border>
    <border>
      <left/>
      <right style="thin">
        <color rgb="FF430098"/>
      </right>
      <top style="thin">
        <color rgb="FF113CEA"/>
      </top>
      <bottom style="thin">
        <color rgb="FF3000FD"/>
      </bottom>
      <diagonal/>
    </border>
    <border>
      <left style="thin">
        <color rgb="FF430098"/>
      </left>
      <right style="thin">
        <color rgb="FF430098"/>
      </right>
      <top style="thin">
        <color rgb="FF430098"/>
      </top>
      <bottom style="thin">
        <color rgb="FF3338E8"/>
      </bottom>
      <diagonal/>
    </border>
    <border>
      <left style="medium">
        <color theme="0"/>
      </left>
      <right/>
      <top/>
      <bottom style="thin">
        <color rgb="FF3000FD"/>
      </bottom>
      <diagonal/>
    </border>
    <border>
      <left style="thin">
        <color rgb="FF430098"/>
      </left>
      <right/>
      <top style="thin">
        <color rgb="FF430098"/>
      </top>
      <bottom style="thin">
        <color rgb="FF3338E8"/>
      </bottom>
      <diagonal/>
    </border>
    <border>
      <left/>
      <right/>
      <top style="thin">
        <color rgb="FF430098"/>
      </top>
      <bottom style="thin">
        <color rgb="FF3338E8"/>
      </bottom>
      <diagonal/>
    </border>
    <border>
      <left style="thin">
        <color theme="0"/>
      </left>
      <right style="thin">
        <color rgb="FF3338E8"/>
      </right>
      <top style="thin">
        <color rgb="FF430098"/>
      </top>
      <bottom style="thin">
        <color rgb="FF113CEA"/>
      </bottom>
      <diagonal/>
    </border>
    <border>
      <left style="thin">
        <color rgb="FF3000FD"/>
      </left>
      <right/>
      <top style="thin">
        <color rgb="FF3338E8"/>
      </top>
      <bottom/>
      <diagonal/>
    </border>
    <border>
      <left/>
      <right/>
      <top style="thin">
        <color rgb="FF3338E8"/>
      </top>
      <bottom style="thin">
        <color rgb="FF113CEA"/>
      </bottom>
      <diagonal/>
    </border>
    <border>
      <left/>
      <right style="thin">
        <color rgb="FF3000FD"/>
      </right>
      <top style="thin">
        <color rgb="FF3338E8"/>
      </top>
      <bottom style="thin">
        <color rgb="FF113CEA"/>
      </bottom>
      <diagonal/>
    </border>
    <border>
      <left/>
      <right style="thin">
        <color rgb="FF3000FD"/>
      </right>
      <top style="thin">
        <color rgb="FF3338E8"/>
      </top>
      <bottom/>
      <diagonal/>
    </border>
    <border>
      <left/>
      <right style="thin">
        <color rgb="FF113CEA"/>
      </right>
      <top/>
      <bottom style="thin">
        <color rgb="FF3000FD"/>
      </bottom>
      <diagonal/>
    </border>
    <border>
      <left style="thin">
        <color rgb="FF3000FD"/>
      </left>
      <right/>
      <top style="thin">
        <color rgb="FF3000FD"/>
      </top>
      <bottom style="thin">
        <color rgb="FF3338E8"/>
      </bottom>
      <diagonal/>
    </border>
    <border>
      <left/>
      <right/>
      <top style="thin">
        <color rgb="FF3000FD"/>
      </top>
      <bottom style="thin">
        <color rgb="FF3338E8"/>
      </bottom>
      <diagonal/>
    </border>
    <border>
      <left style="thin">
        <color rgb="FF113CEA"/>
      </left>
      <right/>
      <top style="thin">
        <color rgb="FF3338E8"/>
      </top>
      <bottom style="thin">
        <color rgb="FF3338E8"/>
      </bottom>
      <diagonal/>
    </border>
    <border>
      <left/>
      <right style="thin">
        <color rgb="FF113CEA"/>
      </right>
      <top style="thin">
        <color rgb="FF3338E8"/>
      </top>
      <bottom/>
      <diagonal/>
    </border>
    <border>
      <left style="thin">
        <color rgb="FFFFFFFF"/>
      </left>
      <right/>
      <top style="thin">
        <color rgb="FF3338E8"/>
      </top>
      <bottom style="thin">
        <color rgb="FF3338E8"/>
      </bottom>
      <diagonal/>
    </border>
    <border>
      <left style="thin">
        <color rgb="FF3338E8"/>
      </left>
      <right style="thin">
        <color rgb="FF3338E8"/>
      </right>
      <top style="thin">
        <color rgb="FF3338E8"/>
      </top>
      <bottom style="thin">
        <color rgb="FF113CEA"/>
      </bottom>
      <diagonal/>
    </border>
    <border>
      <left style="thin">
        <color rgb="FF3338E8"/>
      </left>
      <right style="thin">
        <color rgb="FFFFFFFF"/>
      </right>
      <top style="thin">
        <color rgb="FF3338E8"/>
      </top>
      <bottom style="thin">
        <color rgb="FF113CEA"/>
      </bottom>
      <diagonal/>
    </border>
    <border>
      <left style="thin">
        <color rgb="FF3338E8"/>
      </left>
      <right style="thin">
        <color rgb="FFFFFFFF"/>
      </right>
      <top/>
      <bottom style="thin">
        <color rgb="FF113CEA"/>
      </bottom>
      <diagonal/>
    </border>
    <border>
      <left style="thin">
        <color rgb="FFFFFFFF"/>
      </left>
      <right style="thin">
        <color rgb="FFFFFFFF"/>
      </right>
      <top style="thin">
        <color rgb="FFFFFFFF"/>
      </top>
      <bottom style="thin">
        <color rgb="FF113CEA"/>
      </bottom>
      <diagonal/>
    </border>
    <border>
      <left style="thin">
        <color rgb="FFFFFFFF"/>
      </left>
      <right style="thin">
        <color rgb="FFFFFFFF"/>
      </right>
      <top/>
      <bottom style="thin">
        <color rgb="FF3000FD"/>
      </bottom>
      <diagonal/>
    </border>
    <border>
      <left style="thin">
        <color rgb="FFFFFFFF"/>
      </left>
      <right/>
      <top/>
      <bottom style="thin">
        <color rgb="FF3000FD"/>
      </bottom>
      <diagonal/>
    </border>
    <border>
      <left style="thin">
        <color rgb="FF3000FD"/>
      </left>
      <right style="thin">
        <color rgb="FF3000FD"/>
      </right>
      <top style="thin">
        <color rgb="FFFFFFFF"/>
      </top>
      <bottom style="thin">
        <color rgb="FF113CEA"/>
      </bottom>
      <diagonal/>
    </border>
    <border>
      <left/>
      <right style="thin">
        <color rgb="FFFFFFFF"/>
      </right>
      <top style="thin">
        <color rgb="FFFFFFFF"/>
      </top>
      <bottom style="thin">
        <color rgb="FF113CEA"/>
      </bottom>
      <diagonal/>
    </border>
    <border>
      <left style="thin">
        <color rgb="FF3000FD"/>
      </left>
      <right style="thin">
        <color rgb="FFFFFFFF"/>
      </right>
      <top/>
      <bottom style="thin">
        <color rgb="FF113CEA"/>
      </bottom>
      <diagonal/>
    </border>
    <border>
      <left style="thin">
        <color rgb="FFFFFFFF"/>
      </left>
      <right style="thin">
        <color rgb="FF3000FD"/>
      </right>
      <top/>
      <bottom style="thin">
        <color rgb="FF113CEA"/>
      </bottom>
      <diagonal/>
    </border>
    <border>
      <left style="thin">
        <color rgb="FF3000FD"/>
      </left>
      <right style="thin">
        <color rgb="FFFFFFFF"/>
      </right>
      <top style="thin">
        <color rgb="FFFFFFFF"/>
      </top>
      <bottom style="thin">
        <color rgb="FF113CEA"/>
      </bottom>
      <diagonal/>
    </border>
    <border>
      <left style="thin">
        <color rgb="FFFFFFFF"/>
      </left>
      <right style="thin">
        <color rgb="FF3000FD"/>
      </right>
      <top style="thin">
        <color rgb="FFFFFFFF"/>
      </top>
      <bottom style="thin">
        <color rgb="FF113CEA"/>
      </bottom>
      <diagonal/>
    </border>
    <border>
      <left style="thin">
        <color rgb="FF3000FD"/>
      </left>
      <right style="thin">
        <color rgb="FFFFFFFF"/>
      </right>
      <top/>
      <bottom style="thin">
        <color rgb="FF3000FD"/>
      </bottom>
      <diagonal/>
    </border>
    <border>
      <left style="thin">
        <color rgb="FFFFFFFF"/>
      </left>
      <right style="thin">
        <color rgb="FF3000FD"/>
      </right>
      <top/>
      <bottom style="thin">
        <color rgb="FF3000FD"/>
      </bottom>
      <diagonal/>
    </border>
    <border>
      <left/>
      <right style="thin">
        <color rgb="FFFFFFFF"/>
      </right>
      <top/>
      <bottom style="thin">
        <color rgb="FF3000FD"/>
      </bottom>
      <diagonal/>
    </border>
    <border>
      <left style="thin">
        <color rgb="FF3000FD"/>
      </left>
      <right style="thin">
        <color rgb="FFFFFFFF"/>
      </right>
      <top style="thin">
        <color rgb="FF3000FD"/>
      </top>
      <bottom style="thin">
        <color rgb="FF113CEA"/>
      </bottom>
      <diagonal/>
    </border>
    <border>
      <left style="thin">
        <color rgb="FF430098"/>
      </left>
      <right style="thin">
        <color rgb="FF430098"/>
      </right>
      <top style="thin">
        <color rgb="FF3000FD"/>
      </top>
      <bottom style="thin">
        <color rgb="FF3000FD"/>
      </bottom>
      <diagonal/>
    </border>
    <border>
      <left/>
      <right style="thin">
        <color rgb="FF3000FD"/>
      </right>
      <top style="thin">
        <color rgb="FF113CEA"/>
      </top>
      <bottom style="thin">
        <color rgb="FF3000FD"/>
      </bottom>
      <diagonal/>
    </border>
    <border>
      <left style="thin">
        <color rgb="FF113CEA"/>
      </left>
      <right/>
      <top style="thin">
        <color rgb="FF3338E8"/>
      </top>
      <bottom/>
      <diagonal/>
    </border>
    <border>
      <left/>
      <right style="thin">
        <color theme="0"/>
      </right>
      <top/>
      <bottom style="thin">
        <color rgb="FF3338E8"/>
      </bottom>
      <diagonal/>
    </border>
    <border>
      <left style="thin">
        <color theme="0"/>
      </left>
      <right style="thin">
        <color theme="0"/>
      </right>
      <top style="thin">
        <color rgb="FF3338E8"/>
      </top>
      <bottom style="thin">
        <color rgb="FF3338E8"/>
      </bottom>
      <diagonal/>
    </border>
    <border>
      <left style="thin">
        <color theme="0"/>
      </left>
      <right style="thin">
        <color rgb="FF3338E8"/>
      </right>
      <top style="thin">
        <color rgb="FF3338E8"/>
      </top>
      <bottom style="thin">
        <color rgb="FF3338E8"/>
      </bottom>
      <diagonal/>
    </border>
    <border>
      <left style="thin">
        <color rgb="FF3338E8"/>
      </left>
      <right style="thin">
        <color rgb="FF3338E8"/>
      </right>
      <top style="thin">
        <color theme="0"/>
      </top>
      <bottom/>
      <diagonal/>
    </border>
    <border>
      <left style="thin">
        <color rgb="FFFFFFFF"/>
      </left>
      <right/>
      <top style="thin">
        <color rgb="FF3338E8"/>
      </top>
      <bottom/>
      <diagonal/>
    </border>
    <border>
      <left/>
      <right style="thin">
        <color rgb="FFFFFFFF"/>
      </right>
      <top style="thin">
        <color rgb="FF3338E8"/>
      </top>
      <bottom style="thin">
        <color rgb="FF3338E8"/>
      </bottom>
      <diagonal/>
    </border>
    <border>
      <left style="thin">
        <color rgb="FF3338E8"/>
      </left>
      <right/>
      <top style="thin">
        <color rgb="FF113CEA"/>
      </top>
      <bottom style="thin">
        <color rgb="FF3338E8"/>
      </bottom>
      <diagonal/>
    </border>
    <border>
      <left style="thin">
        <color rgb="FF3338E8"/>
      </left>
      <right style="thin">
        <color rgb="FF3338E8"/>
      </right>
      <top style="thin">
        <color rgb="FF113CEA"/>
      </top>
      <bottom style="thin">
        <color rgb="FF3338E8"/>
      </bottom>
      <diagonal/>
    </border>
    <border>
      <left/>
      <right/>
      <top style="thin">
        <color rgb="FF3338E8"/>
      </top>
      <bottom style="medium">
        <color rgb="FF3338E8"/>
      </bottom>
      <diagonal/>
    </border>
    <border>
      <left/>
      <right style="thin">
        <color rgb="FF3338E8"/>
      </right>
      <top style="thin">
        <color rgb="FF3338E8"/>
      </top>
      <bottom style="medium">
        <color rgb="FF3338E8"/>
      </bottom>
      <diagonal/>
    </border>
    <border>
      <left style="thin">
        <color rgb="FF3338E8"/>
      </left>
      <right/>
      <top style="thin">
        <color rgb="FF3338E8"/>
      </top>
      <bottom style="medium">
        <color rgb="FF3338E8"/>
      </bottom>
      <diagonal/>
    </border>
    <border>
      <left/>
      <right/>
      <top style="medium">
        <color rgb="FF3338E8"/>
      </top>
      <bottom style="thin">
        <color rgb="FF3338E8"/>
      </bottom>
      <diagonal/>
    </border>
    <border>
      <left/>
      <right style="thin">
        <color rgb="FF3338E8"/>
      </right>
      <top style="medium">
        <color rgb="FF3338E8"/>
      </top>
      <bottom style="thin">
        <color rgb="FF3338E8"/>
      </bottom>
      <diagonal/>
    </border>
    <border>
      <left style="thin">
        <color rgb="FF3338E8"/>
      </left>
      <right style="thin">
        <color rgb="FF3338E8"/>
      </right>
      <top style="medium">
        <color rgb="FF3338E8"/>
      </top>
      <bottom style="thin">
        <color rgb="FF3338E8"/>
      </bottom>
      <diagonal/>
    </border>
    <border>
      <left style="thin">
        <color rgb="FF3338E8"/>
      </left>
      <right/>
      <top style="medium">
        <color rgb="FF3338E8"/>
      </top>
      <bottom style="thin">
        <color rgb="FF113CEA"/>
      </bottom>
      <diagonal/>
    </border>
    <border>
      <left/>
      <right/>
      <top style="medium">
        <color rgb="FF3338E8"/>
      </top>
      <bottom style="thin">
        <color rgb="FF113CEA"/>
      </bottom>
      <diagonal/>
    </border>
    <border>
      <left/>
      <right style="thin">
        <color rgb="FF3338E8"/>
      </right>
      <top style="medium">
        <color rgb="FF3338E8"/>
      </top>
      <bottom style="thin">
        <color rgb="FF113CEA"/>
      </bottom>
      <diagonal/>
    </border>
    <border>
      <left/>
      <right style="thin">
        <color rgb="FF3338E8"/>
      </right>
      <top style="thin">
        <color rgb="FF3000FD"/>
      </top>
      <bottom style="thin">
        <color rgb="FF3000FD"/>
      </bottom>
      <diagonal/>
    </border>
    <border>
      <left style="thin">
        <color rgb="FF3338E8"/>
      </left>
      <right/>
      <top style="thin">
        <color rgb="FF3000FD"/>
      </top>
      <bottom style="thin">
        <color rgb="FF3000FD"/>
      </bottom>
      <diagonal/>
    </border>
    <border>
      <left/>
      <right/>
      <top style="thin">
        <color rgb="FF3338E8"/>
      </top>
      <bottom style="thin">
        <color indexed="64"/>
      </bottom>
      <diagonal/>
    </border>
    <border>
      <left/>
      <right style="thin">
        <color rgb="FF3338E8"/>
      </right>
      <top/>
      <bottom style="thin">
        <color rgb="FF3000FD"/>
      </bottom>
      <diagonal/>
    </border>
    <border>
      <left/>
      <right style="thin">
        <color rgb="FF3338E8"/>
      </right>
      <top style="thin">
        <color rgb="FF3000FD"/>
      </top>
      <bottom/>
      <diagonal/>
    </border>
    <border>
      <left style="thin">
        <color rgb="FF3338E8"/>
      </left>
      <right/>
      <top/>
      <bottom style="thin">
        <color rgb="FF3000FD"/>
      </bottom>
      <diagonal/>
    </border>
    <border>
      <left style="thin">
        <color rgb="FF3338E8"/>
      </left>
      <right/>
      <top style="thin">
        <color rgb="FF3000FD"/>
      </top>
      <bottom/>
      <diagonal/>
    </border>
    <border>
      <left style="thin">
        <color theme="0"/>
      </left>
      <right/>
      <top style="thin">
        <color theme="0"/>
      </top>
      <bottom style="thin">
        <color rgb="FF430098"/>
      </bottom>
      <diagonal/>
    </border>
    <border>
      <left/>
      <right/>
      <top style="thin">
        <color theme="0"/>
      </top>
      <bottom style="thin">
        <color rgb="FF430098"/>
      </bottom>
      <diagonal/>
    </border>
    <border>
      <left/>
      <right style="thin">
        <color rgb="FF3338E8"/>
      </right>
      <top style="thin">
        <color theme="0"/>
      </top>
      <bottom style="thin">
        <color rgb="FF430098"/>
      </bottom>
      <diagonal/>
    </border>
    <border>
      <left style="thin">
        <color rgb="FF430098"/>
      </left>
      <right/>
      <top style="thin">
        <color rgb="FF430098"/>
      </top>
      <bottom style="thin">
        <color rgb="FF430098"/>
      </bottom>
      <diagonal/>
    </border>
    <border>
      <left/>
      <right style="thin">
        <color rgb="FF430098"/>
      </right>
      <top style="thin">
        <color rgb="FF430098"/>
      </top>
      <bottom style="thin">
        <color rgb="FF430098"/>
      </bottom>
      <diagonal/>
    </border>
    <border>
      <left style="thin">
        <color rgb="FF3338E8"/>
      </left>
      <right/>
      <top style="thin">
        <color rgb="FF430098"/>
      </top>
      <bottom style="thin">
        <color rgb="FF430098"/>
      </bottom>
      <diagonal/>
    </border>
    <border>
      <left/>
      <right style="thin">
        <color rgb="FF3338E8"/>
      </right>
      <top style="thin">
        <color rgb="FF430098"/>
      </top>
      <bottom style="thin">
        <color rgb="FF430098"/>
      </bottom>
      <diagonal/>
    </border>
    <border>
      <left/>
      <right style="thin">
        <color rgb="FF3338E8"/>
      </right>
      <top style="thin">
        <color rgb="FF3338E8"/>
      </top>
      <bottom style="thin">
        <color indexed="64"/>
      </bottom>
      <diagonal/>
    </border>
    <border>
      <left style="thin">
        <color rgb="FF3338E8"/>
      </left>
      <right style="thin">
        <color theme="0"/>
      </right>
      <top style="thin">
        <color rgb="FF430098"/>
      </top>
      <bottom style="thin">
        <color rgb="FF113CEA"/>
      </bottom>
      <diagonal/>
    </border>
    <border>
      <left style="thin">
        <color theme="0"/>
      </left>
      <right style="thin">
        <color theme="0"/>
      </right>
      <top/>
      <bottom style="thin">
        <color theme="0"/>
      </bottom>
      <diagonal/>
    </border>
    <border>
      <left/>
      <right style="thin">
        <color rgb="FF113CEA"/>
      </right>
      <top style="thin">
        <color rgb="FF3338E8"/>
      </top>
      <bottom style="thin">
        <color rgb="FF3338E8"/>
      </bottom>
      <diagonal/>
    </border>
    <border>
      <left style="thin">
        <color rgb="FF113CEA"/>
      </left>
      <right/>
      <top style="thin">
        <color rgb="FF3338E8"/>
      </top>
      <bottom style="thin">
        <color rgb="FF113CEA"/>
      </bottom>
      <diagonal/>
    </border>
    <border>
      <left style="thin">
        <color rgb="FF430098"/>
      </left>
      <right style="thin">
        <color rgb="FF430098"/>
      </right>
      <top style="thin">
        <color rgb="FF3000FD"/>
      </top>
      <bottom/>
      <diagonal/>
    </border>
    <border>
      <left style="thin">
        <color theme="0"/>
      </left>
      <right style="thin">
        <color theme="0"/>
      </right>
      <top style="thin">
        <color rgb="FF430098"/>
      </top>
      <bottom style="thin">
        <color rgb="FF113CEA"/>
      </bottom>
      <diagonal/>
    </border>
    <border>
      <left style="thin">
        <color rgb="FF113CEA"/>
      </left>
      <right/>
      <top style="thin">
        <color rgb="FF3000FD"/>
      </top>
      <bottom style="thin">
        <color rgb="FF113CEA"/>
      </bottom>
      <diagonal/>
    </border>
    <border>
      <left style="thin">
        <color rgb="FF113CEA"/>
      </left>
      <right/>
      <top style="thin">
        <color rgb="FF113CEA"/>
      </top>
      <bottom style="thin">
        <color rgb="FF113CEA"/>
      </bottom>
      <diagonal/>
    </border>
    <border>
      <left style="thin">
        <color rgb="FFFFFFFF"/>
      </left>
      <right/>
      <top/>
      <bottom style="thin">
        <color rgb="FF3338E8"/>
      </bottom>
      <diagonal/>
    </border>
    <border>
      <left style="thin">
        <color rgb="FF123CEA"/>
      </left>
      <right style="thin">
        <color rgb="FF123CEA"/>
      </right>
      <top style="thin">
        <color rgb="FF123CEA"/>
      </top>
      <bottom style="thin">
        <color rgb="FF123CEA"/>
      </bottom>
      <diagonal/>
    </border>
    <border>
      <left style="thin">
        <color theme="0"/>
      </left>
      <right/>
      <top style="medium">
        <color rgb="FF3000FD"/>
      </top>
      <bottom/>
      <diagonal/>
    </border>
    <border>
      <left style="thin">
        <color rgb="FF113CEA"/>
      </left>
      <right/>
      <top style="thin">
        <color theme="0"/>
      </top>
      <bottom style="thin">
        <color rgb="FF113CEA"/>
      </bottom>
      <diagonal/>
    </border>
    <border>
      <left/>
      <right/>
      <top style="thin">
        <color theme="0"/>
      </top>
      <bottom style="thin">
        <color rgb="FF113CEA"/>
      </bottom>
      <diagonal/>
    </border>
    <border>
      <left/>
      <right style="thin">
        <color rgb="FF113CEA"/>
      </right>
      <top style="thin">
        <color theme="0"/>
      </top>
      <bottom style="thin">
        <color rgb="FF113CEA"/>
      </bottom>
      <diagonal/>
    </border>
    <border>
      <left/>
      <right style="thin">
        <color rgb="FF113CEA"/>
      </right>
      <top style="thin">
        <color rgb="FF113CEA"/>
      </top>
      <bottom style="thin">
        <color rgb="FF113CEA"/>
      </bottom>
      <diagonal/>
    </border>
    <border>
      <left style="thin">
        <color theme="0"/>
      </left>
      <right style="thin">
        <color rgb="FF113CEA"/>
      </right>
      <top style="thin">
        <color theme="0"/>
      </top>
      <bottom style="thin">
        <color rgb="FF113CEA"/>
      </bottom>
      <diagonal/>
    </border>
    <border>
      <left style="thin">
        <color theme="0"/>
      </left>
      <right style="thin">
        <color rgb="FF113CEA"/>
      </right>
      <top/>
      <bottom style="thin">
        <color rgb="FF113CEA"/>
      </bottom>
      <diagonal/>
    </border>
    <border>
      <left style="thin">
        <color theme="0"/>
      </left>
      <right style="thin">
        <color rgb="FF113CEA"/>
      </right>
      <top style="thin">
        <color rgb="FF113CEA"/>
      </top>
      <bottom style="thin">
        <color rgb="FF113CEA"/>
      </bottom>
      <diagonal/>
    </border>
    <border>
      <left style="thin">
        <color rgb="FF113CEA"/>
      </left>
      <right style="thin">
        <color theme="0"/>
      </right>
      <top style="thin">
        <color theme="0"/>
      </top>
      <bottom style="thin">
        <color rgb="FF113CEA"/>
      </bottom>
      <diagonal/>
    </border>
    <border>
      <left style="thin">
        <color rgb="FF113CEA"/>
      </left>
      <right style="thin">
        <color theme="0"/>
      </right>
      <top/>
      <bottom style="thin">
        <color rgb="FF113CEA"/>
      </bottom>
      <diagonal/>
    </border>
    <border>
      <left style="thin">
        <color rgb="FF113CEA"/>
      </left>
      <right style="thin">
        <color theme="0"/>
      </right>
      <top style="thin">
        <color rgb="FF113CEA"/>
      </top>
      <bottom style="thin">
        <color rgb="FF113CEA"/>
      </bottom>
      <diagonal/>
    </border>
    <border>
      <left/>
      <right style="thin">
        <color rgb="FF113CEA"/>
      </right>
      <top/>
      <bottom style="thin">
        <color rgb="FF113CEA"/>
      </bottom>
      <diagonal/>
    </border>
    <border>
      <left/>
      <right/>
      <top style="thin">
        <color rgb="FF3000FD"/>
      </top>
      <bottom style="thin">
        <color rgb="FF133EEA"/>
      </bottom>
      <diagonal/>
    </border>
    <border>
      <left style="thin">
        <color rgb="FF3000FD"/>
      </left>
      <right/>
      <top style="thin">
        <color rgb="FF3000FD"/>
      </top>
      <bottom style="thin">
        <color rgb="FF133EEA"/>
      </bottom>
      <diagonal/>
    </border>
    <border>
      <left style="thin">
        <color rgb="FF3000FD"/>
      </left>
      <right style="thin">
        <color rgb="FF3000FD"/>
      </right>
      <top style="thin">
        <color rgb="FF3000FD"/>
      </top>
      <bottom style="thin">
        <color rgb="FF133EEA"/>
      </bottom>
      <diagonal/>
    </border>
    <border>
      <left style="thin">
        <color rgb="FF3000FD"/>
      </left>
      <right style="thin">
        <color theme="0"/>
      </right>
      <top style="thin">
        <color rgb="FF3000FD"/>
      </top>
      <bottom style="thin">
        <color rgb="FF133EEA"/>
      </bottom>
      <diagonal/>
    </border>
    <border>
      <left style="thin">
        <color rgb="FF3000FD"/>
      </left>
      <right style="thin">
        <color rgb="FFFFFFFF"/>
      </right>
      <top style="thin">
        <color rgb="FF113CEA"/>
      </top>
      <bottom style="thin">
        <color rgb="FF133EEA"/>
      </bottom>
      <diagonal/>
    </border>
    <border>
      <left/>
      <right/>
      <top style="thin">
        <color rgb="FF133EEA"/>
      </top>
      <bottom/>
      <diagonal/>
    </border>
    <border>
      <left style="thin">
        <color rgb="FF133EEA"/>
      </left>
      <right/>
      <top style="thin">
        <color rgb="FF133EEA"/>
      </top>
      <bottom/>
      <diagonal/>
    </border>
    <border>
      <left/>
      <right/>
      <top style="thin">
        <color rgb="FF133EEA"/>
      </top>
      <bottom style="medium">
        <color rgb="FF3000FD"/>
      </bottom>
      <diagonal/>
    </border>
    <border>
      <left/>
      <right/>
      <top style="thin">
        <color rgb="FF113CEA"/>
      </top>
      <bottom style="thin">
        <color rgb="FF133EEA"/>
      </bottom>
      <diagonal/>
    </border>
    <border>
      <left style="thin">
        <color rgb="FF0070C0"/>
      </left>
      <right/>
      <top style="thin">
        <color rgb="FF113CEA"/>
      </top>
      <bottom style="thin">
        <color rgb="FF133EEA"/>
      </bottom>
      <diagonal/>
    </border>
    <border>
      <left/>
      <right/>
      <top/>
      <bottom style="thin">
        <color rgb="FF133EEA"/>
      </bottom>
      <diagonal/>
    </border>
    <border>
      <left/>
      <right/>
      <top style="thin">
        <color rgb="FF113CEA"/>
      </top>
      <bottom style="medium">
        <color rgb="FF133EEA"/>
      </bottom>
      <diagonal/>
    </border>
    <border>
      <left/>
      <right/>
      <top style="medium">
        <color rgb="FF3000FD"/>
      </top>
      <bottom style="thin">
        <color rgb="FF133EEA"/>
      </bottom>
      <diagonal/>
    </border>
    <border>
      <left style="thin">
        <color rgb="FF3000FD"/>
      </left>
      <right/>
      <top style="thin">
        <color rgb="FF113CEA"/>
      </top>
      <bottom style="thin">
        <color rgb="FF133EEA"/>
      </bottom>
      <diagonal/>
    </border>
    <border>
      <left/>
      <right style="thin">
        <color rgb="FF3000FD"/>
      </right>
      <top style="thin">
        <color rgb="FF113CEA"/>
      </top>
      <bottom style="thin">
        <color rgb="FF133EEA"/>
      </bottom>
      <diagonal/>
    </border>
    <border>
      <left style="thin">
        <color rgb="FF3000FD"/>
      </left>
      <right/>
      <top style="thin">
        <color rgb="FF113CEA"/>
      </top>
      <bottom style="medium">
        <color rgb="FF133EEA"/>
      </bottom>
      <diagonal/>
    </border>
    <border>
      <left/>
      <right style="thin">
        <color rgb="FF0070C0"/>
      </right>
      <top style="thin">
        <color rgb="FF113CEA"/>
      </top>
      <bottom style="medium">
        <color rgb="FF133EEA"/>
      </bottom>
      <diagonal/>
    </border>
    <border>
      <left style="thin">
        <color rgb="FF0070C0"/>
      </left>
      <right/>
      <top style="thin">
        <color rgb="FF113CEA"/>
      </top>
      <bottom style="medium">
        <color rgb="FF133EEA"/>
      </bottom>
      <diagonal/>
    </border>
    <border>
      <left style="thin">
        <color rgb="FF3000FD"/>
      </left>
      <right/>
      <top/>
      <bottom style="thin">
        <color rgb="FF133EEA"/>
      </bottom>
      <diagonal/>
    </border>
    <border>
      <left style="thin">
        <color theme="0"/>
      </left>
      <right style="thin">
        <color theme="0"/>
      </right>
      <top style="thin">
        <color theme="0"/>
      </top>
      <bottom style="thin">
        <color rgb="FF113CEA"/>
      </bottom>
      <diagonal/>
    </border>
    <border>
      <left style="thin">
        <color rgb="FF3338E8"/>
      </left>
      <right/>
      <top style="thin">
        <color rgb="FF2F06DC"/>
      </top>
      <bottom style="thin">
        <color rgb="FF3000FD"/>
      </bottom>
      <diagonal/>
    </border>
    <border>
      <left/>
      <right/>
      <top style="thin">
        <color rgb="FF2F06DC"/>
      </top>
      <bottom style="thin">
        <color rgb="FF3000FD"/>
      </bottom>
      <diagonal/>
    </border>
    <border>
      <left/>
      <right style="thin">
        <color rgb="FF3338E8"/>
      </right>
      <top style="thin">
        <color rgb="FF2F06DC"/>
      </top>
      <bottom style="thin">
        <color rgb="FF3000FD"/>
      </bottom>
      <diagonal/>
    </border>
    <border>
      <left style="thin">
        <color rgb="FF3338E8"/>
      </left>
      <right/>
      <top style="thin">
        <color rgb="FF2F06DC"/>
      </top>
      <bottom style="thin">
        <color rgb="FF113CEA"/>
      </bottom>
      <diagonal/>
    </border>
    <border>
      <left/>
      <right style="thin">
        <color rgb="FF2F06DC"/>
      </right>
      <top style="thin">
        <color rgb="FF3000FD"/>
      </top>
      <bottom style="thin">
        <color rgb="FF3000FD"/>
      </bottom>
      <diagonal/>
    </border>
  </borders>
  <cellStyleXfs count="8">
    <xf numFmtId="0" fontId="0" fillId="0" borderId="0"/>
    <xf numFmtId="0" fontId="1" fillId="0" borderId="0" applyNumberFormat="0" applyFill="0" applyBorder="0" applyAlignment="0" applyProtection="0"/>
    <xf numFmtId="0" fontId="15" fillId="0" borderId="1" applyProtection="0">
      <alignment horizontal="left" vertical="center" wrapText="1"/>
    </xf>
    <xf numFmtId="0" fontId="1" fillId="0" borderId="0" applyNumberForma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cellStyleXfs>
  <cellXfs count="2362">
    <xf numFmtId="0" fontId="0" fillId="0" borderId="0" xfId="0"/>
    <xf numFmtId="0" fontId="0" fillId="0" borderId="3" xfId="0" applyBorder="1"/>
    <xf numFmtId="0" fontId="0" fillId="0" borderId="3" xfId="0" applyBorder="1" applyAlignment="1">
      <alignment horizontal="center"/>
    </xf>
    <xf numFmtId="0" fontId="8" fillId="2" borderId="3" xfId="0" applyFont="1" applyFill="1" applyBorder="1" applyAlignment="1">
      <alignment horizontal="right" vertical="center"/>
    </xf>
    <xf numFmtId="0" fontId="6" fillId="2" borderId="3" xfId="0" applyFont="1" applyFill="1" applyBorder="1" applyAlignment="1">
      <alignment horizontal="right" vertical="center"/>
    </xf>
    <xf numFmtId="0" fontId="7" fillId="2" borderId="3" xfId="0" applyFont="1" applyFill="1" applyBorder="1" applyAlignment="1">
      <alignment horizontal="right" vertical="center"/>
    </xf>
    <xf numFmtId="0" fontId="16" fillId="2" borderId="3" xfId="0" applyFont="1" applyFill="1" applyBorder="1" applyAlignment="1">
      <alignment horizontal="right" vertical="center"/>
    </xf>
    <xf numFmtId="0" fontId="8" fillId="2" borderId="16" xfId="0" applyFont="1" applyFill="1" applyBorder="1" applyAlignment="1">
      <alignment vertical="center" wrapText="1"/>
    </xf>
    <xf numFmtId="0" fontId="22" fillId="4" borderId="0" xfId="0" applyFont="1" applyFill="1" applyAlignment="1">
      <alignment horizontal="center" vertical="center" wrapText="1"/>
    </xf>
    <xf numFmtId="0" fontId="0" fillId="0" borderId="29" xfId="0" applyBorder="1"/>
    <xf numFmtId="0" fontId="0" fillId="0" borderId="28" xfId="0" applyBorder="1"/>
    <xf numFmtId="0" fontId="4" fillId="0" borderId="0" xfId="0" applyFont="1"/>
    <xf numFmtId="0" fontId="4" fillId="2" borderId="0" xfId="0" applyFont="1" applyFill="1"/>
    <xf numFmtId="0" fontId="0" fillId="0" borderId="0" xfId="0" applyAlignment="1">
      <alignment horizontal="center"/>
    </xf>
    <xf numFmtId="0" fontId="15" fillId="2" borderId="36" xfId="0" applyFont="1" applyFill="1" applyBorder="1" applyAlignment="1">
      <alignment vertical="center" wrapText="1"/>
    </xf>
    <xf numFmtId="164" fontId="7" fillId="0" borderId="12" xfId="0" applyNumberFormat="1" applyFont="1" applyBorder="1" applyAlignment="1">
      <alignment horizontal="center" vertical="center"/>
    </xf>
    <xf numFmtId="0" fontId="10" fillId="0" borderId="0" xfId="0" applyFont="1" applyAlignment="1">
      <alignment wrapText="1"/>
    </xf>
    <xf numFmtId="0" fontId="35" fillId="5" borderId="0" xfId="0" applyFont="1" applyFill="1"/>
    <xf numFmtId="0" fontId="21" fillId="5" borderId="0" xfId="0" applyFont="1" applyFill="1"/>
    <xf numFmtId="0" fontId="0" fillId="5" borderId="0" xfId="0" applyFill="1"/>
    <xf numFmtId="0" fontId="34" fillId="5" borderId="0" xfId="0" applyFont="1" applyFill="1"/>
    <xf numFmtId="0" fontId="2" fillId="4" borderId="11" xfId="0" applyFont="1" applyFill="1" applyBorder="1" applyAlignment="1">
      <alignment horizontal="center" vertical="center"/>
    </xf>
    <xf numFmtId="0" fontId="8" fillId="0" borderId="12" xfId="0" applyFont="1" applyBorder="1" applyAlignment="1">
      <alignment horizontal="center" vertical="center" indent="1"/>
    </xf>
    <xf numFmtId="0" fontId="8" fillId="0" borderId="0" xfId="0" applyFont="1" applyAlignment="1">
      <alignment horizontal="center" vertical="center" indent="1"/>
    </xf>
    <xf numFmtId="0" fontId="8" fillId="0" borderId="0" xfId="0" applyFont="1" applyAlignment="1">
      <alignment horizontal="center" vertical="center"/>
    </xf>
    <xf numFmtId="0" fontId="8" fillId="0" borderId="12" xfId="0" applyFont="1" applyBorder="1" applyAlignment="1">
      <alignment horizontal="center" vertical="center"/>
    </xf>
    <xf numFmtId="3" fontId="8" fillId="0" borderId="0" xfId="0" applyNumberFormat="1" applyFont="1" applyAlignment="1">
      <alignment horizontal="center" vertical="center"/>
    </xf>
    <xf numFmtId="3" fontId="6" fillId="0" borderId="0" xfId="0" applyNumberFormat="1" applyFont="1" applyAlignment="1">
      <alignment horizontal="center" vertical="center"/>
    </xf>
    <xf numFmtId="0" fontId="8" fillId="0" borderId="23" xfId="0" applyFont="1" applyBorder="1" applyAlignment="1">
      <alignment horizontal="center" vertical="center"/>
    </xf>
    <xf numFmtId="3" fontId="8" fillId="0" borderId="12" xfId="0" applyNumberFormat="1" applyFont="1" applyBorder="1" applyAlignment="1">
      <alignment horizontal="center" vertical="center"/>
    </xf>
    <xf numFmtId="0" fontId="6" fillId="0" borderId="0" xfId="0" applyFont="1" applyAlignment="1">
      <alignment horizontal="center" vertical="center"/>
    </xf>
    <xf numFmtId="167" fontId="7" fillId="0" borderId="12" xfId="0" applyNumberFormat="1" applyFont="1" applyBorder="1" applyAlignment="1">
      <alignment horizontal="center" vertical="center"/>
    </xf>
    <xf numFmtId="0" fontId="7" fillId="0" borderId="0" xfId="0" applyFont="1" applyAlignment="1">
      <alignment horizontal="left" vertical="top" wrapText="1"/>
    </xf>
    <xf numFmtId="166" fontId="8" fillId="0" borderId="23" xfId="0" applyNumberFormat="1" applyFont="1" applyBorder="1" applyAlignment="1">
      <alignment horizontal="center" vertical="center" wrapText="1"/>
    </xf>
    <xf numFmtId="0" fontId="21" fillId="5" borderId="0" xfId="3" applyFont="1" applyFill="1"/>
    <xf numFmtId="0" fontId="34" fillId="5" borderId="0" xfId="3" applyFont="1" applyFill="1"/>
    <xf numFmtId="0" fontId="7" fillId="0" borderId="42" xfId="0" applyFont="1" applyBorder="1" applyAlignment="1">
      <alignment horizontal="center" vertical="center" indent="1"/>
    </xf>
    <xf numFmtId="0" fontId="7" fillId="0" borderId="48" xfId="0" applyFont="1" applyBorder="1" applyAlignment="1">
      <alignment horizontal="center" vertical="center" indent="1"/>
    </xf>
    <xf numFmtId="2" fontId="8" fillId="2" borderId="12" xfId="0" applyNumberFormat="1" applyFont="1" applyFill="1" applyBorder="1" applyAlignment="1">
      <alignment horizontal="center" vertical="center"/>
    </xf>
    <xf numFmtId="0" fontId="2" fillId="4" borderId="11" xfId="0" applyFont="1" applyFill="1" applyBorder="1" applyAlignment="1">
      <alignment horizontal="center" vertical="center" indent="1"/>
    </xf>
    <xf numFmtId="2" fontId="8" fillId="0" borderId="23" xfId="0" applyNumberFormat="1" applyFont="1" applyBorder="1" applyAlignment="1">
      <alignment horizontal="center" vertical="center" wrapText="1"/>
    </xf>
    <xf numFmtId="164" fontId="8" fillId="0" borderId="12" xfId="0" applyNumberFormat="1" applyFont="1" applyBorder="1" applyAlignment="1">
      <alignment horizontal="center" vertical="center"/>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2" fillId="4" borderId="10" xfId="0" applyFont="1" applyFill="1" applyBorder="1" applyAlignment="1">
      <alignment horizontal="center" vertical="center" wrapText="1"/>
    </xf>
    <xf numFmtId="3" fontId="8" fillId="0" borderId="23" xfId="0" applyNumberFormat="1" applyFont="1" applyBorder="1" applyAlignment="1">
      <alignment horizontal="center" vertical="center"/>
    </xf>
    <xf numFmtId="164" fontId="8" fillId="0" borderId="0" xfId="0" applyNumberFormat="1" applyFont="1" applyAlignment="1">
      <alignment horizontal="center" vertical="center"/>
    </xf>
    <xf numFmtId="0" fontId="8" fillId="2" borderId="0" xfId="0" applyFont="1" applyFill="1" applyAlignment="1">
      <alignment horizontal="center" vertical="center" indent="1"/>
    </xf>
    <xf numFmtId="0" fontId="8" fillId="2" borderId="12" xfId="0" applyFont="1" applyFill="1" applyBorder="1" applyAlignment="1">
      <alignment horizontal="center" vertical="center" indent="1"/>
    </xf>
    <xf numFmtId="165" fontId="8" fillId="0" borderId="0" xfId="0" applyNumberFormat="1" applyFont="1" applyAlignment="1">
      <alignment horizontal="center" vertical="center"/>
    </xf>
    <xf numFmtId="165" fontId="8" fillId="0" borderId="23" xfId="0" applyNumberFormat="1" applyFont="1" applyBorder="1" applyAlignment="1">
      <alignment horizontal="center" vertical="center"/>
    </xf>
    <xf numFmtId="0" fontId="25" fillId="4" borderId="0" xfId="0" applyFont="1" applyFill="1" applyAlignment="1">
      <alignment horizontal="center" vertical="center" wrapText="1"/>
    </xf>
    <xf numFmtId="0" fontId="2" fillId="4" borderId="0" xfId="0" applyFont="1" applyFill="1" applyAlignment="1">
      <alignment horizontal="center" vertical="center" inden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5" borderId="0" xfId="0" applyFont="1" applyFill="1" applyAlignment="1">
      <alignment horizontal="center" vertical="center"/>
    </xf>
    <xf numFmtId="0" fontId="2" fillId="4" borderId="0" xfId="0" applyFont="1" applyFill="1" applyAlignment="1">
      <alignment horizontal="center" vertical="center"/>
    </xf>
    <xf numFmtId="0" fontId="8" fillId="2" borderId="12" xfId="0" applyFont="1" applyFill="1" applyBorder="1" applyAlignment="1">
      <alignment horizontal="center" vertical="center"/>
    </xf>
    <xf numFmtId="0" fontId="8" fillId="0" borderId="12" xfId="0" applyFont="1" applyBorder="1" applyAlignment="1">
      <alignment horizontal="center" vertical="center" wrapText="1"/>
    </xf>
    <xf numFmtId="0" fontId="2" fillId="4" borderId="0" xfId="0" applyFont="1" applyFill="1" applyAlignment="1">
      <alignment horizontal="center" vertical="center" wrapText="1" indent="1"/>
    </xf>
    <xf numFmtId="3" fontId="6" fillId="0" borderId="12" xfId="0" applyNumberFormat="1" applyFont="1" applyBorder="1" applyAlignment="1">
      <alignment horizontal="center" vertical="center"/>
    </xf>
    <xf numFmtId="0" fontId="8" fillId="2" borderId="0" xfId="0" applyFont="1" applyFill="1" applyAlignment="1">
      <alignment vertical="center" wrapText="1"/>
    </xf>
    <xf numFmtId="0" fontId="7" fillId="0" borderId="12" xfId="0" applyFont="1" applyBorder="1" applyAlignment="1">
      <alignment horizontal="center" vertical="center"/>
    </xf>
    <xf numFmtId="0" fontId="7" fillId="0" borderId="0" xfId="0" applyFont="1" applyAlignment="1">
      <alignment horizontal="center" vertical="center"/>
    </xf>
    <xf numFmtId="0" fontId="18" fillId="3" borderId="36" xfId="0" applyFont="1" applyFill="1" applyBorder="1" applyAlignment="1">
      <alignment vertical="top" wrapText="1"/>
    </xf>
    <xf numFmtId="0" fontId="7" fillId="0" borderId="12" xfId="0" applyFont="1" applyBorder="1" applyAlignment="1">
      <alignment horizontal="center" vertical="center" wrapText="1"/>
    </xf>
    <xf numFmtId="0" fontId="3" fillId="0" borderId="0" xfId="0" applyFont="1" applyAlignment="1">
      <alignment vertical="top" wrapText="1"/>
    </xf>
    <xf numFmtId="0" fontId="4" fillId="5" borderId="0" xfId="0" applyFont="1" applyFill="1"/>
    <xf numFmtId="0" fontId="2" fillId="7" borderId="0" xfId="0" applyFont="1" applyFill="1" applyAlignment="1">
      <alignment horizontal="center" vertical="center"/>
    </xf>
    <xf numFmtId="1" fontId="7" fillId="0" borderId="12" xfId="0" applyNumberFormat="1" applyFont="1" applyBorder="1" applyAlignment="1">
      <alignment horizontal="center" vertical="center"/>
    </xf>
    <xf numFmtId="3" fontId="8" fillId="0" borderId="24" xfId="0" applyNumberFormat="1" applyFont="1" applyBorder="1" applyAlignment="1">
      <alignment horizontal="center" vertical="center"/>
    </xf>
    <xf numFmtId="3" fontId="6" fillId="0" borderId="24" xfId="0" applyNumberFormat="1" applyFont="1" applyBorder="1" applyAlignment="1">
      <alignment horizontal="center" vertical="center"/>
    </xf>
    <xf numFmtId="2" fontId="8" fillId="2" borderId="23" xfId="0" applyNumberFormat="1" applyFont="1" applyFill="1" applyBorder="1" applyAlignment="1">
      <alignment horizontal="center" vertical="center" wrapText="1"/>
    </xf>
    <xf numFmtId="168" fontId="5" fillId="2" borderId="23" xfId="0" applyNumberFormat="1" applyFont="1" applyFill="1" applyBorder="1" applyAlignment="1">
      <alignment horizontal="center" vertical="center" wrapText="1"/>
    </xf>
    <xf numFmtId="0" fontId="0" fillId="0" borderId="16" xfId="0" applyBorder="1" applyAlignment="1">
      <alignment horizontal="center"/>
    </xf>
    <xf numFmtId="0" fontId="12" fillId="0" borderId="0" xfId="0" applyFont="1" applyAlignment="1">
      <alignment vertical="top" wrapText="1"/>
    </xf>
    <xf numFmtId="0" fontId="4" fillId="0" borderId="0" xfId="0" applyFont="1" applyAlignment="1">
      <alignment vertical="top" wrapText="1"/>
    </xf>
    <xf numFmtId="0" fontId="32" fillId="0" borderId="44" xfId="0" applyFont="1" applyBorder="1" applyAlignment="1">
      <alignment vertical="center"/>
    </xf>
    <xf numFmtId="0" fontId="4" fillId="0" borderId="0" xfId="0" applyFont="1" applyAlignment="1">
      <alignment wrapText="1"/>
    </xf>
    <xf numFmtId="0" fontId="2" fillId="4" borderId="18" xfId="0" applyFont="1" applyFill="1" applyBorder="1" applyAlignment="1">
      <alignment horizontal="center" vertical="center" wrapText="1"/>
    </xf>
    <xf numFmtId="0" fontId="8" fillId="0" borderId="12" xfId="0" applyFont="1" applyBorder="1" applyAlignment="1">
      <alignment horizontal="center" vertical="center" readingOrder="1"/>
    </xf>
    <xf numFmtId="0" fontId="8" fillId="0" borderId="0" xfId="0" applyFont="1" applyAlignment="1">
      <alignment horizontal="center" vertical="center" readingOrder="1"/>
    </xf>
    <xf numFmtId="0" fontId="8" fillId="0" borderId="23" xfId="0" applyFont="1" applyBorder="1" applyAlignment="1">
      <alignment horizontal="center" vertical="center" readingOrder="1"/>
    </xf>
    <xf numFmtId="0" fontId="2" fillId="4" borderId="35" xfId="0" applyFont="1" applyFill="1" applyBorder="1" applyAlignment="1">
      <alignment horizontal="center" vertical="center" wrapText="1"/>
    </xf>
    <xf numFmtId="0" fontId="4" fillId="0" borderId="0" xfId="0" applyFont="1" applyAlignment="1">
      <alignment horizontal="left" vertical="top"/>
    </xf>
    <xf numFmtId="0" fontId="4" fillId="2" borderId="0" xfId="0" applyFont="1" applyFill="1" applyAlignment="1">
      <alignment horizontal="left" vertical="top"/>
    </xf>
    <xf numFmtId="0" fontId="7" fillId="0" borderId="0" xfId="0" applyFont="1" applyAlignment="1">
      <alignment vertical="top" wrapText="1"/>
    </xf>
    <xf numFmtId="167" fontId="7" fillId="9" borderId="12" xfId="0" applyNumberFormat="1" applyFont="1" applyFill="1" applyBorder="1" applyAlignment="1">
      <alignment horizontal="center" vertical="center"/>
    </xf>
    <xf numFmtId="0" fontId="13" fillId="4" borderId="18" xfId="0" applyFont="1" applyFill="1" applyBorder="1" applyAlignment="1">
      <alignment horizontal="center" vertical="center" wrapText="1"/>
    </xf>
    <xf numFmtId="0" fontId="22" fillId="4" borderId="73" xfId="0" applyFont="1" applyFill="1" applyBorder="1" applyAlignment="1">
      <alignment horizontal="center" vertical="center"/>
    </xf>
    <xf numFmtId="0" fontId="2" fillId="4" borderId="73" xfId="0" applyFont="1" applyFill="1" applyBorder="1" applyAlignment="1">
      <alignment horizontal="left" vertical="center" wrapText="1"/>
    </xf>
    <xf numFmtId="0" fontId="2" fillId="4" borderId="73" xfId="0" applyFont="1" applyFill="1" applyBorder="1" applyAlignment="1">
      <alignment horizontal="center" vertical="center" wrapText="1"/>
    </xf>
    <xf numFmtId="9" fontId="18" fillId="0" borderId="23" xfId="0" applyNumberFormat="1" applyFont="1" applyBorder="1" applyAlignment="1">
      <alignment horizontal="center" vertical="center"/>
    </xf>
    <xf numFmtId="9" fontId="18" fillId="0" borderId="12" xfId="0" applyNumberFormat="1" applyFont="1" applyBorder="1" applyAlignment="1">
      <alignment horizontal="center" vertical="center"/>
    </xf>
    <xf numFmtId="9" fontId="18" fillId="0" borderId="84" xfId="0" applyNumberFormat="1" applyFont="1" applyBorder="1" applyAlignment="1">
      <alignment horizontal="center" vertical="center"/>
    </xf>
    <xf numFmtId="9" fontId="18" fillId="0" borderId="85" xfId="0" applyNumberFormat="1" applyFont="1" applyBorder="1" applyAlignment="1">
      <alignment horizontal="center" vertical="center"/>
    </xf>
    <xf numFmtId="0" fontId="4" fillId="0" borderId="90" xfId="0" applyFont="1" applyBorder="1"/>
    <xf numFmtId="0" fontId="4" fillId="2" borderId="90" xfId="0" applyFont="1" applyFill="1" applyBorder="1"/>
    <xf numFmtId="0" fontId="7" fillId="9" borderId="77" xfId="0" applyFont="1" applyFill="1" applyBorder="1" applyAlignment="1">
      <alignment horizontal="left" vertical="center"/>
    </xf>
    <xf numFmtId="0" fontId="7" fillId="9" borderId="81" xfId="0" applyFont="1" applyFill="1" applyBorder="1" applyAlignment="1">
      <alignment horizontal="left" vertical="center"/>
    </xf>
    <xf numFmtId="0" fontId="7" fillId="9" borderId="89" xfId="0" applyFont="1" applyFill="1" applyBorder="1" applyAlignment="1">
      <alignment horizontal="left" vertical="center"/>
    </xf>
    <xf numFmtId="0" fontId="7" fillId="9" borderId="78" xfId="0" applyFont="1" applyFill="1" applyBorder="1" applyAlignment="1">
      <alignment horizontal="left" vertical="center"/>
    </xf>
    <xf numFmtId="0" fontId="2" fillId="4" borderId="73" xfId="0" applyFont="1" applyFill="1" applyBorder="1" applyAlignment="1">
      <alignment vertical="center" wrapText="1"/>
    </xf>
    <xf numFmtId="0" fontId="7" fillId="0" borderId="0" xfId="0" applyFont="1" applyAlignment="1">
      <alignment wrapText="1"/>
    </xf>
    <xf numFmtId="0" fontId="4" fillId="0" borderId="0" xfId="0" applyFont="1" applyAlignment="1">
      <alignment vertical="center" wrapText="1"/>
    </xf>
    <xf numFmtId="164" fontId="6" fillId="0" borderId="23" xfId="0" applyNumberFormat="1" applyFont="1" applyBorder="1" applyAlignment="1">
      <alignment horizontal="center" vertical="center"/>
    </xf>
    <xf numFmtId="164" fontId="8" fillId="0" borderId="98" xfId="0" applyNumberFormat="1" applyFont="1" applyBorder="1" applyAlignment="1">
      <alignment horizontal="center" vertical="center"/>
    </xf>
    <xf numFmtId="164" fontId="8" fillId="0" borderId="85" xfId="0" applyNumberFormat="1" applyFont="1" applyBorder="1" applyAlignment="1">
      <alignment horizontal="center" vertical="center"/>
    </xf>
    <xf numFmtId="164" fontId="6" fillId="0" borderId="83" xfId="0" applyNumberFormat="1" applyFont="1" applyBorder="1" applyAlignment="1">
      <alignment horizontal="center" vertical="center"/>
    </xf>
    <xf numFmtId="164" fontId="8" fillId="9" borderId="98" xfId="0" applyNumberFormat="1" applyFont="1" applyFill="1" applyBorder="1" applyAlignment="1">
      <alignment horizontal="center" vertical="center"/>
    </xf>
    <xf numFmtId="164" fontId="8" fillId="9" borderId="85" xfId="0" applyNumberFormat="1" applyFont="1" applyFill="1" applyBorder="1" applyAlignment="1">
      <alignment horizontal="center" vertical="center"/>
    </xf>
    <xf numFmtId="164" fontId="6" fillId="9" borderId="83" xfId="0" applyNumberFormat="1" applyFont="1" applyFill="1" applyBorder="1" applyAlignment="1">
      <alignment horizontal="center" vertical="center"/>
    </xf>
    <xf numFmtId="0" fontId="6" fillId="9" borderId="77" xfId="0" applyFont="1" applyFill="1" applyBorder="1" applyAlignment="1">
      <alignment horizontal="left" vertical="center" indent="1"/>
    </xf>
    <xf numFmtId="0" fontId="18" fillId="2" borderId="85" xfId="0" applyFont="1" applyFill="1" applyBorder="1" applyAlignment="1">
      <alignment horizontal="center" vertical="center"/>
    </xf>
    <xf numFmtId="0" fontId="18" fillId="9" borderId="85" xfId="0" applyFont="1" applyFill="1" applyBorder="1" applyAlignment="1">
      <alignment horizontal="center" vertical="center"/>
    </xf>
    <xf numFmtId="0" fontId="7" fillId="0" borderId="0" xfId="0" applyFont="1" applyAlignment="1">
      <alignment vertical="center" wrapText="1"/>
    </xf>
    <xf numFmtId="0" fontId="7" fillId="0" borderId="38" xfId="0" applyFont="1" applyBorder="1" applyAlignment="1">
      <alignment vertical="top" wrapText="1"/>
    </xf>
    <xf numFmtId="0" fontId="8" fillId="9" borderId="12" xfId="0" applyFont="1" applyFill="1" applyBorder="1" applyAlignment="1">
      <alignment horizontal="center" vertical="center"/>
    </xf>
    <xf numFmtId="3" fontId="8" fillId="9" borderId="12" xfId="0" applyNumberFormat="1" applyFont="1" applyFill="1" applyBorder="1" applyAlignment="1">
      <alignment horizontal="center" vertical="center"/>
    </xf>
    <xf numFmtId="3" fontId="6" fillId="9" borderId="12" xfId="0" applyNumberFormat="1" applyFont="1" applyFill="1" applyBorder="1" applyAlignment="1">
      <alignment horizontal="center" vertical="center"/>
    </xf>
    <xf numFmtId="0" fontId="8" fillId="9" borderId="0" xfId="0" applyFont="1" applyFill="1" applyAlignment="1">
      <alignment horizontal="center" vertical="center"/>
    </xf>
    <xf numFmtId="3" fontId="8" fillId="9" borderId="0" xfId="0" applyNumberFormat="1" applyFont="1" applyFill="1" applyAlignment="1">
      <alignment horizontal="center" vertical="center"/>
    </xf>
    <xf numFmtId="3" fontId="6" fillId="9" borderId="81" xfId="0" applyNumberFormat="1" applyFont="1" applyFill="1" applyBorder="1" applyAlignment="1">
      <alignment horizontal="center" vertical="center"/>
    </xf>
    <xf numFmtId="3" fontId="6" fillId="9" borderId="77" xfId="0" applyNumberFormat="1" applyFont="1" applyFill="1" applyBorder="1" applyAlignment="1">
      <alignment horizontal="center" vertical="center"/>
    </xf>
    <xf numFmtId="3" fontId="8" fillId="9" borderId="74" xfId="0" applyNumberFormat="1" applyFont="1" applyFill="1" applyBorder="1" applyAlignment="1">
      <alignment horizontal="center" vertical="center"/>
    </xf>
    <xf numFmtId="3" fontId="8" fillId="9" borderId="79" xfId="0" applyNumberFormat="1" applyFont="1" applyFill="1" applyBorder="1" applyAlignment="1">
      <alignment horizontal="center" vertical="center"/>
    </xf>
    <xf numFmtId="0" fontId="10" fillId="0" borderId="0" xfId="0" applyFont="1" applyAlignment="1">
      <alignment vertical="top" wrapText="1"/>
    </xf>
    <xf numFmtId="2" fontId="8" fillId="9" borderId="12" xfId="0" applyNumberFormat="1" applyFont="1" applyFill="1" applyBorder="1" applyAlignment="1">
      <alignment horizontal="center" vertical="center"/>
    </xf>
    <xf numFmtId="0" fontId="6" fillId="9" borderId="0" xfId="0" applyFont="1" applyFill="1" applyAlignment="1">
      <alignment horizontal="center" vertical="center"/>
    </xf>
    <xf numFmtId="0" fontId="18" fillId="9" borderId="81" xfId="0" applyFont="1" applyFill="1" applyBorder="1" applyAlignment="1">
      <alignment horizontal="center" vertical="center" indent="1"/>
    </xf>
    <xf numFmtId="0" fontId="18" fillId="9" borderId="77" xfId="0" applyFont="1" applyFill="1" applyBorder="1" applyAlignment="1">
      <alignment horizontal="center" vertical="center" indent="1"/>
    </xf>
    <xf numFmtId="0" fontId="6" fillId="0" borderId="23" xfId="0" applyFont="1" applyBorder="1" applyAlignment="1">
      <alignment horizontal="center" vertical="center"/>
    </xf>
    <xf numFmtId="1" fontId="7" fillId="9" borderId="85" xfId="0" applyNumberFormat="1" applyFont="1" applyFill="1" applyBorder="1" applyAlignment="1">
      <alignment horizontal="center" vertical="center"/>
    </xf>
    <xf numFmtId="164" fontId="7" fillId="9" borderId="85" xfId="0" applyNumberFormat="1" applyFont="1" applyFill="1" applyBorder="1" applyAlignment="1">
      <alignment horizontal="center" vertical="center"/>
    </xf>
    <xf numFmtId="1" fontId="7" fillId="9" borderId="79" xfId="0" applyNumberFormat="1" applyFont="1" applyFill="1" applyBorder="1" applyAlignment="1">
      <alignment horizontal="center" vertical="center"/>
    </xf>
    <xf numFmtId="164" fontId="7" fillId="9" borderId="79" xfId="0"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8" fillId="9" borderId="70" xfId="0" applyFont="1" applyFill="1" applyBorder="1" applyAlignment="1">
      <alignment horizontal="center" vertical="center" wrapText="1"/>
    </xf>
    <xf numFmtId="0" fontId="6" fillId="9" borderId="72" xfId="0" applyFont="1" applyFill="1" applyBorder="1" applyAlignment="1">
      <alignment horizontal="center" vertical="center" wrapText="1"/>
    </xf>
    <xf numFmtId="0" fontId="8" fillId="9" borderId="71" xfId="0" applyFont="1" applyFill="1" applyBorder="1" applyAlignment="1">
      <alignment horizontal="center" vertical="center" wrapText="1"/>
    </xf>
    <xf numFmtId="0" fontId="6" fillId="0" borderId="70" xfId="0" applyFont="1" applyBorder="1" applyAlignment="1">
      <alignment horizontal="center" vertical="center" wrapText="1"/>
    </xf>
    <xf numFmtId="0" fontId="18" fillId="9" borderId="81" xfId="0" applyFont="1" applyFill="1" applyBorder="1" applyAlignment="1">
      <alignment horizontal="left" vertical="center" wrapText="1" indent="1"/>
    </xf>
    <xf numFmtId="0" fontId="18" fillId="9" borderId="77" xfId="0" applyFont="1" applyFill="1" applyBorder="1" applyAlignment="1">
      <alignment horizontal="left" vertical="center" wrapText="1" indent="1"/>
    </xf>
    <xf numFmtId="0" fontId="2" fillId="4" borderId="73" xfId="0" applyFont="1" applyFill="1" applyBorder="1" applyAlignment="1">
      <alignment horizontal="left" vertical="center" wrapText="1" indent="1"/>
    </xf>
    <xf numFmtId="0" fontId="15" fillId="2" borderId="16" xfId="0" applyFont="1" applyFill="1" applyBorder="1" applyAlignment="1">
      <alignment vertical="top" wrapText="1"/>
    </xf>
    <xf numFmtId="165" fontId="6" fillId="0" borderId="12" xfId="0" applyNumberFormat="1" applyFont="1" applyBorder="1" applyAlignment="1">
      <alignment horizontal="center" vertical="center"/>
    </xf>
    <xf numFmtId="0" fontId="8" fillId="9" borderId="82" xfId="0" applyFont="1" applyFill="1" applyBorder="1" applyAlignment="1">
      <alignment horizontal="center" vertical="center" wrapText="1"/>
    </xf>
    <xf numFmtId="166" fontId="8" fillId="9" borderId="95" xfId="0" applyNumberFormat="1" applyFont="1" applyFill="1" applyBorder="1" applyAlignment="1">
      <alignment horizontal="center" vertical="center" wrapText="1"/>
    </xf>
    <xf numFmtId="2" fontId="8" fillId="9" borderId="83" xfId="0" applyNumberFormat="1" applyFont="1" applyFill="1" applyBorder="1" applyAlignment="1">
      <alignment horizontal="center" vertical="center" wrapText="1"/>
    </xf>
    <xf numFmtId="0" fontId="7" fillId="0" borderId="54" xfId="0" applyFont="1" applyBorder="1" applyAlignment="1">
      <alignment horizontal="center" vertical="center" wrapText="1"/>
    </xf>
    <xf numFmtId="0" fontId="7" fillId="9" borderId="85"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54" xfId="0" applyFont="1" applyBorder="1" applyAlignment="1">
      <alignment horizontal="center" vertical="center" wrapText="1"/>
    </xf>
    <xf numFmtId="3" fontId="8" fillId="0" borderId="54" xfId="0" applyNumberFormat="1" applyFont="1" applyBorder="1" applyAlignment="1">
      <alignment horizontal="center" vertical="center" wrapText="1"/>
    </xf>
    <xf numFmtId="3" fontId="8" fillId="0" borderId="12" xfId="0" applyNumberFormat="1" applyFont="1" applyBorder="1" applyAlignment="1">
      <alignment horizontal="center" vertical="center" wrapText="1"/>
    </xf>
    <xf numFmtId="0" fontId="8" fillId="9" borderId="104" xfId="0" applyFont="1" applyFill="1" applyBorder="1" applyAlignment="1">
      <alignment horizontal="center" vertical="center" wrapText="1"/>
    </xf>
    <xf numFmtId="0" fontId="8" fillId="9" borderId="85" xfId="0" applyFont="1" applyFill="1" applyBorder="1" applyAlignment="1">
      <alignment horizontal="center" vertical="center" wrapText="1"/>
    </xf>
    <xf numFmtId="3" fontId="8" fillId="9" borderId="85" xfId="0" applyNumberFormat="1" applyFont="1" applyFill="1" applyBorder="1" applyAlignment="1">
      <alignment horizontal="center" vertical="center" wrapText="1"/>
    </xf>
    <xf numFmtId="0" fontId="8" fillId="9" borderId="121" xfId="0" applyFont="1" applyFill="1" applyBorder="1" applyAlignment="1">
      <alignment horizontal="center" vertical="center" wrapText="1"/>
    </xf>
    <xf numFmtId="3" fontId="8" fillId="9" borderId="88" xfId="0" applyNumberFormat="1" applyFont="1" applyFill="1" applyBorder="1" applyAlignment="1">
      <alignment horizontal="center" vertical="center"/>
    </xf>
    <xf numFmtId="3" fontId="8" fillId="9" borderId="24" xfId="0" applyNumberFormat="1" applyFont="1" applyFill="1" applyBorder="1" applyAlignment="1">
      <alignment horizontal="center" vertical="center"/>
    </xf>
    <xf numFmtId="3" fontId="6" fillId="9" borderId="89" xfId="0" applyNumberFormat="1" applyFont="1" applyFill="1" applyBorder="1" applyAlignment="1">
      <alignment horizontal="center" vertical="center"/>
    </xf>
    <xf numFmtId="3" fontId="6" fillId="9" borderId="79" xfId="0" applyNumberFormat="1" applyFont="1" applyFill="1" applyBorder="1" applyAlignment="1">
      <alignment horizontal="center" vertical="center"/>
    </xf>
    <xf numFmtId="0" fontId="10" fillId="0" borderId="25" xfId="0" applyFont="1" applyBorder="1" applyAlignment="1">
      <alignment vertical="top" wrapText="1"/>
    </xf>
    <xf numFmtId="3" fontId="8" fillId="9" borderId="83" xfId="0" applyNumberFormat="1" applyFont="1" applyFill="1" applyBorder="1" applyAlignment="1">
      <alignment horizontal="center" vertical="center" wrapText="1"/>
    </xf>
    <xf numFmtId="0" fontId="2" fillId="4" borderId="126" xfId="0" applyFont="1" applyFill="1" applyBorder="1" applyAlignment="1">
      <alignment horizontal="center" vertical="center" wrapText="1"/>
    </xf>
    <xf numFmtId="3" fontId="6" fillId="0" borderId="54" xfId="0" applyNumberFormat="1" applyFont="1" applyBorder="1" applyAlignment="1">
      <alignment horizontal="center" vertical="center" wrapText="1"/>
    </xf>
    <xf numFmtId="3" fontId="6" fillId="9" borderId="83" xfId="0" applyNumberFormat="1" applyFont="1" applyFill="1" applyBorder="1" applyAlignment="1">
      <alignment horizontal="center" vertical="center" wrapText="1"/>
    </xf>
    <xf numFmtId="3" fontId="6" fillId="0" borderId="23" xfId="0" applyNumberFormat="1" applyFont="1" applyBorder="1" applyAlignment="1">
      <alignment horizontal="center" vertical="center" wrapText="1"/>
    </xf>
    <xf numFmtId="168" fontId="5" fillId="2" borderId="43" xfId="0" applyNumberFormat="1" applyFont="1" applyFill="1" applyBorder="1" applyAlignment="1">
      <alignment horizontal="center" vertical="center" wrapText="1"/>
    </xf>
    <xf numFmtId="168" fontId="5" fillId="9" borderId="82" xfId="0" applyNumberFormat="1" applyFont="1" applyFill="1" applyBorder="1" applyAlignment="1">
      <alignment horizontal="center" vertical="center" wrapText="1"/>
    </xf>
    <xf numFmtId="168" fontId="5" fillId="9" borderId="70" xfId="0" applyNumberFormat="1" applyFont="1" applyFill="1" applyBorder="1" applyAlignment="1">
      <alignment horizontal="center" vertical="center" wrapText="1"/>
    </xf>
    <xf numFmtId="168" fontId="40" fillId="2" borderId="43" xfId="0" applyNumberFormat="1" applyFont="1" applyFill="1" applyBorder="1" applyAlignment="1">
      <alignment horizontal="center" vertical="center" wrapText="1"/>
    </xf>
    <xf numFmtId="168" fontId="40" fillId="2" borderId="23" xfId="0" applyNumberFormat="1" applyFont="1" applyFill="1" applyBorder="1" applyAlignment="1">
      <alignment horizontal="center" vertical="center" wrapText="1"/>
    </xf>
    <xf numFmtId="0" fontId="8" fillId="2" borderId="70" xfId="0" applyFont="1" applyFill="1" applyBorder="1" applyAlignment="1">
      <alignment horizontal="center" vertical="center"/>
    </xf>
    <xf numFmtId="0" fontId="7" fillId="2" borderId="70" xfId="0" applyFont="1" applyFill="1" applyBorder="1" applyAlignment="1">
      <alignment horizontal="center"/>
    </xf>
    <xf numFmtId="0" fontId="8" fillId="9" borderId="12" xfId="0" applyFont="1" applyFill="1" applyBorder="1" applyAlignment="1">
      <alignment horizontal="center" vertical="center" indent="1"/>
    </xf>
    <xf numFmtId="0" fontId="8" fillId="9" borderId="77" xfId="0" applyFont="1" applyFill="1" applyBorder="1" applyAlignment="1">
      <alignment horizontal="center" vertical="center" indent="1"/>
    </xf>
    <xf numFmtId="0" fontId="8" fillId="9" borderId="0" xfId="0" applyFont="1" applyFill="1" applyAlignment="1">
      <alignment horizontal="center" vertical="center" indent="1"/>
    </xf>
    <xf numFmtId="0" fontId="8" fillId="9" borderId="81" xfId="0" applyFont="1" applyFill="1" applyBorder="1" applyAlignment="1">
      <alignment horizontal="center" vertical="center" indent="1"/>
    </xf>
    <xf numFmtId="0" fontId="8" fillId="9" borderId="79" xfId="0" applyFont="1" applyFill="1" applyBorder="1" applyAlignment="1">
      <alignment horizontal="center" vertical="center" indent="1"/>
    </xf>
    <xf numFmtId="0" fontId="8" fillId="9" borderId="74" xfId="0" applyFont="1" applyFill="1" applyBorder="1" applyAlignment="1">
      <alignment horizontal="center" vertical="center" indent="1"/>
    </xf>
    <xf numFmtId="0" fontId="15" fillId="0" borderId="4" xfId="0" applyFont="1" applyBorder="1" applyAlignment="1">
      <alignment vertical="center" wrapText="1"/>
    </xf>
    <xf numFmtId="0" fontId="15" fillId="0" borderId="2" xfId="0" applyFont="1" applyBorder="1" applyAlignment="1">
      <alignment vertical="center" wrapText="1"/>
    </xf>
    <xf numFmtId="0" fontId="2" fillId="4" borderId="0" xfId="0" applyFont="1" applyFill="1" applyAlignment="1">
      <alignment horizontal="left" vertical="center" wrapText="1"/>
    </xf>
    <xf numFmtId="0" fontId="2" fillId="4" borderId="66" xfId="0" applyFont="1" applyFill="1" applyBorder="1" applyAlignment="1">
      <alignment horizontal="center" vertical="center" wrapText="1"/>
    </xf>
    <xf numFmtId="0" fontId="8" fillId="2" borderId="79" xfId="0" applyFont="1" applyFill="1" applyBorder="1" applyAlignment="1">
      <alignment horizontal="center" vertical="center"/>
    </xf>
    <xf numFmtId="0" fontId="6" fillId="2" borderId="138" xfId="0" applyFont="1" applyFill="1" applyBorder="1" applyAlignment="1">
      <alignment horizontal="center" vertical="center"/>
    </xf>
    <xf numFmtId="0" fontId="8" fillId="2" borderId="74" xfId="0" applyFont="1" applyFill="1" applyBorder="1" applyAlignment="1">
      <alignment horizontal="center" vertical="center"/>
    </xf>
    <xf numFmtId="0" fontId="8" fillId="2" borderId="0" xfId="0" applyFont="1" applyFill="1" applyAlignment="1">
      <alignment horizontal="center" vertical="center"/>
    </xf>
    <xf numFmtId="0" fontId="6" fillId="2" borderId="140" xfId="0" applyFont="1" applyFill="1" applyBorder="1" applyAlignment="1">
      <alignment horizontal="center" vertical="center"/>
    </xf>
    <xf numFmtId="3" fontId="8" fillId="2" borderId="74"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140" xfId="0" applyNumberFormat="1" applyFont="1" applyFill="1" applyBorder="1" applyAlignment="1">
      <alignment horizontal="center" vertical="center"/>
    </xf>
    <xf numFmtId="0" fontId="8" fillId="2" borderId="138" xfId="0" applyFont="1" applyFill="1" applyBorder="1" applyAlignment="1">
      <alignment horizontal="center" vertical="center"/>
    </xf>
    <xf numFmtId="0" fontId="8" fillId="2" borderId="140" xfId="0" applyFont="1" applyFill="1" applyBorder="1" applyAlignment="1">
      <alignment horizontal="center" vertical="center"/>
    </xf>
    <xf numFmtId="0" fontId="6" fillId="9" borderId="12" xfId="0" applyFont="1" applyFill="1" applyBorder="1" applyAlignment="1">
      <alignment horizontal="center" vertical="center"/>
    </xf>
    <xf numFmtId="3" fontId="6" fillId="9" borderId="0" xfId="0" applyNumberFormat="1" applyFont="1" applyFill="1" applyAlignment="1">
      <alignment horizontal="center" vertical="center"/>
    </xf>
    <xf numFmtId="0" fontId="8" fillId="0" borderId="79" xfId="0" applyFont="1" applyBorder="1" applyAlignment="1">
      <alignment horizontal="center" vertical="center"/>
    </xf>
    <xf numFmtId="0" fontId="6" fillId="0" borderId="77" xfId="0" applyFont="1" applyBorder="1" applyAlignment="1">
      <alignment horizontal="center" vertical="center"/>
    </xf>
    <xf numFmtId="0" fontId="8" fillId="0" borderId="74" xfId="0" applyFont="1" applyBorder="1" applyAlignment="1">
      <alignment horizontal="center" vertical="center"/>
    </xf>
    <xf numFmtId="0" fontId="6" fillId="0" borderId="81" xfId="0" applyFont="1" applyBorder="1" applyAlignment="1">
      <alignment horizontal="center" vertical="center"/>
    </xf>
    <xf numFmtId="3" fontId="8" fillId="0" borderId="74" xfId="0" applyNumberFormat="1" applyFont="1" applyBorder="1" applyAlignment="1">
      <alignment horizontal="center" vertical="center"/>
    </xf>
    <xf numFmtId="3" fontId="6" fillId="0" borderId="81" xfId="0" applyNumberFormat="1" applyFont="1" applyBorder="1" applyAlignment="1">
      <alignment horizontal="center" vertical="center"/>
    </xf>
    <xf numFmtId="3" fontId="8" fillId="0" borderId="79" xfId="0" applyNumberFormat="1" applyFont="1" applyBorder="1" applyAlignment="1">
      <alignment horizontal="center" vertical="center"/>
    </xf>
    <xf numFmtId="3" fontId="6" fillId="0" borderId="77" xfId="0" applyNumberFormat="1" applyFont="1" applyBorder="1" applyAlignment="1">
      <alignment horizontal="center" vertical="center"/>
    </xf>
    <xf numFmtId="2" fontId="8" fillId="2" borderId="79" xfId="0" applyNumberFormat="1" applyFont="1" applyFill="1" applyBorder="1" applyAlignment="1">
      <alignment horizontal="center" vertical="center"/>
    </xf>
    <xf numFmtId="2" fontId="8" fillId="2" borderId="138" xfId="0" applyNumberFormat="1" applyFont="1" applyFill="1" applyBorder="1" applyAlignment="1">
      <alignment horizontal="center" vertical="center"/>
    </xf>
    <xf numFmtId="3" fontId="8" fillId="2" borderId="140" xfId="0" applyNumberFormat="1" applyFont="1" applyFill="1" applyBorder="1" applyAlignment="1">
      <alignment horizontal="center" vertical="center"/>
    </xf>
    <xf numFmtId="2" fontId="8" fillId="0" borderId="79"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6" fillId="0" borderId="89" xfId="0" applyNumberFormat="1" applyFont="1" applyBorder="1" applyAlignment="1">
      <alignment horizontal="center" vertical="center"/>
    </xf>
    <xf numFmtId="4" fontId="8" fillId="0" borderId="111" xfId="0" applyNumberFormat="1" applyFont="1" applyBorder="1" applyAlignment="1">
      <alignment horizontal="center" vertical="center"/>
    </xf>
    <xf numFmtId="3" fontId="8" fillId="0" borderId="59" xfId="0" applyNumberFormat="1" applyFont="1" applyBorder="1" applyAlignment="1">
      <alignment horizontal="center" vertical="center"/>
    </xf>
    <xf numFmtId="4" fontId="8" fillId="0" borderId="59" xfId="0" applyNumberFormat="1" applyFont="1" applyBorder="1" applyAlignment="1">
      <alignment horizontal="center" vertical="center"/>
    </xf>
    <xf numFmtId="4" fontId="6" fillId="0" borderId="110" xfId="0" applyNumberFormat="1" applyFont="1" applyBorder="1" applyAlignment="1">
      <alignment horizontal="center" vertical="center"/>
    </xf>
    <xf numFmtId="0" fontId="8" fillId="9" borderId="23" xfId="0" applyFont="1" applyFill="1" applyBorder="1" applyAlignment="1">
      <alignment horizontal="center" vertical="center"/>
    </xf>
    <xf numFmtId="4" fontId="8" fillId="9" borderId="12" xfId="0" applyNumberFormat="1" applyFont="1" applyFill="1" applyBorder="1" applyAlignment="1">
      <alignment horizontal="center" vertical="center"/>
    </xf>
    <xf numFmtId="0" fontId="6" fillId="9" borderId="23" xfId="0" applyFont="1" applyFill="1" applyBorder="1" applyAlignment="1">
      <alignment horizontal="center" vertical="center"/>
    </xf>
    <xf numFmtId="0" fontId="37" fillId="0" borderId="14" xfId="0" applyFont="1" applyBorder="1" applyAlignment="1">
      <alignment vertical="center" wrapText="1"/>
    </xf>
    <xf numFmtId="0" fontId="55" fillId="4" borderId="0" xfId="0" applyFont="1" applyFill="1" applyAlignment="1">
      <alignment vertical="center" wrapText="1"/>
    </xf>
    <xf numFmtId="168" fontId="8" fillId="0" borderId="155" xfId="0" applyNumberFormat="1" applyFont="1" applyBorder="1" applyAlignment="1">
      <alignment horizontal="center" vertical="center" wrapText="1"/>
    </xf>
    <xf numFmtId="0" fontId="7" fillId="9" borderId="156" xfId="0" applyFont="1" applyFill="1" applyBorder="1" applyAlignment="1">
      <alignment horizontal="left" vertical="center" wrapText="1"/>
    </xf>
    <xf numFmtId="0" fontId="10" fillId="0" borderId="168" xfId="0" applyFont="1" applyBorder="1" applyAlignment="1">
      <alignment vertical="top" wrapText="1"/>
    </xf>
    <xf numFmtId="0" fontId="2" fillId="4" borderId="66" xfId="0" applyFont="1" applyFill="1" applyBorder="1" applyAlignment="1">
      <alignment horizontal="center"/>
    </xf>
    <xf numFmtId="0" fontId="7" fillId="0" borderId="23" xfId="0" applyFont="1" applyBorder="1" applyAlignment="1">
      <alignment horizontal="center" vertical="center"/>
    </xf>
    <xf numFmtId="0" fontId="7" fillId="9" borderId="172" xfId="0" applyFont="1" applyFill="1" applyBorder="1" applyAlignment="1">
      <alignment horizontal="center" vertical="center"/>
    </xf>
    <xf numFmtId="0" fontId="7" fillId="9" borderId="143" xfId="0" applyFont="1" applyFill="1" applyBorder="1" applyAlignment="1">
      <alignment horizontal="center" vertical="center"/>
    </xf>
    <xf numFmtId="0" fontId="7" fillId="9" borderId="145" xfId="0" applyFont="1" applyFill="1" applyBorder="1" applyAlignment="1">
      <alignment horizontal="center" vertical="center"/>
    </xf>
    <xf numFmtId="0" fontId="7" fillId="9" borderId="148" xfId="0" applyFont="1" applyFill="1" applyBorder="1" applyAlignment="1">
      <alignment horizontal="center" vertical="center"/>
    </xf>
    <xf numFmtId="0" fontId="2" fillId="4" borderId="177" xfId="0" applyFont="1" applyFill="1" applyBorder="1" applyAlignment="1">
      <alignment horizontal="center" vertical="center" indent="1"/>
    </xf>
    <xf numFmtId="0" fontId="8" fillId="0" borderId="161" xfId="0" applyFont="1" applyBorder="1" applyAlignment="1">
      <alignment horizontal="center" vertical="center" indent="1"/>
    </xf>
    <xf numFmtId="0" fontId="4" fillId="5" borderId="0" xfId="0" applyFont="1" applyFill="1" applyAlignment="1">
      <alignment wrapText="1"/>
    </xf>
    <xf numFmtId="0" fontId="4" fillId="2" borderId="0" xfId="0" applyFont="1" applyFill="1" applyAlignment="1">
      <alignment wrapText="1"/>
    </xf>
    <xf numFmtId="0" fontId="8" fillId="0" borderId="55" xfId="0" applyFont="1" applyBorder="1" applyAlignment="1">
      <alignment horizontal="center" vertical="center" indent="1"/>
    </xf>
    <xf numFmtId="0" fontId="8" fillId="9" borderId="162" xfId="0" applyFont="1" applyFill="1" applyBorder="1" applyAlignment="1">
      <alignment horizontal="center" vertical="center" indent="1"/>
    </xf>
    <xf numFmtId="3" fontId="6" fillId="0" borderId="23" xfId="0" applyNumberFormat="1" applyFont="1" applyBorder="1" applyAlignment="1">
      <alignment horizontal="center" vertical="center"/>
    </xf>
    <xf numFmtId="0" fontId="8" fillId="9" borderId="184" xfId="0" applyFont="1" applyFill="1" applyBorder="1" applyAlignment="1">
      <alignment horizontal="center" vertical="center" wrapText="1"/>
    </xf>
    <xf numFmtId="0" fontId="6" fillId="9" borderId="183" xfId="0" applyFont="1" applyFill="1" applyBorder="1" applyAlignment="1">
      <alignment horizontal="center" vertical="center" wrapText="1"/>
    </xf>
    <xf numFmtId="0" fontId="6" fillId="9" borderId="184" xfId="0" applyFont="1" applyFill="1" applyBorder="1" applyAlignment="1">
      <alignment horizontal="center" vertical="center" wrapText="1"/>
    </xf>
    <xf numFmtId="0" fontId="6" fillId="9" borderId="182" xfId="0" applyFont="1" applyFill="1" applyBorder="1" applyAlignment="1">
      <alignment horizontal="center" vertical="center" wrapText="1"/>
    </xf>
    <xf numFmtId="3" fontId="6" fillId="9" borderId="183" xfId="0" applyNumberFormat="1" applyFont="1" applyFill="1" applyBorder="1" applyAlignment="1">
      <alignment horizontal="center" vertical="center"/>
    </xf>
    <xf numFmtId="3" fontId="6" fillId="9" borderId="185" xfId="0" applyNumberFormat="1" applyFont="1" applyFill="1" applyBorder="1" applyAlignment="1">
      <alignment horizontal="center" vertical="center"/>
    </xf>
    <xf numFmtId="3" fontId="6" fillId="9" borderId="23" xfId="0" applyNumberFormat="1" applyFont="1" applyFill="1" applyBorder="1" applyAlignment="1">
      <alignment horizontal="center" vertical="center"/>
    </xf>
    <xf numFmtId="3" fontId="6" fillId="9" borderId="182" xfId="0" applyNumberFormat="1" applyFont="1" applyFill="1" applyBorder="1" applyAlignment="1">
      <alignment horizontal="center" vertical="center"/>
    </xf>
    <xf numFmtId="1" fontId="8" fillId="0" borderId="12" xfId="0" applyNumberFormat="1" applyFont="1" applyBorder="1" applyAlignment="1">
      <alignment horizontal="center" vertical="center"/>
    </xf>
    <xf numFmtId="0" fontId="55" fillId="4" borderId="180" xfId="0" applyFont="1" applyFill="1" applyBorder="1" applyAlignment="1">
      <alignment vertical="center" wrapText="1"/>
    </xf>
    <xf numFmtId="0" fontId="8" fillId="9" borderId="188" xfId="0" applyFont="1" applyFill="1" applyBorder="1" applyAlignment="1">
      <alignment horizontal="center" vertical="center" wrapText="1"/>
    </xf>
    <xf numFmtId="1" fontId="8" fillId="0" borderId="0" xfId="0" applyNumberFormat="1" applyFont="1" applyAlignment="1">
      <alignment horizontal="center" vertical="center"/>
    </xf>
    <xf numFmtId="0" fontId="8" fillId="9" borderId="190" xfId="0" applyFont="1" applyFill="1" applyBorder="1" applyAlignment="1">
      <alignment horizontal="center" vertical="center" wrapText="1"/>
    </xf>
    <xf numFmtId="3" fontId="8" fillId="0" borderId="90" xfId="0" applyNumberFormat="1" applyFont="1" applyBorder="1" applyAlignment="1">
      <alignment horizontal="center" vertical="center"/>
    </xf>
    <xf numFmtId="3" fontId="6" fillId="0" borderId="90" xfId="0" applyNumberFormat="1" applyFont="1" applyBorder="1" applyAlignment="1">
      <alignment horizontal="center" vertical="center"/>
    </xf>
    <xf numFmtId="3" fontId="8" fillId="9" borderId="191" xfId="0" applyNumberFormat="1" applyFont="1" applyFill="1" applyBorder="1" applyAlignment="1">
      <alignment horizontal="center" vertical="center"/>
    </xf>
    <xf numFmtId="3" fontId="6" fillId="9" borderId="90" xfId="0" applyNumberFormat="1" applyFont="1" applyFill="1" applyBorder="1" applyAlignment="1">
      <alignment horizontal="center" vertical="center"/>
    </xf>
    <xf numFmtId="3" fontId="8" fillId="9" borderId="90" xfId="0" applyNumberFormat="1" applyFont="1" applyFill="1" applyBorder="1" applyAlignment="1">
      <alignment horizontal="center" vertical="center"/>
    </xf>
    <xf numFmtId="3" fontId="6" fillId="9" borderId="190" xfId="0" applyNumberFormat="1" applyFont="1" applyFill="1" applyBorder="1" applyAlignment="1">
      <alignment horizontal="center" vertical="center"/>
    </xf>
    <xf numFmtId="0" fontId="8" fillId="9" borderId="192" xfId="0" applyFont="1" applyFill="1" applyBorder="1" applyAlignment="1">
      <alignment horizontal="center" vertical="center" wrapText="1"/>
    </xf>
    <xf numFmtId="0" fontId="3" fillId="0" borderId="9" xfId="0" applyFont="1" applyBorder="1" applyAlignment="1">
      <alignment vertical="top" wrapText="1"/>
    </xf>
    <xf numFmtId="3" fontId="8" fillId="0" borderId="92" xfId="0" applyNumberFormat="1" applyFont="1" applyBorder="1" applyAlignment="1">
      <alignment horizontal="center" vertical="center"/>
    </xf>
    <xf numFmtId="3" fontId="6" fillId="0" borderId="92" xfId="0" applyNumberFormat="1" applyFont="1" applyBorder="1" applyAlignment="1">
      <alignment horizontal="center" vertical="center"/>
    </xf>
    <xf numFmtId="3" fontId="8" fillId="0" borderId="93" xfId="0" applyNumberFormat="1" applyFont="1" applyBorder="1" applyAlignment="1">
      <alignment horizontal="center" vertical="center"/>
    </xf>
    <xf numFmtId="3" fontId="6" fillId="0" borderId="93" xfId="0" applyNumberFormat="1" applyFont="1" applyBorder="1" applyAlignment="1">
      <alignment horizontal="center" vertical="center"/>
    </xf>
    <xf numFmtId="0" fontId="8" fillId="9" borderId="81" xfId="0" applyFont="1" applyFill="1" applyBorder="1" applyAlignment="1">
      <alignment horizontal="left" vertical="center" indent="1"/>
    </xf>
    <xf numFmtId="0" fontId="8" fillId="9" borderId="77" xfId="0" applyFont="1" applyFill="1" applyBorder="1" applyAlignment="1">
      <alignment horizontal="left" vertical="center" indent="1"/>
    </xf>
    <xf numFmtId="0" fontId="8" fillId="9" borderId="200" xfId="0" applyFont="1" applyFill="1" applyBorder="1" applyAlignment="1">
      <alignment horizontal="left" vertical="center" indent="1"/>
    </xf>
    <xf numFmtId="0" fontId="8" fillId="9" borderId="201" xfId="0" applyFont="1" applyFill="1" applyBorder="1" applyAlignment="1">
      <alignment horizontal="left" vertical="center" indent="1"/>
    </xf>
    <xf numFmtId="0" fontId="6" fillId="9" borderId="201" xfId="0" applyFont="1" applyFill="1" applyBorder="1" applyAlignment="1">
      <alignment horizontal="left" vertical="center" indent="1"/>
    </xf>
    <xf numFmtId="0" fontId="6" fillId="9" borderId="200" xfId="0" applyFont="1" applyFill="1" applyBorder="1" applyAlignment="1">
      <alignment horizontal="left" vertical="center" indent="1"/>
    </xf>
    <xf numFmtId="3" fontId="8" fillId="0" borderId="202" xfId="0" applyNumberFormat="1" applyFont="1" applyBorder="1" applyAlignment="1">
      <alignment horizontal="center" vertical="center"/>
    </xf>
    <xf numFmtId="3" fontId="6" fillId="0" borderId="200" xfId="0" applyNumberFormat="1" applyFont="1" applyBorder="1" applyAlignment="1">
      <alignment horizontal="center" vertical="center"/>
    </xf>
    <xf numFmtId="3" fontId="8" fillId="0" borderId="203" xfId="0" applyNumberFormat="1" applyFont="1" applyBorder="1" applyAlignment="1">
      <alignment horizontal="center" vertical="center"/>
    </xf>
    <xf numFmtId="3" fontId="6" fillId="0" borderId="201" xfId="0" applyNumberFormat="1" applyFont="1" applyBorder="1" applyAlignment="1">
      <alignment horizontal="center" vertical="center"/>
    </xf>
    <xf numFmtId="3" fontId="6" fillId="0" borderId="205" xfId="0" applyNumberFormat="1" applyFont="1" applyBorder="1" applyAlignment="1">
      <alignment horizontal="center" vertical="center"/>
    </xf>
    <xf numFmtId="3" fontId="6" fillId="0" borderId="78" xfId="0" applyNumberFormat="1" applyFont="1" applyBorder="1" applyAlignment="1">
      <alignment horizontal="center" vertical="center"/>
    </xf>
    <xf numFmtId="3" fontId="8" fillId="9" borderId="202" xfId="0" applyNumberFormat="1" applyFont="1" applyFill="1" applyBorder="1" applyAlignment="1">
      <alignment horizontal="center" vertical="center"/>
    </xf>
    <xf numFmtId="3" fontId="8" fillId="9" borderId="203" xfId="0" applyNumberFormat="1" applyFont="1" applyFill="1" applyBorder="1" applyAlignment="1">
      <alignment horizontal="center" vertical="center"/>
    </xf>
    <xf numFmtId="3" fontId="8" fillId="9" borderId="92" xfId="0" applyNumberFormat="1" applyFont="1" applyFill="1" applyBorder="1" applyAlignment="1">
      <alignment horizontal="center" vertical="center"/>
    </xf>
    <xf numFmtId="3" fontId="6" fillId="9" borderId="92" xfId="0" applyNumberFormat="1" applyFont="1" applyFill="1" applyBorder="1" applyAlignment="1">
      <alignment horizontal="center" vertical="center"/>
    </xf>
    <xf numFmtId="3" fontId="8" fillId="9" borderId="93" xfId="0" applyNumberFormat="1" applyFont="1" applyFill="1" applyBorder="1" applyAlignment="1">
      <alignment horizontal="center" vertical="center"/>
    </xf>
    <xf numFmtId="3" fontId="6" fillId="9" borderId="93" xfId="0" applyNumberFormat="1" applyFont="1" applyFill="1" applyBorder="1" applyAlignment="1">
      <alignment horizontal="center" vertical="center"/>
    </xf>
    <xf numFmtId="3" fontId="8" fillId="9" borderId="77" xfId="0" applyNumberFormat="1" applyFont="1" applyFill="1" applyBorder="1" applyAlignment="1">
      <alignment horizontal="center" vertical="center"/>
    </xf>
    <xf numFmtId="3" fontId="8" fillId="9" borderId="200" xfId="0" applyNumberFormat="1" applyFont="1" applyFill="1" applyBorder="1" applyAlignment="1">
      <alignment horizontal="center" vertical="center"/>
    </xf>
    <xf numFmtId="3" fontId="8" fillId="9" borderId="201" xfId="0" applyNumberFormat="1" applyFont="1" applyFill="1" applyBorder="1" applyAlignment="1">
      <alignment horizontal="center" vertical="center"/>
    </xf>
    <xf numFmtId="164" fontId="8" fillId="0" borderId="23" xfId="0" applyNumberFormat="1" applyFont="1" applyBorder="1" applyAlignment="1">
      <alignment horizontal="center" vertical="center"/>
    </xf>
    <xf numFmtId="3" fontId="8" fillId="9" borderId="83" xfId="0" applyNumberFormat="1" applyFont="1" applyFill="1" applyBorder="1" applyAlignment="1">
      <alignment horizontal="center" vertical="center"/>
    </xf>
    <xf numFmtId="3" fontId="8" fillId="9" borderId="85" xfId="0" applyNumberFormat="1" applyFont="1" applyFill="1" applyBorder="1" applyAlignment="1">
      <alignment horizontal="center" vertical="center"/>
    </xf>
    <xf numFmtId="164" fontId="8" fillId="9" borderId="83" xfId="0" applyNumberFormat="1" applyFont="1" applyFill="1" applyBorder="1" applyAlignment="1">
      <alignment horizontal="center" vertical="center"/>
    </xf>
    <xf numFmtId="3" fontId="8" fillId="9" borderId="71" xfId="0" applyNumberFormat="1" applyFont="1" applyFill="1" applyBorder="1" applyAlignment="1">
      <alignment horizontal="center" vertical="center"/>
    </xf>
    <xf numFmtId="0" fontId="2" fillId="4" borderId="123" xfId="0" applyFont="1" applyFill="1" applyBorder="1" applyAlignment="1">
      <alignment horizontal="center" vertical="center" indent="1"/>
    </xf>
    <xf numFmtId="0" fontId="4" fillId="2" borderId="71" xfId="0" applyFont="1" applyFill="1" applyBorder="1" applyAlignment="1">
      <alignment horizontal="center"/>
    </xf>
    <xf numFmtId="164" fontId="4" fillId="2" borderId="71" xfId="7" applyNumberFormat="1" applyFont="1" applyFill="1" applyBorder="1" applyAlignment="1">
      <alignment horizontal="center"/>
    </xf>
    <xf numFmtId="0" fontId="4" fillId="5" borderId="0" xfId="0" applyFont="1" applyFill="1" applyAlignment="1">
      <alignment vertical="center"/>
    </xf>
    <xf numFmtId="0" fontId="4" fillId="0" borderId="0" xfId="0" applyFont="1" applyAlignment="1">
      <alignment vertical="center"/>
    </xf>
    <xf numFmtId="0" fontId="4" fillId="0" borderId="0" xfId="0" applyFont="1" applyAlignment="1">
      <alignment horizontal="left"/>
    </xf>
    <xf numFmtId="0" fontId="18" fillId="0" borderId="0" xfId="0" applyFont="1" applyAlignment="1">
      <alignment vertical="center" wrapText="1"/>
    </xf>
    <xf numFmtId="0" fontId="2" fillId="4" borderId="70" xfId="0" applyFont="1" applyFill="1" applyBorder="1" applyAlignment="1">
      <alignment horizontal="center" vertical="center" wrapText="1" indent="1"/>
    </xf>
    <xf numFmtId="0" fontId="2" fillId="4" borderId="3" xfId="0" applyFont="1" applyFill="1" applyBorder="1" applyAlignment="1">
      <alignment horizontal="center" vertical="center" wrapText="1"/>
    </xf>
    <xf numFmtId="168" fontId="8" fillId="0" borderId="66" xfId="0" applyNumberFormat="1" applyFont="1" applyBorder="1" applyAlignment="1">
      <alignment horizontal="center" vertical="center" wrapText="1"/>
    </xf>
    <xf numFmtId="0" fontId="2" fillId="4" borderId="3" xfId="0" applyFont="1" applyFill="1" applyBorder="1" applyAlignment="1">
      <alignment vertical="center" wrapText="1"/>
    </xf>
    <xf numFmtId="3" fontId="8" fillId="9" borderId="185" xfId="0" applyNumberFormat="1" applyFont="1" applyFill="1" applyBorder="1" applyAlignment="1">
      <alignment horizontal="center" vertical="center"/>
    </xf>
    <xf numFmtId="0" fontId="2" fillId="4" borderId="3" xfId="0" applyFont="1" applyFill="1" applyBorder="1" applyAlignment="1">
      <alignment horizontal="center" vertical="center"/>
    </xf>
    <xf numFmtId="0" fontId="13" fillId="4" borderId="3" xfId="0" applyFont="1" applyFill="1" applyBorder="1" applyAlignment="1">
      <alignment horizontal="center" vertical="center" wrapText="1"/>
    </xf>
    <xf numFmtId="0" fontId="22" fillId="4" borderId="3" xfId="0" applyFont="1" applyFill="1" applyBorder="1" applyAlignment="1">
      <alignment horizontal="center" vertical="center" wrapText="1"/>
    </xf>
    <xf numFmtId="3" fontId="8" fillId="9" borderId="81" xfId="0" applyNumberFormat="1" applyFont="1" applyFill="1" applyBorder="1" applyAlignment="1">
      <alignment horizontal="center" vertical="center"/>
    </xf>
    <xf numFmtId="0" fontId="2" fillId="4" borderId="223" xfId="0" applyFont="1" applyFill="1" applyBorder="1" applyAlignment="1">
      <alignment horizontal="center" vertical="center" indent="1"/>
    </xf>
    <xf numFmtId="0" fontId="7" fillId="9" borderId="227" xfId="0" applyFont="1" applyFill="1" applyBorder="1" applyAlignment="1">
      <alignment horizontal="center" vertical="center" indent="1"/>
    </xf>
    <xf numFmtId="0" fontId="2" fillId="4" borderId="3" xfId="0" applyFont="1" applyFill="1" applyBorder="1" applyAlignment="1">
      <alignment horizontal="center" vertical="center" indent="1"/>
    </xf>
    <xf numFmtId="0" fontId="20" fillId="4" borderId="3" xfId="0" applyFont="1" applyFill="1" applyBorder="1" applyAlignment="1">
      <alignment horizontal="center" vertical="center" wrapText="1"/>
    </xf>
    <xf numFmtId="0" fontId="26" fillId="4" borderId="3" xfId="0" applyFont="1" applyFill="1" applyBorder="1" applyAlignment="1">
      <alignment horizontal="center" vertical="center" wrapText="1"/>
    </xf>
    <xf numFmtId="169" fontId="7" fillId="2" borderId="80" xfId="5" applyNumberFormat="1" applyFont="1" applyFill="1" applyBorder="1" applyAlignment="1">
      <alignment horizontal="center" vertical="center" wrapText="1"/>
    </xf>
    <xf numFmtId="169" fontId="7" fillId="2" borderId="76" xfId="5" applyNumberFormat="1" applyFont="1" applyFill="1" applyBorder="1" applyAlignment="1">
      <alignment horizontal="center" vertical="center" wrapText="1"/>
    </xf>
    <xf numFmtId="169" fontId="7" fillId="9" borderId="80" xfId="5" applyNumberFormat="1" applyFont="1" applyFill="1" applyBorder="1" applyAlignment="1">
      <alignment horizontal="center" vertical="center" wrapText="1"/>
    </xf>
    <xf numFmtId="169" fontId="7" fillId="9" borderId="76" xfId="5" applyNumberFormat="1" applyFont="1" applyFill="1" applyBorder="1" applyAlignment="1">
      <alignment horizontal="center" vertical="center" wrapText="1"/>
    </xf>
    <xf numFmtId="169" fontId="7" fillId="9" borderId="73" xfId="5" applyNumberFormat="1" applyFont="1" applyFill="1" applyBorder="1" applyAlignment="1">
      <alignment horizontal="center" vertical="center" wrapText="1"/>
    </xf>
    <xf numFmtId="0" fontId="13" fillId="4" borderId="3" xfId="0" applyFont="1" applyFill="1" applyBorder="1" applyAlignment="1">
      <alignment horizontal="center" vertical="center"/>
    </xf>
    <xf numFmtId="0" fontId="2" fillId="4" borderId="3" xfId="0" applyFont="1" applyFill="1" applyBorder="1" applyAlignment="1">
      <alignment horizontal="center" vertical="center" wrapText="1" indent="1"/>
    </xf>
    <xf numFmtId="168" fontId="5" fillId="9" borderId="73" xfId="0" applyNumberFormat="1" applyFont="1" applyFill="1" applyBorder="1" applyAlignment="1">
      <alignment horizontal="center" vertical="center" wrapText="1"/>
    </xf>
    <xf numFmtId="0" fontId="8" fillId="9" borderId="125" xfId="0" applyFont="1" applyFill="1" applyBorder="1" applyAlignment="1">
      <alignment horizontal="center" vertical="center" wrapText="1"/>
    </xf>
    <xf numFmtId="0" fontId="55" fillId="4" borderId="0" xfId="0" applyFont="1" applyFill="1" applyAlignment="1">
      <alignment horizontal="left" vertical="center" wrapText="1"/>
    </xf>
    <xf numFmtId="9" fontId="7" fillId="0" borderId="23" xfId="0" applyNumberFormat="1" applyFont="1" applyBorder="1" applyAlignment="1">
      <alignment horizontal="center" vertical="center" wrapText="1"/>
    </xf>
    <xf numFmtId="9" fontId="7" fillId="0" borderId="12" xfId="0" applyNumberFormat="1" applyFont="1" applyBorder="1" applyAlignment="1">
      <alignment horizontal="center" vertical="center" wrapText="1"/>
    </xf>
    <xf numFmtId="0" fontId="2" fillId="5" borderId="0" xfId="0" applyFont="1" applyFill="1" applyAlignment="1">
      <alignment horizontal="center" vertical="center" wrapText="1"/>
    </xf>
    <xf numFmtId="0" fontId="7" fillId="0" borderId="155" xfId="0" applyFont="1" applyBorder="1" applyAlignment="1">
      <alignment horizontal="center" vertical="center" wrapText="1"/>
    </xf>
    <xf numFmtId="3" fontId="7" fillId="0" borderId="155" xfId="0" applyNumberFormat="1" applyFont="1" applyBorder="1" applyAlignment="1">
      <alignment horizontal="center" vertical="center" wrapText="1"/>
    </xf>
    <xf numFmtId="0" fontId="2" fillId="4" borderId="66" xfId="0" applyFont="1" applyFill="1" applyBorder="1" applyAlignment="1">
      <alignment horizontal="center" vertical="center"/>
    </xf>
    <xf numFmtId="3" fontId="8" fillId="2" borderId="23" xfId="0" applyNumberFormat="1" applyFont="1" applyFill="1" applyBorder="1" applyAlignment="1">
      <alignment horizontal="center" vertical="center"/>
    </xf>
    <xf numFmtId="0" fontId="8" fillId="2" borderId="23" xfId="0" applyFont="1" applyFill="1" applyBorder="1" applyAlignment="1">
      <alignment horizontal="center" vertical="center"/>
    </xf>
    <xf numFmtId="3" fontId="8" fillId="9" borderId="238" xfId="0" applyNumberFormat="1" applyFont="1" applyFill="1" applyBorder="1" applyAlignment="1">
      <alignment horizontal="center" vertical="center"/>
    </xf>
    <xf numFmtId="0" fontId="8" fillId="9" borderId="148" xfId="0" applyFont="1" applyFill="1" applyBorder="1" applyAlignment="1">
      <alignment horizontal="center" vertical="center"/>
    </xf>
    <xf numFmtId="0" fontId="8" fillId="9" borderId="148" xfId="0" applyFont="1" applyFill="1" applyBorder="1" applyAlignment="1">
      <alignment horizontal="center" vertical="center" wrapText="1"/>
    </xf>
    <xf numFmtId="0" fontId="8" fillId="2" borderId="23" xfId="0" applyFont="1" applyFill="1" applyBorder="1" applyAlignment="1">
      <alignment horizontal="center" vertical="center" wrapText="1"/>
    </xf>
    <xf numFmtId="3" fontId="8" fillId="9" borderId="239" xfId="0" applyNumberFormat="1" applyFont="1" applyFill="1" applyBorder="1" applyAlignment="1">
      <alignment horizontal="center" vertical="center"/>
    </xf>
    <xf numFmtId="0" fontId="8" fillId="9" borderId="240" xfId="0" applyFont="1" applyFill="1" applyBorder="1" applyAlignment="1">
      <alignment horizontal="center" vertical="center" wrapText="1"/>
    </xf>
    <xf numFmtId="0" fontId="8" fillId="0" borderId="52" xfId="0" applyFont="1" applyBorder="1" applyAlignment="1">
      <alignment horizontal="center" vertical="center"/>
    </xf>
    <xf numFmtId="0" fontId="8" fillId="0" borderId="55" xfId="0" applyFont="1" applyBorder="1" applyAlignment="1">
      <alignment horizontal="center" vertical="center"/>
    </xf>
    <xf numFmtId="0" fontId="8" fillId="0" borderId="24" xfId="0" applyFont="1" applyBorder="1" applyAlignment="1">
      <alignment horizontal="center" vertical="center"/>
    </xf>
    <xf numFmtId="9" fontId="8" fillId="0" borderId="12" xfId="0" applyNumberFormat="1" applyFont="1" applyBorder="1" applyAlignment="1">
      <alignment horizontal="center" vertical="center"/>
    </xf>
    <xf numFmtId="164" fontId="7" fillId="0" borderId="23" xfId="0" applyNumberFormat="1" applyFont="1" applyBorder="1" applyAlignment="1">
      <alignment horizontal="center" vertical="center"/>
    </xf>
    <xf numFmtId="0" fontId="8" fillId="0" borderId="43" xfId="0" applyFont="1" applyBorder="1" applyAlignment="1">
      <alignment horizontal="center" vertical="center"/>
    </xf>
    <xf numFmtId="0" fontId="8" fillId="0" borderId="53" xfId="0" applyFont="1" applyBorder="1" applyAlignment="1">
      <alignment horizontal="center" vertical="center"/>
    </xf>
    <xf numFmtId="0" fontId="8" fillId="9" borderId="143" xfId="0" applyFont="1" applyFill="1" applyBorder="1" applyAlignment="1">
      <alignment horizontal="center" vertical="center"/>
    </xf>
    <xf numFmtId="0" fontId="2" fillId="4" borderId="66" xfId="0" applyFont="1" applyFill="1" applyBorder="1" applyAlignment="1">
      <alignment horizontal="right" vertical="center"/>
    </xf>
    <xf numFmtId="0" fontId="2" fillId="4" borderId="123" xfId="0" applyFont="1" applyFill="1" applyBorder="1" applyAlignment="1">
      <alignment horizontal="center" vertical="center"/>
    </xf>
    <xf numFmtId="0" fontId="8" fillId="0" borderId="40" xfId="0" applyFont="1" applyBorder="1" applyAlignment="1">
      <alignment horizontal="center" vertical="center"/>
    </xf>
    <xf numFmtId="0" fontId="8" fillId="9" borderId="95" xfId="0" applyFont="1" applyFill="1" applyBorder="1" applyAlignment="1">
      <alignment horizontal="center" vertical="center" wrapText="1"/>
    </xf>
    <xf numFmtId="0" fontId="8" fillId="9" borderId="244" xfId="0" applyFont="1" applyFill="1" applyBorder="1" applyAlignment="1">
      <alignment horizontal="center" vertical="center"/>
    </xf>
    <xf numFmtId="0" fontId="8" fillId="9" borderId="253" xfId="0" applyFont="1" applyFill="1" applyBorder="1" applyAlignment="1">
      <alignment horizontal="center" vertical="center"/>
    </xf>
    <xf numFmtId="0" fontId="8" fillId="9" borderId="248" xfId="0" applyFont="1" applyFill="1" applyBorder="1" applyAlignment="1">
      <alignment horizontal="center" vertical="center"/>
    </xf>
    <xf numFmtId="0" fontId="2" fillId="4" borderId="70" xfId="0" applyFont="1" applyFill="1" applyBorder="1" applyAlignment="1">
      <alignment horizontal="center" vertical="center"/>
    </xf>
    <xf numFmtId="0" fontId="2" fillId="4" borderId="254" xfId="0" applyFont="1" applyFill="1" applyBorder="1" applyAlignment="1">
      <alignment horizontal="center" vertical="center"/>
    </xf>
    <xf numFmtId="164" fontId="8" fillId="0" borderId="39" xfId="0" applyNumberFormat="1" applyFont="1" applyBorder="1" applyAlignment="1">
      <alignment horizontal="center" vertical="center"/>
    </xf>
    <xf numFmtId="164" fontId="8" fillId="9" borderId="248" xfId="0" applyNumberFormat="1" applyFont="1" applyFill="1" applyBorder="1" applyAlignment="1">
      <alignment horizontal="center" vertical="center"/>
    </xf>
    <xf numFmtId="164" fontId="8" fillId="9" borderId="244" xfId="0" applyNumberFormat="1" applyFont="1" applyFill="1" applyBorder="1" applyAlignment="1">
      <alignment horizontal="center" vertical="center"/>
    </xf>
    <xf numFmtId="164" fontId="8" fillId="2" borderId="40" xfId="0" applyNumberFormat="1" applyFont="1" applyFill="1" applyBorder="1" applyAlignment="1">
      <alignment horizontal="center" vertical="center"/>
    </xf>
    <xf numFmtId="0" fontId="37" fillId="2" borderId="0" xfId="0" applyFont="1" applyFill="1" applyAlignment="1">
      <alignment horizontal="left" vertical="center" wrapText="1"/>
    </xf>
    <xf numFmtId="0" fontId="15" fillId="2" borderId="0" xfId="0" applyFont="1" applyFill="1" applyAlignment="1">
      <alignment horizontal="left" vertical="center" wrapText="1"/>
    </xf>
    <xf numFmtId="0" fontId="18" fillId="0" borderId="0" xfId="0" applyFont="1" applyAlignment="1">
      <alignment horizontal="center" vertical="center" wrapText="1" indent="1"/>
    </xf>
    <xf numFmtId="0" fontId="19" fillId="0" borderId="0" xfId="0" applyFont="1" applyAlignment="1">
      <alignment horizontal="center" vertical="center" wrapText="1" indent="1"/>
    </xf>
    <xf numFmtId="0" fontId="18" fillId="0" borderId="12" xfId="0" applyFont="1" applyBorder="1" applyAlignment="1">
      <alignment horizontal="center" vertical="center" wrapText="1" indent="1"/>
    </xf>
    <xf numFmtId="0" fontId="19" fillId="0" borderId="12" xfId="0" applyFont="1" applyBorder="1" applyAlignment="1">
      <alignment horizontal="center" vertical="center" wrapText="1" indent="1"/>
    </xf>
    <xf numFmtId="0" fontId="18" fillId="0" borderId="74" xfId="0" applyFont="1" applyBorder="1" applyAlignment="1">
      <alignment horizontal="center" vertical="center" wrapText="1" indent="1"/>
    </xf>
    <xf numFmtId="0" fontId="19" fillId="0" borderId="81" xfId="0" applyFont="1" applyBorder="1" applyAlignment="1">
      <alignment horizontal="center" vertical="center" wrapText="1" indent="1"/>
    </xf>
    <xf numFmtId="0" fontId="18" fillId="0" borderId="79" xfId="0" applyFont="1" applyBorder="1" applyAlignment="1">
      <alignment horizontal="center" vertical="center" wrapText="1" indent="1"/>
    </xf>
    <xf numFmtId="0" fontId="19" fillId="0" borderId="77" xfId="0" applyFont="1" applyBorder="1" applyAlignment="1">
      <alignment horizontal="center" vertical="center" wrapText="1" indent="1"/>
    </xf>
    <xf numFmtId="0" fontId="18" fillId="9" borderId="74" xfId="0" applyFont="1" applyFill="1" applyBorder="1" applyAlignment="1">
      <alignment horizontal="center" vertical="center" wrapText="1" indent="1"/>
    </xf>
    <xf numFmtId="0" fontId="18" fillId="9" borderId="0" xfId="0" applyFont="1" applyFill="1" applyAlignment="1">
      <alignment horizontal="center" vertical="center" wrapText="1" indent="1"/>
    </xf>
    <xf numFmtId="0" fontId="19" fillId="9" borderId="81" xfId="0" applyFont="1" applyFill="1" applyBorder="1" applyAlignment="1">
      <alignment horizontal="center" vertical="center" wrapText="1" indent="1"/>
    </xf>
    <xf numFmtId="0" fontId="18" fillId="9" borderId="79" xfId="0" applyFont="1" applyFill="1" applyBorder="1" applyAlignment="1">
      <alignment horizontal="center" vertical="center" wrapText="1" indent="1"/>
    </xf>
    <xf numFmtId="0" fontId="18" fillId="9" borderId="12" xfId="0" applyFont="1" applyFill="1" applyBorder="1" applyAlignment="1">
      <alignment horizontal="center" vertical="center" wrapText="1" indent="1"/>
    </xf>
    <xf numFmtId="0" fontId="19" fillId="9" borderId="77" xfId="0" applyFont="1" applyFill="1" applyBorder="1" applyAlignment="1">
      <alignment horizontal="center" vertical="center" wrapText="1" indent="1"/>
    </xf>
    <xf numFmtId="0" fontId="19" fillId="9" borderId="12" xfId="0" applyFont="1" applyFill="1" applyBorder="1" applyAlignment="1">
      <alignment horizontal="center" vertical="center" wrapText="1" indent="1"/>
    </xf>
    <xf numFmtId="0" fontId="19" fillId="9" borderId="0" xfId="0" applyFont="1" applyFill="1" applyAlignment="1">
      <alignment horizontal="center" vertical="center" wrapText="1" indent="1"/>
    </xf>
    <xf numFmtId="0" fontId="18" fillId="0" borderId="83" xfId="0" applyFont="1" applyBorder="1" applyAlignment="1">
      <alignment horizontal="center" vertical="center" wrapText="1" indent="1"/>
    </xf>
    <xf numFmtId="0" fontId="8" fillId="9" borderId="83" xfId="0" applyFont="1" applyFill="1" applyBorder="1" applyAlignment="1">
      <alignment horizontal="center" vertical="center" wrapText="1"/>
    </xf>
    <xf numFmtId="0" fontId="7" fillId="0" borderId="0" xfId="0" applyFont="1" applyAlignment="1">
      <alignment horizontal="center"/>
    </xf>
    <xf numFmtId="0" fontId="2" fillId="4" borderId="1" xfId="0" applyFont="1" applyFill="1" applyBorder="1" applyAlignment="1">
      <alignment horizontal="center" vertical="center" wrapText="1"/>
    </xf>
    <xf numFmtId="0" fontId="7" fillId="0" borderId="155" xfId="0" applyFont="1" applyBorder="1" applyAlignment="1">
      <alignment horizontal="center"/>
    </xf>
    <xf numFmtId="0" fontId="7" fillId="9" borderId="155" xfId="0" applyFont="1" applyFill="1" applyBorder="1" applyAlignment="1">
      <alignment horizontal="center"/>
    </xf>
    <xf numFmtId="0" fontId="27" fillId="0" borderId="0" xfId="0" applyFont="1"/>
    <xf numFmtId="0" fontId="15" fillId="2" borderId="34" xfId="0" applyFont="1" applyFill="1" applyBorder="1" applyAlignment="1">
      <alignment vertical="center" wrapText="1"/>
    </xf>
    <xf numFmtId="3" fontId="7" fillId="0" borderId="61" xfId="0" applyNumberFormat="1" applyFont="1" applyBorder="1" applyAlignment="1">
      <alignment horizontal="center" vertical="center"/>
    </xf>
    <xf numFmtId="0" fontId="27" fillId="5" borderId="0" xfId="0" applyFont="1" applyFill="1"/>
    <xf numFmtId="0" fontId="27" fillId="2" borderId="0" xfId="0" applyFont="1" applyFill="1"/>
    <xf numFmtId="164" fontId="7" fillId="0" borderId="156" xfId="0" applyNumberFormat="1" applyFont="1" applyBorder="1" applyAlignment="1">
      <alignment horizontal="center" vertical="center"/>
    </xf>
    <xf numFmtId="3" fontId="16" fillId="0" borderId="12" xfId="0" applyNumberFormat="1" applyFont="1" applyBorder="1" applyAlignment="1">
      <alignment horizontal="center" vertical="center"/>
    </xf>
    <xf numFmtId="3" fontId="16" fillId="0" borderId="24" xfId="0" applyNumberFormat="1" applyFont="1" applyBorder="1" applyAlignment="1">
      <alignment horizontal="center" vertical="center"/>
    </xf>
    <xf numFmtId="164" fontId="16" fillId="0" borderId="23" xfId="0" applyNumberFormat="1" applyFont="1" applyBorder="1" applyAlignment="1">
      <alignment horizontal="center" vertical="center"/>
    </xf>
    <xf numFmtId="9" fontId="16" fillId="0" borderId="12" xfId="0" applyNumberFormat="1" applyFont="1" applyBorder="1" applyAlignment="1">
      <alignment horizontal="center" vertical="center"/>
    </xf>
    <xf numFmtId="0" fontId="8" fillId="4" borderId="0" xfId="0" applyFont="1" applyFill="1" applyAlignment="1">
      <alignment vertical="center" wrapText="1"/>
    </xf>
    <xf numFmtId="3" fontId="7" fillId="0" borderId="12" xfId="0" applyNumberFormat="1" applyFont="1" applyBorder="1" applyAlignment="1">
      <alignment horizontal="center" vertical="center"/>
    </xf>
    <xf numFmtId="0" fontId="7" fillId="0" borderId="149" xfId="0" applyFont="1" applyBorder="1" applyAlignment="1">
      <alignment horizontal="center" vertical="center"/>
    </xf>
    <xf numFmtId="0" fontId="7" fillId="0" borderId="138" xfId="0" applyFont="1" applyBorder="1" applyAlignment="1">
      <alignment horizontal="center" vertical="center"/>
    </xf>
    <xf numFmtId="167" fontId="7" fillId="0" borderId="149" xfId="0" applyNumberFormat="1" applyFont="1" applyBorder="1" applyAlignment="1">
      <alignment horizontal="center" vertical="center"/>
    </xf>
    <xf numFmtId="167" fontId="7" fillId="0" borderId="138" xfId="0" applyNumberFormat="1" applyFont="1" applyBorder="1" applyAlignment="1">
      <alignment horizontal="center" vertical="center"/>
    </xf>
    <xf numFmtId="0" fontId="16" fillId="0" borderId="140" xfId="0" applyFont="1" applyBorder="1" applyAlignment="1">
      <alignment horizontal="center" vertical="center"/>
    </xf>
    <xf numFmtId="3" fontId="16" fillId="0" borderId="149" xfId="0" applyNumberFormat="1" applyFont="1" applyBorder="1" applyAlignment="1">
      <alignment horizontal="center" vertical="center"/>
    </xf>
    <xf numFmtId="0" fontId="16" fillId="0" borderId="138" xfId="0" applyFont="1" applyBorder="1" applyAlignment="1">
      <alignment horizontal="center" vertical="center"/>
    </xf>
    <xf numFmtId="164" fontId="16" fillId="0" borderId="154" xfId="0" applyNumberFormat="1" applyFont="1" applyBorder="1" applyAlignment="1">
      <alignment horizontal="center" vertical="center"/>
    </xf>
    <xf numFmtId="164" fontId="16" fillId="0" borderId="116" xfId="0" applyNumberFormat="1" applyFont="1" applyBorder="1" applyAlignment="1">
      <alignment horizontal="center" vertical="center"/>
    </xf>
    <xf numFmtId="0" fontId="8" fillId="9" borderId="149"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38" xfId="0" applyFont="1" applyFill="1" applyBorder="1" applyAlignment="1">
      <alignment horizontal="center" vertical="center"/>
    </xf>
    <xf numFmtId="167" fontId="7" fillId="9" borderId="149" xfId="0" applyNumberFormat="1" applyFont="1" applyFill="1" applyBorder="1" applyAlignment="1">
      <alignment horizontal="center" vertical="center"/>
    </xf>
    <xf numFmtId="167" fontId="7" fillId="9" borderId="138" xfId="0" applyNumberFormat="1" applyFont="1" applyFill="1" applyBorder="1" applyAlignment="1">
      <alignment horizontal="center" vertical="center"/>
    </xf>
    <xf numFmtId="3" fontId="16" fillId="9" borderId="149" xfId="0" applyNumberFormat="1" applyFont="1" applyFill="1" applyBorder="1" applyAlignment="1">
      <alignment horizontal="center" vertical="center"/>
    </xf>
    <xf numFmtId="3" fontId="16" fillId="9" borderId="12" xfId="0" applyNumberFormat="1" applyFont="1" applyFill="1" applyBorder="1" applyAlignment="1">
      <alignment horizontal="center" vertical="center"/>
    </xf>
    <xf numFmtId="3" fontId="16" fillId="9" borderId="138" xfId="0" applyNumberFormat="1" applyFont="1" applyFill="1" applyBorder="1" applyAlignment="1">
      <alignment horizontal="center" vertical="center"/>
    </xf>
    <xf numFmtId="164" fontId="16" fillId="9" borderId="154" xfId="0" applyNumberFormat="1" applyFont="1" applyFill="1" applyBorder="1" applyAlignment="1">
      <alignment horizontal="center" vertical="center"/>
    </xf>
    <xf numFmtId="164" fontId="16" fillId="9" borderId="23" xfId="0" applyNumberFormat="1" applyFont="1" applyFill="1" applyBorder="1" applyAlignment="1">
      <alignment horizontal="center" vertical="center"/>
    </xf>
    <xf numFmtId="164" fontId="16" fillId="9" borderId="116" xfId="0" applyNumberFormat="1" applyFont="1" applyFill="1" applyBorder="1" applyAlignment="1">
      <alignment horizontal="center" vertical="center"/>
    </xf>
    <xf numFmtId="0" fontId="2" fillId="4" borderId="66" xfId="0" applyFont="1" applyFill="1" applyBorder="1" applyAlignment="1">
      <alignment horizontal="center" vertical="center" wrapText="1" indent="1"/>
    </xf>
    <xf numFmtId="172" fontId="7" fillId="0" borderId="0" xfId="0" applyNumberFormat="1" applyFont="1" applyAlignment="1">
      <alignment horizontal="center" vertical="center" wrapText="1"/>
    </xf>
    <xf numFmtId="172" fontId="7" fillId="0" borderId="12" xfId="0" applyNumberFormat="1" applyFont="1" applyBorder="1" applyAlignment="1">
      <alignment horizontal="center" vertical="center" wrapText="1"/>
    </xf>
    <xf numFmtId="164" fontId="7" fillId="0" borderId="12" xfId="7" applyNumberFormat="1" applyFont="1" applyBorder="1" applyAlignment="1">
      <alignment horizontal="center" vertical="center" wrapText="1"/>
    </xf>
    <xf numFmtId="172" fontId="7" fillId="9" borderId="145" xfId="0" applyNumberFormat="1" applyFont="1" applyFill="1" applyBorder="1" applyAlignment="1">
      <alignment horizontal="center" vertical="center" wrapText="1"/>
    </xf>
    <xf numFmtId="172" fontId="7" fillId="9" borderId="143" xfId="0" applyNumberFormat="1" applyFont="1" applyFill="1" applyBorder="1" applyAlignment="1">
      <alignment horizontal="center" vertical="center" wrapText="1"/>
    </xf>
    <xf numFmtId="164" fontId="7" fillId="9" borderId="143" xfId="7" applyNumberFormat="1" applyFont="1" applyFill="1" applyBorder="1" applyAlignment="1">
      <alignment horizontal="center" vertical="center" wrapText="1"/>
    </xf>
    <xf numFmtId="172" fontId="7" fillId="9" borderId="151" xfId="0" applyNumberFormat="1" applyFont="1" applyFill="1" applyBorder="1" applyAlignment="1">
      <alignment horizontal="center" vertical="center" wrapText="1"/>
    </xf>
    <xf numFmtId="172" fontId="7" fillId="9" borderId="149" xfId="0" applyNumberFormat="1" applyFont="1" applyFill="1" applyBorder="1" applyAlignment="1">
      <alignment horizontal="center" vertical="center" wrapText="1"/>
    </xf>
    <xf numFmtId="164" fontId="7" fillId="9" borderId="149" xfId="7" applyNumberFormat="1" applyFont="1" applyFill="1" applyBorder="1" applyAlignment="1">
      <alignment horizontal="center" vertical="center" wrapText="1"/>
    </xf>
    <xf numFmtId="0" fontId="2" fillId="4" borderId="155" xfId="0" applyFont="1" applyFill="1" applyBorder="1" applyAlignment="1">
      <alignment horizontal="center" vertical="center" wrapText="1"/>
    </xf>
    <xf numFmtId="3" fontId="7" fillId="0" borderId="267" xfId="0" applyNumberFormat="1" applyFont="1" applyBorder="1" applyAlignment="1">
      <alignment horizontal="center" vertical="center"/>
    </xf>
    <xf numFmtId="164" fontId="7" fillId="0" borderId="266" xfId="0" applyNumberFormat="1" applyFont="1" applyBorder="1" applyAlignment="1">
      <alignment horizontal="center" vertical="center"/>
    </xf>
    <xf numFmtId="164" fontId="7" fillId="0" borderId="136" xfId="0" applyNumberFormat="1" applyFont="1" applyBorder="1" applyAlignment="1">
      <alignment horizontal="center" vertical="center"/>
    </xf>
    <xf numFmtId="164" fontId="7" fillId="0" borderId="141" xfId="0" applyNumberFormat="1" applyFont="1" applyBorder="1" applyAlignment="1">
      <alignment horizontal="center" vertical="center"/>
    </xf>
    <xf numFmtId="164" fontId="7" fillId="9" borderId="136" xfId="0" applyNumberFormat="1" applyFont="1" applyFill="1" applyBorder="1" applyAlignment="1">
      <alignment horizontal="center" vertical="center"/>
    </xf>
    <xf numFmtId="164" fontId="7" fillId="9" borderId="141" xfId="0" applyNumberFormat="1" applyFont="1" applyFill="1" applyBorder="1" applyAlignment="1">
      <alignment horizontal="center" vertical="center"/>
    </xf>
    <xf numFmtId="0" fontId="7" fillId="0" borderId="142" xfId="0" applyFont="1" applyBorder="1" applyAlignment="1">
      <alignment horizontal="center" vertical="center"/>
    </xf>
    <xf numFmtId="0" fontId="7" fillId="0" borderId="141" xfId="0" applyFont="1" applyBorder="1" applyAlignment="1">
      <alignment horizontal="center" vertical="center"/>
    </xf>
    <xf numFmtId="9" fontId="7" fillId="0" borderId="136" xfId="0" applyNumberFormat="1" applyFont="1" applyBorder="1" applyAlignment="1">
      <alignment horizontal="center" vertical="center"/>
    </xf>
    <xf numFmtId="0" fontId="7" fillId="0" borderId="23" xfId="0" applyFont="1" applyBorder="1" applyAlignment="1">
      <alignment horizontal="center" vertical="center" wrapText="1"/>
    </xf>
    <xf numFmtId="3" fontId="8" fillId="9" borderId="108" xfId="0" applyNumberFormat="1" applyFont="1" applyFill="1" applyBorder="1" applyAlignment="1">
      <alignment horizontal="center" vertical="center"/>
    </xf>
    <xf numFmtId="164" fontId="8" fillId="9" borderId="61" xfId="0" applyNumberFormat="1" applyFont="1" applyFill="1" applyBorder="1" applyAlignment="1">
      <alignment horizontal="center" vertical="center"/>
    </xf>
    <xf numFmtId="0" fontId="7" fillId="9" borderId="274" xfId="0" applyFont="1" applyFill="1" applyBorder="1" applyAlignment="1">
      <alignment horizontal="left" vertical="center" wrapText="1"/>
    </xf>
    <xf numFmtId="0" fontId="2" fillId="4" borderId="15" xfId="0" applyFont="1" applyFill="1" applyBorder="1" applyAlignment="1">
      <alignment horizontal="center" vertical="center" wrapText="1"/>
    </xf>
    <xf numFmtId="0" fontId="2" fillId="4" borderId="167" xfId="0" applyFont="1" applyFill="1" applyBorder="1" applyAlignment="1">
      <alignment horizontal="center" vertical="center" wrapText="1"/>
    </xf>
    <xf numFmtId="0" fontId="2" fillId="4" borderId="112" xfId="0" applyFont="1" applyFill="1" applyBorder="1" applyAlignment="1">
      <alignment horizontal="center" vertical="center"/>
    </xf>
    <xf numFmtId="0" fontId="4" fillId="5" borderId="0" xfId="0" applyFont="1" applyFill="1" applyAlignment="1">
      <alignment horizontal="left" vertical="center"/>
    </xf>
    <xf numFmtId="0" fontId="4" fillId="0" borderId="0" xfId="0" applyFont="1" applyAlignment="1">
      <alignment horizontal="left" vertical="center"/>
    </xf>
    <xf numFmtId="0" fontId="7" fillId="9" borderId="138" xfId="0" applyFont="1" applyFill="1" applyBorder="1" applyAlignment="1">
      <alignment horizontal="left" vertical="center" wrapText="1"/>
    </xf>
    <xf numFmtId="0" fontId="2" fillId="4" borderId="177" xfId="0" applyFont="1" applyFill="1" applyBorder="1" applyAlignment="1">
      <alignment horizontal="center" vertical="center" wrapText="1" indent="1"/>
    </xf>
    <xf numFmtId="173" fontId="8" fillId="9" borderId="227" xfId="0" applyNumberFormat="1" applyFont="1" applyFill="1" applyBorder="1" applyAlignment="1">
      <alignment horizontal="center" vertical="center" wrapText="1" indent="1"/>
    </xf>
    <xf numFmtId="173" fontId="8" fillId="2" borderId="217" xfId="0" applyNumberFormat="1" applyFont="1" applyFill="1" applyBorder="1" applyAlignment="1">
      <alignment horizontal="center" vertical="center" wrapText="1" indent="1"/>
    </xf>
    <xf numFmtId="173" fontId="8" fillId="0" borderId="23" xfId="0" applyNumberFormat="1" applyFont="1" applyBorder="1" applyAlignment="1">
      <alignment horizontal="center" vertical="center" wrapText="1" indent="1"/>
    </xf>
    <xf numFmtId="173" fontId="8" fillId="9" borderId="161" xfId="0" applyNumberFormat="1" applyFont="1" applyFill="1" applyBorder="1" applyAlignment="1">
      <alignment horizontal="center" vertical="center" wrapText="1" indent="1"/>
    </xf>
    <xf numFmtId="173" fontId="6" fillId="9" borderId="227" xfId="0" applyNumberFormat="1" applyFont="1" applyFill="1" applyBorder="1" applyAlignment="1">
      <alignment horizontal="center" vertical="center" wrapText="1" indent="1"/>
    </xf>
    <xf numFmtId="0" fontId="7" fillId="9" borderId="151" xfId="0" applyFont="1" applyFill="1" applyBorder="1" applyAlignment="1">
      <alignment horizontal="center" vertical="center" wrapText="1"/>
    </xf>
    <xf numFmtId="0" fontId="7" fillId="9" borderId="0" xfId="0" applyFont="1" applyFill="1" applyAlignment="1">
      <alignment horizontal="center" vertical="center" wrapText="1"/>
    </xf>
    <xf numFmtId="0" fontId="7" fillId="0" borderId="24" xfId="0" applyFont="1" applyBorder="1" applyAlignment="1">
      <alignment horizontal="center" vertical="center" wrapText="1"/>
    </xf>
    <xf numFmtId="0" fontId="7" fillId="9" borderId="77" xfId="0" applyFont="1" applyFill="1" applyBorder="1" applyAlignment="1">
      <alignment horizontal="left" vertical="center" wrapText="1"/>
    </xf>
    <xf numFmtId="0" fontId="2" fillId="4" borderId="73" xfId="0" applyFont="1" applyFill="1" applyBorder="1" applyAlignment="1">
      <alignment horizontal="center" vertical="center"/>
    </xf>
    <xf numFmtId="0" fontId="7" fillId="0" borderId="0" xfId="0" applyFont="1" applyAlignment="1">
      <alignment horizontal="left" vertical="center" wrapText="1"/>
    </xf>
    <xf numFmtId="3" fontId="8"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applyAlignment="1">
      <alignment vertical="center"/>
    </xf>
    <xf numFmtId="0" fontId="2" fillId="4" borderId="66" xfId="0" applyFont="1" applyFill="1" applyBorder="1" applyAlignment="1">
      <alignment horizontal="left" vertical="center"/>
    </xf>
    <xf numFmtId="0" fontId="8" fillId="9" borderId="151" xfId="0" applyFont="1" applyFill="1" applyBorder="1" applyAlignment="1">
      <alignment horizontal="center" vertical="center" wrapText="1"/>
    </xf>
    <xf numFmtId="0" fontId="7" fillId="2" borderId="55" xfId="0" applyFont="1" applyFill="1" applyBorder="1" applyAlignment="1">
      <alignment horizontal="center" vertical="center" indent="1"/>
    </xf>
    <xf numFmtId="0" fontId="7" fillId="9" borderId="161" xfId="0" applyFont="1" applyFill="1" applyBorder="1" applyAlignment="1">
      <alignment horizontal="center" vertical="center" indent="1"/>
    </xf>
    <xf numFmtId="0" fontId="7" fillId="9" borderId="289" xfId="0" applyFont="1" applyFill="1" applyBorder="1" applyAlignment="1">
      <alignment horizontal="center" vertical="center" indent="1"/>
    </xf>
    <xf numFmtId="0" fontId="7" fillId="0" borderId="0" xfId="0" applyFont="1" applyAlignment="1">
      <alignment horizontal="center" vertical="center" wrapText="1"/>
    </xf>
    <xf numFmtId="0" fontId="7" fillId="0" borderId="12" xfId="7" applyNumberFormat="1" applyFont="1" applyBorder="1" applyAlignment="1">
      <alignment horizontal="center" vertical="center" wrapText="1"/>
    </xf>
    <xf numFmtId="0" fontId="7" fillId="9" borderId="145" xfId="0" applyFont="1" applyFill="1" applyBorder="1" applyAlignment="1">
      <alignment horizontal="center" vertical="center" wrapText="1"/>
    </xf>
    <xf numFmtId="0" fontId="7" fillId="9" borderId="143" xfId="0" applyFont="1" applyFill="1" applyBorder="1" applyAlignment="1">
      <alignment horizontal="center" vertical="center" wrapText="1"/>
    </xf>
    <xf numFmtId="0" fontId="7" fillId="9" borderId="143" xfId="7" applyNumberFormat="1" applyFont="1" applyFill="1" applyBorder="1" applyAlignment="1">
      <alignment horizontal="center" vertical="center" wrapText="1"/>
    </xf>
    <xf numFmtId="0" fontId="7" fillId="9" borderId="149" xfId="0" applyFont="1" applyFill="1" applyBorder="1" applyAlignment="1">
      <alignment horizontal="center" vertical="center" wrapText="1"/>
    </xf>
    <xf numFmtId="0" fontId="7" fillId="9" borderId="149" xfId="7" applyNumberFormat="1" applyFont="1" applyFill="1" applyBorder="1" applyAlignment="1">
      <alignment horizontal="center" vertical="center" wrapText="1"/>
    </xf>
    <xf numFmtId="0" fontId="16" fillId="0" borderId="12" xfId="7" applyNumberFormat="1" applyFont="1" applyBorder="1" applyAlignment="1">
      <alignment horizontal="center" vertical="center" wrapText="1"/>
    </xf>
    <xf numFmtId="0" fontId="16" fillId="9" borderId="143" xfId="7" applyNumberFormat="1" applyFont="1" applyFill="1" applyBorder="1" applyAlignment="1">
      <alignment horizontal="center" vertical="center" wrapText="1"/>
    </xf>
    <xf numFmtId="0" fontId="15" fillId="2" borderId="0" xfId="0" applyFont="1" applyFill="1" applyAlignment="1">
      <alignment vertical="center"/>
    </xf>
    <xf numFmtId="0" fontId="18" fillId="9" borderId="156" xfId="0" applyFont="1" applyFill="1" applyBorder="1" applyAlignment="1">
      <alignment horizontal="left" vertical="center"/>
    </xf>
    <xf numFmtId="0" fontId="10" fillId="0" borderId="0" xfId="0" applyFont="1" applyAlignment="1">
      <alignment horizontal="left" vertical="top" wrapText="1"/>
    </xf>
    <xf numFmtId="0" fontId="15" fillId="0" borderId="33" xfId="0" applyFont="1" applyBorder="1" applyAlignment="1">
      <alignment vertical="center"/>
    </xf>
    <xf numFmtId="0" fontId="18" fillId="0" borderId="0" xfId="0" applyFont="1" applyAlignment="1">
      <alignment vertical="top" wrapText="1"/>
    </xf>
    <xf numFmtId="0" fontId="18" fillId="0" borderId="36" xfId="0" applyFont="1" applyBorder="1" applyAlignment="1">
      <alignment vertical="top" wrapText="1"/>
    </xf>
    <xf numFmtId="0" fontId="2" fillId="4" borderId="177" xfId="0" applyFont="1" applyFill="1" applyBorder="1" applyAlignment="1">
      <alignment horizontal="left" vertical="center" wrapText="1" indent="1"/>
    </xf>
    <xf numFmtId="0" fontId="4" fillId="2" borderId="0" xfId="0" applyFont="1" applyFill="1" applyAlignment="1">
      <alignment vertical="center"/>
    </xf>
    <xf numFmtId="173" fontId="8" fillId="9" borderId="7" xfId="0" applyNumberFormat="1" applyFont="1" applyFill="1" applyBorder="1" applyAlignment="1">
      <alignment horizontal="center" vertical="center" wrapText="1"/>
    </xf>
    <xf numFmtId="3" fontId="7" fillId="0" borderId="74" xfId="0" applyNumberFormat="1" applyFont="1" applyBorder="1" applyAlignment="1">
      <alignment horizontal="center" vertical="center"/>
    </xf>
    <xf numFmtId="3" fontId="7" fillId="0" borderId="0" xfId="0" applyNumberFormat="1" applyFont="1" applyAlignment="1">
      <alignment horizontal="center" vertical="center"/>
    </xf>
    <xf numFmtId="3" fontId="16" fillId="0" borderId="81" xfId="0" applyNumberFormat="1" applyFont="1" applyBorder="1" applyAlignment="1">
      <alignment horizontal="center" vertical="center"/>
    </xf>
    <xf numFmtId="3" fontId="7" fillId="9" borderId="74" xfId="0" applyNumberFormat="1" applyFont="1" applyFill="1" applyBorder="1" applyAlignment="1">
      <alignment horizontal="center" vertical="center"/>
    </xf>
    <xf numFmtId="3" fontId="7" fillId="9" borderId="0" xfId="0" applyNumberFormat="1" applyFont="1" applyFill="1" applyAlignment="1">
      <alignment horizontal="center" vertical="center"/>
    </xf>
    <xf numFmtId="3" fontId="16" fillId="9" borderId="81" xfId="0" applyNumberFormat="1" applyFont="1" applyFill="1" applyBorder="1" applyAlignment="1">
      <alignment horizontal="center" vertical="center"/>
    </xf>
    <xf numFmtId="3" fontId="7" fillId="0" borderId="79" xfId="0" applyNumberFormat="1" applyFont="1" applyBorder="1" applyAlignment="1">
      <alignment horizontal="center" vertical="center"/>
    </xf>
    <xf numFmtId="3" fontId="16" fillId="0" borderId="77" xfId="0" applyNumberFormat="1" applyFont="1" applyBorder="1" applyAlignment="1">
      <alignment horizontal="center" vertical="center"/>
    </xf>
    <xf numFmtId="3" fontId="7" fillId="9" borderId="79" xfId="0" applyNumberFormat="1" applyFont="1" applyFill="1" applyBorder="1" applyAlignment="1">
      <alignment horizontal="center" vertical="center"/>
    </xf>
    <xf numFmtId="3" fontId="7" fillId="9" borderId="12" xfId="0" applyNumberFormat="1" applyFont="1" applyFill="1" applyBorder="1" applyAlignment="1">
      <alignment horizontal="center" vertical="center"/>
    </xf>
    <xf numFmtId="3" fontId="16" fillId="9" borderId="77" xfId="0" applyNumberFormat="1" applyFont="1" applyFill="1" applyBorder="1" applyAlignment="1">
      <alignment horizontal="center" vertical="center"/>
    </xf>
    <xf numFmtId="3" fontId="7" fillId="0" borderId="80" xfId="0" applyNumberFormat="1" applyFont="1" applyBorder="1" applyAlignment="1">
      <alignment horizontal="center" vertical="center"/>
    </xf>
    <xf numFmtId="3" fontId="7" fillId="0" borderId="73" xfId="0" applyNumberFormat="1" applyFont="1" applyBorder="1" applyAlignment="1">
      <alignment horizontal="center" vertical="center"/>
    </xf>
    <xf numFmtId="3" fontId="16" fillId="0" borderId="76" xfId="0" applyNumberFormat="1" applyFont="1" applyBorder="1" applyAlignment="1">
      <alignment horizontal="center" vertical="center"/>
    </xf>
    <xf numFmtId="3" fontId="7" fillId="9" borderId="80" xfId="0" applyNumberFormat="1" applyFont="1" applyFill="1" applyBorder="1" applyAlignment="1">
      <alignment horizontal="center" vertical="center"/>
    </xf>
    <xf numFmtId="3" fontId="7" fillId="9" borderId="73" xfId="0" applyNumberFormat="1" applyFont="1" applyFill="1" applyBorder="1" applyAlignment="1">
      <alignment horizontal="center" vertical="center"/>
    </xf>
    <xf numFmtId="3" fontId="16" fillId="9" borderId="76" xfId="0" applyNumberFormat="1" applyFont="1" applyFill="1" applyBorder="1" applyAlignment="1">
      <alignment horizontal="center" vertical="center"/>
    </xf>
    <xf numFmtId="173" fontId="7" fillId="0" borderId="0" xfId="0" applyNumberFormat="1" applyFont="1" applyAlignment="1">
      <alignment horizontal="center" vertical="center"/>
    </xf>
    <xf numFmtId="173" fontId="7" fillId="9" borderId="84" xfId="0" applyNumberFormat="1" applyFont="1" applyFill="1" applyBorder="1" applyAlignment="1">
      <alignment horizontal="center" vertical="center"/>
    </xf>
    <xf numFmtId="173" fontId="7" fillId="0" borderId="84" xfId="0" applyNumberFormat="1" applyFont="1" applyBorder="1" applyAlignment="1">
      <alignment horizontal="center" vertical="center"/>
    </xf>
    <xf numFmtId="173" fontId="7" fillId="9" borderId="0" xfId="0" applyNumberFormat="1" applyFont="1" applyFill="1" applyAlignment="1">
      <alignment horizontal="center" vertical="center"/>
    </xf>
    <xf numFmtId="173" fontId="7" fillId="0" borderId="12" xfId="0" applyNumberFormat="1" applyFont="1" applyBorder="1" applyAlignment="1">
      <alignment horizontal="center" vertical="center"/>
    </xf>
    <xf numFmtId="173" fontId="7" fillId="9" borderId="85" xfId="0" applyNumberFormat="1" applyFont="1" applyFill="1" applyBorder="1" applyAlignment="1">
      <alignment horizontal="center" vertical="center"/>
    </xf>
    <xf numFmtId="173" fontId="7" fillId="0" borderId="85" xfId="0" applyNumberFormat="1" applyFont="1" applyBorder="1" applyAlignment="1">
      <alignment horizontal="center" vertical="center"/>
    </xf>
    <xf numFmtId="173" fontId="7" fillId="9" borderId="12" xfId="0" applyNumberFormat="1" applyFont="1" applyFill="1" applyBorder="1" applyAlignment="1">
      <alignment horizontal="center" vertical="center"/>
    </xf>
    <xf numFmtId="173" fontId="16" fillId="0" borderId="0" xfId="0" applyNumberFormat="1" applyFont="1" applyAlignment="1">
      <alignment horizontal="center" vertical="center"/>
    </xf>
    <xf numFmtId="173" fontId="16" fillId="9" borderId="84" xfId="0" applyNumberFormat="1" applyFont="1" applyFill="1" applyBorder="1" applyAlignment="1">
      <alignment horizontal="center" vertical="center"/>
    </xf>
    <xf numFmtId="173" fontId="16" fillId="0" borderId="84" xfId="0" applyNumberFormat="1" applyFont="1" applyBorder="1" applyAlignment="1">
      <alignment horizontal="center" vertical="center"/>
    </xf>
    <xf numFmtId="173" fontId="16" fillId="9" borderId="0" xfId="0" applyNumberFormat="1" applyFont="1" applyFill="1" applyAlignment="1">
      <alignment horizontal="center" vertical="center"/>
    </xf>
    <xf numFmtId="1" fontId="2" fillId="4" borderId="0" xfId="0" applyNumberFormat="1" applyFont="1" applyFill="1" applyAlignment="1">
      <alignment horizontal="center" vertical="center"/>
    </xf>
    <xf numFmtId="1" fontId="2" fillId="4" borderId="73" xfId="0" applyNumberFormat="1" applyFont="1" applyFill="1" applyBorder="1" applyAlignment="1">
      <alignment horizontal="center" vertical="center"/>
    </xf>
    <xf numFmtId="164" fontId="7" fillId="0" borderId="85" xfId="0" applyNumberFormat="1" applyFont="1" applyBorder="1" applyAlignment="1">
      <alignment horizontal="center" vertical="center"/>
    </xf>
    <xf numFmtId="164" fontId="7" fillId="9" borderId="12" xfId="0" applyNumberFormat="1" applyFont="1" applyFill="1" applyBorder="1" applyAlignment="1">
      <alignment horizontal="center" vertical="center"/>
    </xf>
    <xf numFmtId="0" fontId="7" fillId="5" borderId="0" xfId="0" applyFont="1" applyFill="1" applyAlignment="1">
      <alignment vertical="center"/>
    </xf>
    <xf numFmtId="3" fontId="8" fillId="9" borderId="23" xfId="0" applyNumberFormat="1" applyFont="1" applyFill="1" applyBorder="1" applyAlignment="1">
      <alignment horizontal="center" vertical="center" wrapText="1"/>
    </xf>
    <xf numFmtId="3" fontId="6" fillId="9" borderId="23" xfId="0" applyNumberFormat="1" applyFont="1" applyFill="1" applyBorder="1" applyAlignment="1">
      <alignment horizontal="center" vertical="center" wrapText="1"/>
    </xf>
    <xf numFmtId="3" fontId="8" fillId="9" borderId="12" xfId="0" applyNumberFormat="1" applyFont="1" applyFill="1" applyBorder="1" applyAlignment="1">
      <alignment horizontal="center" vertical="center" wrapText="1"/>
    </xf>
    <xf numFmtId="3" fontId="8" fillId="9" borderId="73" xfId="0" applyNumberFormat="1" applyFont="1" applyFill="1" applyBorder="1" applyAlignment="1">
      <alignment horizontal="center" vertical="center" wrapText="1"/>
    </xf>
    <xf numFmtId="0" fontId="8" fillId="9" borderId="139" xfId="0" applyFont="1" applyFill="1" applyBorder="1" applyAlignment="1">
      <alignment vertical="center"/>
    </xf>
    <xf numFmtId="0" fontId="8" fillId="9" borderId="144" xfId="0" applyFont="1" applyFill="1" applyBorder="1" applyAlignment="1">
      <alignment horizontal="center" vertical="center"/>
    </xf>
    <xf numFmtId="0" fontId="8" fillId="9" borderId="150" xfId="0" applyFont="1" applyFill="1" applyBorder="1" applyAlignment="1">
      <alignment horizontal="center" vertical="center"/>
    </xf>
    <xf numFmtId="0" fontId="8" fillId="9" borderId="138" xfId="0" applyFont="1" applyFill="1" applyBorder="1" applyAlignment="1">
      <alignment vertical="center"/>
    </xf>
    <xf numFmtId="0" fontId="8" fillId="9" borderId="140" xfId="0" applyFont="1" applyFill="1" applyBorder="1" applyAlignment="1">
      <alignment vertical="center"/>
    </xf>
    <xf numFmtId="3" fontId="8" fillId="9" borderId="145" xfId="0" applyNumberFormat="1" applyFont="1" applyFill="1" applyBorder="1" applyAlignment="1">
      <alignment horizontal="center" vertical="center"/>
    </xf>
    <xf numFmtId="3" fontId="8" fillId="9" borderId="151" xfId="0" applyNumberFormat="1" applyFont="1" applyFill="1" applyBorder="1" applyAlignment="1">
      <alignment horizontal="center" vertical="center"/>
    </xf>
    <xf numFmtId="0" fontId="6" fillId="9" borderId="141" xfId="0" applyFont="1" applyFill="1" applyBorder="1" applyAlignment="1">
      <alignment vertical="center"/>
    </xf>
    <xf numFmtId="3" fontId="6" fillId="0" borderId="136" xfId="0" applyNumberFormat="1" applyFont="1" applyBorder="1" applyAlignment="1">
      <alignment horizontal="center" vertical="center"/>
    </xf>
    <xf numFmtId="3" fontId="6" fillId="9" borderId="146" xfId="0" applyNumberFormat="1" applyFont="1" applyFill="1" applyBorder="1" applyAlignment="1">
      <alignment horizontal="center" vertical="center"/>
    </xf>
    <xf numFmtId="0" fontId="8" fillId="9" borderId="142" xfId="0" applyFont="1" applyFill="1" applyBorder="1" applyAlignment="1">
      <alignment vertical="center"/>
    </xf>
    <xf numFmtId="0" fontId="8" fillId="0" borderId="137" xfId="0" applyFont="1" applyBorder="1" applyAlignment="1">
      <alignment horizontal="center" vertical="center" wrapText="1"/>
    </xf>
    <xf numFmtId="0" fontId="8" fillId="9" borderId="147" xfId="0" applyFont="1" applyFill="1" applyBorder="1" applyAlignment="1">
      <alignment horizontal="center" vertical="center" wrapText="1"/>
    </xf>
    <xf numFmtId="0" fontId="8" fillId="10" borderId="137" xfId="0" applyFont="1" applyFill="1" applyBorder="1" applyAlignment="1">
      <alignment horizontal="center" vertical="center" wrapText="1"/>
    </xf>
    <xf numFmtId="0" fontId="8" fillId="9" borderId="153" xfId="0" applyFont="1" applyFill="1" applyBorder="1" applyAlignment="1">
      <alignment horizontal="center" vertical="center" wrapText="1"/>
    </xf>
    <xf numFmtId="0" fontId="8" fillId="9" borderId="143"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9" borderId="149" xfId="0" applyFont="1" applyFill="1" applyBorder="1" applyAlignment="1">
      <alignment horizontal="center" vertical="center" wrapText="1"/>
    </xf>
    <xf numFmtId="3" fontId="8" fillId="9" borderId="145" xfId="0" applyNumberFormat="1" applyFont="1" applyFill="1" applyBorder="1" applyAlignment="1">
      <alignment horizontal="center" vertical="center" wrapText="1"/>
    </xf>
    <xf numFmtId="3" fontId="8" fillId="10" borderId="0" xfId="0" applyNumberFormat="1" applyFont="1" applyFill="1" applyAlignment="1">
      <alignment horizontal="center" vertical="center" wrapText="1"/>
    </xf>
    <xf numFmtId="3" fontId="8" fillId="9" borderId="151" xfId="0" applyNumberFormat="1" applyFont="1" applyFill="1" applyBorder="1" applyAlignment="1">
      <alignment horizontal="center" vertical="center" wrapText="1"/>
    </xf>
    <xf numFmtId="3" fontId="6" fillId="0" borderId="136" xfId="0" applyNumberFormat="1" applyFont="1" applyBorder="1" applyAlignment="1">
      <alignment horizontal="center" vertical="center" wrapText="1"/>
    </xf>
    <xf numFmtId="3" fontId="6" fillId="9" borderId="146" xfId="0" applyNumberFormat="1" applyFont="1" applyFill="1" applyBorder="1" applyAlignment="1">
      <alignment horizontal="center" vertical="center" wrapText="1"/>
    </xf>
    <xf numFmtId="3" fontId="6" fillId="10" borderId="136" xfId="0" applyNumberFormat="1" applyFont="1" applyFill="1" applyBorder="1" applyAlignment="1">
      <alignment horizontal="center" vertical="center" wrapText="1"/>
    </xf>
    <xf numFmtId="3" fontId="6" fillId="9" borderId="152" xfId="0" applyNumberFormat="1" applyFont="1" applyFill="1" applyBorder="1" applyAlignment="1">
      <alignment horizontal="center" vertical="center" wrapText="1"/>
    </xf>
    <xf numFmtId="0" fontId="8" fillId="0" borderId="137" xfId="0" applyFont="1" applyBorder="1" applyAlignment="1">
      <alignment horizontal="center" vertical="center"/>
    </xf>
    <xf numFmtId="0" fontId="8" fillId="9" borderId="153" xfId="0" applyFont="1" applyFill="1" applyBorder="1" applyAlignment="1">
      <alignment horizontal="center" vertical="center"/>
    </xf>
    <xf numFmtId="0" fontId="8" fillId="9" borderId="145" xfId="0" applyFont="1" applyFill="1" applyBorder="1" applyAlignment="1">
      <alignment horizontal="center" vertical="center" wrapText="1"/>
    </xf>
    <xf numFmtId="0" fontId="8" fillId="9" borderId="151" xfId="0" applyFont="1" applyFill="1" applyBorder="1" applyAlignment="1">
      <alignment horizontal="center" vertical="center"/>
    </xf>
    <xf numFmtId="0" fontId="6" fillId="0" borderId="136" xfId="0" applyFont="1" applyBorder="1" applyAlignment="1">
      <alignment horizontal="center" vertical="center" wrapText="1"/>
    </xf>
    <xf numFmtId="0" fontId="6" fillId="9" borderId="146" xfId="0" applyFont="1" applyFill="1" applyBorder="1" applyAlignment="1">
      <alignment horizontal="center" vertical="center" wrapText="1"/>
    </xf>
    <xf numFmtId="0" fontId="6" fillId="0" borderId="136" xfId="0" applyFont="1" applyBorder="1" applyAlignment="1">
      <alignment horizontal="center" vertical="center"/>
    </xf>
    <xf numFmtId="0" fontId="6" fillId="9" borderId="116" xfId="0" applyFont="1" applyFill="1" applyBorder="1" applyAlignment="1">
      <alignment vertical="center"/>
    </xf>
    <xf numFmtId="3" fontId="6" fillId="9" borderId="148" xfId="0" applyNumberFormat="1" applyFont="1" applyFill="1" applyBorder="1" applyAlignment="1">
      <alignment horizontal="center" vertical="center" wrapText="1"/>
    </xf>
    <xf numFmtId="3" fontId="6" fillId="9" borderId="154" xfId="0" applyNumberFormat="1" applyFont="1" applyFill="1" applyBorder="1" applyAlignment="1">
      <alignment horizontal="center" vertical="center" wrapText="1"/>
    </xf>
    <xf numFmtId="0" fontId="18" fillId="3" borderId="36" xfId="0" applyFont="1" applyFill="1" applyBorder="1" applyAlignment="1">
      <alignment vertical="center" wrapText="1"/>
    </xf>
    <xf numFmtId="0" fontId="7" fillId="0" borderId="67" xfId="0" applyFont="1" applyBorder="1" applyAlignment="1">
      <alignment horizontal="center" vertical="center"/>
    </xf>
    <xf numFmtId="0" fontId="7" fillId="9" borderId="67" xfId="0" applyFont="1" applyFill="1" applyBorder="1" applyAlignment="1">
      <alignment horizontal="center" vertical="center"/>
    </xf>
    <xf numFmtId="0" fontId="16" fillId="0" borderId="67" xfId="0" applyFont="1" applyBorder="1" applyAlignment="1">
      <alignment horizontal="center" vertical="center"/>
    </xf>
    <xf numFmtId="0" fontId="16" fillId="9" borderId="67" xfId="0" applyFont="1" applyFill="1" applyBorder="1" applyAlignment="1">
      <alignment horizontal="center" vertical="center"/>
    </xf>
    <xf numFmtId="0" fontId="3" fillId="0" borderId="0" xfId="0" applyFont="1" applyAlignment="1">
      <alignment vertical="center"/>
    </xf>
    <xf numFmtId="9" fontId="8" fillId="0" borderId="98" xfId="0" applyNumberFormat="1" applyFont="1" applyBorder="1" applyAlignment="1">
      <alignment horizontal="center" vertical="center"/>
    </xf>
    <xf numFmtId="9" fontId="8" fillId="9" borderId="98" xfId="0" applyNumberFormat="1" applyFont="1" applyFill="1" applyBorder="1" applyAlignment="1">
      <alignment horizontal="center" vertical="center"/>
    </xf>
    <xf numFmtId="9" fontId="8" fillId="0" borderId="95" xfId="0" applyNumberFormat="1" applyFont="1" applyBorder="1" applyAlignment="1">
      <alignment horizontal="center" vertical="center"/>
    </xf>
    <xf numFmtId="9" fontId="8" fillId="0" borderId="85" xfId="0" applyNumberFormat="1" applyFont="1" applyBorder="1" applyAlignment="1">
      <alignment horizontal="center" vertical="center"/>
    </xf>
    <xf numFmtId="9" fontId="8" fillId="9" borderId="85" xfId="0" applyNumberFormat="1" applyFont="1" applyFill="1" applyBorder="1" applyAlignment="1">
      <alignment horizontal="center" vertical="center"/>
    </xf>
    <xf numFmtId="9" fontId="8" fillId="9" borderId="23" xfId="0" applyNumberFormat="1" applyFont="1" applyFill="1" applyBorder="1" applyAlignment="1">
      <alignment horizontal="center" vertical="center"/>
    </xf>
    <xf numFmtId="9" fontId="8" fillId="0" borderId="97" xfId="0" applyNumberFormat="1" applyFont="1" applyBorder="1" applyAlignment="1">
      <alignment horizontal="center" vertical="center"/>
    </xf>
    <xf numFmtId="9" fontId="8" fillId="9" borderId="97" xfId="0" applyNumberFormat="1" applyFont="1" applyFill="1" applyBorder="1" applyAlignment="1">
      <alignment horizontal="center" vertical="center"/>
    </xf>
    <xf numFmtId="9" fontId="8" fillId="0" borderId="83" xfId="0" applyNumberFormat="1" applyFont="1" applyBorder="1" applyAlignment="1">
      <alignment horizontal="center" vertical="center"/>
    </xf>
    <xf numFmtId="9" fontId="8" fillId="9" borderId="83" xfId="0" applyNumberFormat="1" applyFont="1" applyFill="1" applyBorder="1" applyAlignment="1">
      <alignment horizontal="center" vertical="center"/>
    </xf>
    <xf numFmtId="9" fontId="8" fillId="0" borderId="84" xfId="0" applyNumberFormat="1" applyFont="1" applyBorder="1" applyAlignment="1">
      <alignment horizontal="center" vertical="center"/>
    </xf>
    <xf numFmtId="9" fontId="8" fillId="9" borderId="84" xfId="0" applyNumberFormat="1" applyFont="1" applyFill="1" applyBorder="1" applyAlignment="1">
      <alignment horizontal="center" vertical="center"/>
    </xf>
    <xf numFmtId="9" fontId="8" fillId="0" borderId="96" xfId="0" applyNumberFormat="1" applyFont="1" applyBorder="1" applyAlignment="1">
      <alignment horizontal="center" vertical="center"/>
    </xf>
    <xf numFmtId="9" fontId="6" fillId="0" borderId="98" xfId="0" applyNumberFormat="1" applyFont="1" applyBorder="1" applyAlignment="1">
      <alignment horizontal="center" vertical="center"/>
    </xf>
    <xf numFmtId="9" fontId="6" fillId="9" borderId="98" xfId="0" applyNumberFormat="1" applyFont="1" applyFill="1" applyBorder="1" applyAlignment="1">
      <alignment horizontal="center" vertical="center"/>
    </xf>
    <xf numFmtId="9" fontId="6" fillId="0" borderId="95" xfId="0" applyNumberFormat="1" applyFont="1" applyBorder="1" applyAlignment="1">
      <alignment horizontal="center" vertical="center"/>
    </xf>
    <xf numFmtId="9" fontId="6" fillId="0" borderId="85" xfId="0" applyNumberFormat="1" applyFont="1" applyBorder="1" applyAlignment="1">
      <alignment horizontal="center" vertical="center"/>
    </xf>
    <xf numFmtId="9" fontId="6" fillId="9" borderId="85" xfId="0" applyNumberFormat="1" applyFont="1" applyFill="1" applyBorder="1" applyAlignment="1">
      <alignment horizontal="center" vertical="center"/>
    </xf>
    <xf numFmtId="9" fontId="6" fillId="0" borderId="97" xfId="0" applyNumberFormat="1" applyFont="1" applyBorder="1" applyAlignment="1">
      <alignment horizontal="center" vertical="center"/>
    </xf>
    <xf numFmtId="9" fontId="6" fillId="9" borderId="97" xfId="0" applyNumberFormat="1" applyFont="1" applyFill="1" applyBorder="1" applyAlignment="1">
      <alignment horizontal="center" vertical="center"/>
    </xf>
    <xf numFmtId="9" fontId="6" fillId="0" borderId="83" xfId="0" applyNumberFormat="1" applyFont="1" applyBorder="1" applyAlignment="1">
      <alignment horizontal="center" vertical="center"/>
    </xf>
    <xf numFmtId="9" fontId="6" fillId="9" borderId="83" xfId="0" applyNumberFormat="1" applyFont="1" applyFill="1" applyBorder="1" applyAlignment="1">
      <alignment horizontal="center" vertical="center"/>
    </xf>
    <xf numFmtId="9" fontId="6" fillId="0" borderId="84" xfId="0" applyNumberFormat="1" applyFont="1" applyBorder="1" applyAlignment="1">
      <alignment horizontal="center" vertical="center"/>
    </xf>
    <xf numFmtId="9" fontId="6" fillId="9" borderId="84" xfId="0" applyNumberFormat="1" applyFont="1" applyFill="1" applyBorder="1" applyAlignment="1">
      <alignment horizontal="center" vertical="center"/>
    </xf>
    <xf numFmtId="9" fontId="6" fillId="0" borderId="96" xfId="0" applyNumberFormat="1" applyFont="1" applyBorder="1" applyAlignment="1">
      <alignment horizontal="center" vertical="center"/>
    </xf>
    <xf numFmtId="164" fontId="7" fillId="0" borderId="74" xfId="0" applyNumberFormat="1" applyFont="1" applyBorder="1" applyAlignment="1">
      <alignment horizontal="center" vertical="center" wrapText="1"/>
    </xf>
    <xf numFmtId="164" fontId="7" fillId="0" borderId="0" xfId="0" applyNumberFormat="1" applyFont="1" applyAlignment="1">
      <alignment horizontal="center" vertical="center" wrapText="1"/>
    </xf>
    <xf numFmtId="164" fontId="7" fillId="0" borderId="81" xfId="0" applyNumberFormat="1" applyFont="1" applyBorder="1" applyAlignment="1">
      <alignment horizontal="center" vertical="center" wrapText="1"/>
    </xf>
    <xf numFmtId="164" fontId="7" fillId="9" borderId="74" xfId="0" applyNumberFormat="1" applyFont="1" applyFill="1" applyBorder="1" applyAlignment="1">
      <alignment horizontal="center" vertical="center" wrapText="1"/>
    </xf>
    <xf numFmtId="164" fontId="7" fillId="9" borderId="0" xfId="0" applyNumberFormat="1" applyFont="1" applyFill="1" applyAlignment="1">
      <alignment horizontal="center" vertical="center" wrapText="1"/>
    </xf>
    <xf numFmtId="164" fontId="7" fillId="9" borderId="81" xfId="0" applyNumberFormat="1" applyFont="1" applyFill="1" applyBorder="1" applyAlignment="1">
      <alignment horizontal="center" vertical="center" wrapText="1"/>
    </xf>
    <xf numFmtId="164" fontId="7" fillId="0" borderId="79" xfId="0" applyNumberFormat="1" applyFont="1" applyBorder="1" applyAlignment="1">
      <alignment horizontal="center" vertical="center" wrapText="1"/>
    </xf>
    <xf numFmtId="164" fontId="7" fillId="0" borderId="12" xfId="0" applyNumberFormat="1" applyFont="1" applyBorder="1" applyAlignment="1">
      <alignment horizontal="center" vertical="center" wrapText="1"/>
    </xf>
    <xf numFmtId="164" fontId="7" fillId="0" borderId="77" xfId="0" applyNumberFormat="1" applyFont="1" applyBorder="1" applyAlignment="1">
      <alignment horizontal="center" vertical="center" wrapText="1"/>
    </xf>
    <xf numFmtId="164" fontId="7" fillId="9" borderId="79" xfId="0" applyNumberFormat="1" applyFont="1" applyFill="1" applyBorder="1" applyAlignment="1">
      <alignment horizontal="center" vertical="center" wrapText="1"/>
    </xf>
    <xf numFmtId="164" fontId="7" fillId="9" borderId="12" xfId="0" applyNumberFormat="1" applyFont="1" applyFill="1" applyBorder="1" applyAlignment="1">
      <alignment horizontal="center" vertical="center" wrapText="1"/>
    </xf>
    <xf numFmtId="164" fontId="7" fillId="9" borderId="77" xfId="0" applyNumberFormat="1" applyFont="1" applyFill="1" applyBorder="1" applyAlignment="1">
      <alignment horizontal="center" vertical="center" wrapText="1"/>
    </xf>
    <xf numFmtId="164" fontId="7" fillId="0" borderId="88" xfId="0" applyNumberFormat="1" applyFont="1" applyBorder="1" applyAlignment="1">
      <alignment horizontal="center" vertical="center" wrapText="1"/>
    </xf>
    <xf numFmtId="164" fontId="7" fillId="0" borderId="24" xfId="0" applyNumberFormat="1" applyFont="1" applyBorder="1" applyAlignment="1">
      <alignment horizontal="center" vertical="center" wrapText="1"/>
    </xf>
    <xf numFmtId="164" fontId="7" fillId="0" borderId="89" xfId="0" applyNumberFormat="1" applyFont="1" applyBorder="1" applyAlignment="1">
      <alignment horizontal="center" vertical="center" wrapText="1"/>
    </xf>
    <xf numFmtId="164" fontId="7" fillId="9" borderId="88" xfId="0" applyNumberFormat="1" applyFont="1" applyFill="1" applyBorder="1" applyAlignment="1">
      <alignment horizontal="center" vertical="center" wrapText="1"/>
    </xf>
    <xf numFmtId="164" fontId="7" fillId="9" borderId="24" xfId="0" applyNumberFormat="1" applyFont="1" applyFill="1" applyBorder="1" applyAlignment="1">
      <alignment horizontal="center" vertical="center" wrapText="1"/>
    </xf>
    <xf numFmtId="164" fontId="7" fillId="9" borderId="89" xfId="0" applyNumberFormat="1" applyFont="1" applyFill="1" applyBorder="1" applyAlignment="1">
      <alignment horizontal="center" vertical="center" wrapText="1"/>
    </xf>
    <xf numFmtId="164" fontId="16" fillId="0" borderId="82" xfId="0" applyNumberFormat="1" applyFont="1" applyBorder="1" applyAlignment="1">
      <alignment horizontal="center" vertical="center" wrapText="1"/>
    </xf>
    <xf numFmtId="164" fontId="16" fillId="0" borderId="23" xfId="0" applyNumberFormat="1" applyFont="1" applyBorder="1" applyAlignment="1">
      <alignment horizontal="center" vertical="center" wrapText="1"/>
    </xf>
    <xf numFmtId="164" fontId="16" fillId="0" borderId="78" xfId="0" applyNumberFormat="1" applyFont="1" applyBorder="1" applyAlignment="1">
      <alignment horizontal="center" vertical="center" wrapText="1"/>
    </xf>
    <xf numFmtId="164" fontId="16" fillId="9" borderId="82" xfId="0" applyNumberFormat="1" applyFont="1" applyFill="1" applyBorder="1" applyAlignment="1">
      <alignment horizontal="center" vertical="center" wrapText="1"/>
    </xf>
    <xf numFmtId="164" fontId="16" fillId="9" borderId="23" xfId="0" applyNumberFormat="1" applyFont="1" applyFill="1" applyBorder="1" applyAlignment="1">
      <alignment horizontal="center" vertical="center" wrapText="1"/>
    </xf>
    <xf numFmtId="164" fontId="16" fillId="9" borderId="78" xfId="0" applyNumberFormat="1" applyFont="1" applyFill="1" applyBorder="1" applyAlignment="1">
      <alignment horizontal="center" vertical="center" wrapText="1"/>
    </xf>
    <xf numFmtId="0" fontId="4" fillId="2" borderId="0" xfId="0" applyFont="1" applyFill="1" applyAlignment="1">
      <alignment horizontal="left" vertical="center"/>
    </xf>
    <xf numFmtId="164" fontId="18" fillId="0" borderId="155" xfId="0" applyNumberFormat="1" applyFont="1" applyBorder="1" applyAlignment="1">
      <alignment horizontal="center" vertical="center"/>
    </xf>
    <xf numFmtId="164" fontId="18" fillId="9" borderId="61" xfId="0" applyNumberFormat="1" applyFont="1" applyFill="1" applyBorder="1" applyAlignment="1">
      <alignment horizontal="center" vertical="center"/>
    </xf>
    <xf numFmtId="164" fontId="18" fillId="9" borderId="156" xfId="0" applyNumberFormat="1" applyFont="1" applyFill="1" applyBorder="1" applyAlignment="1">
      <alignment horizontal="center" vertical="center"/>
    </xf>
    <xf numFmtId="0" fontId="4" fillId="5" borderId="0" xfId="0" applyFont="1" applyFill="1" applyAlignment="1">
      <alignment vertical="center" wrapText="1"/>
    </xf>
    <xf numFmtId="0" fontId="4" fillId="2" borderId="0" xfId="0" applyFont="1" applyFill="1" applyAlignment="1">
      <alignment vertical="center" wrapText="1"/>
    </xf>
    <xf numFmtId="0" fontId="4" fillId="0" borderId="90" xfId="0" applyFont="1" applyBorder="1" applyAlignment="1">
      <alignment vertical="center"/>
    </xf>
    <xf numFmtId="0" fontId="4" fillId="2" borderId="90" xfId="0" applyFont="1" applyFill="1" applyBorder="1" applyAlignment="1">
      <alignment vertical="center"/>
    </xf>
    <xf numFmtId="2" fontId="7" fillId="0" borderId="82" xfId="0" applyNumberFormat="1" applyFont="1" applyBorder="1" applyAlignment="1">
      <alignment horizontal="center" vertical="center" wrapText="1"/>
    </xf>
    <xf numFmtId="2" fontId="7" fillId="0" borderId="78" xfId="0" applyNumberFormat="1" applyFont="1" applyBorder="1" applyAlignment="1">
      <alignment horizontal="center" vertical="center" wrapText="1"/>
    </xf>
    <xf numFmtId="2" fontId="7" fillId="9" borderId="82" xfId="0" applyNumberFormat="1" applyFont="1" applyFill="1" applyBorder="1" applyAlignment="1">
      <alignment horizontal="center" vertical="center" wrapText="1"/>
    </xf>
    <xf numFmtId="2" fontId="7" fillId="9" borderId="78" xfId="0" applyNumberFormat="1" applyFont="1" applyFill="1" applyBorder="1" applyAlignment="1">
      <alignment horizontal="center" vertical="center" wrapText="1"/>
    </xf>
    <xf numFmtId="2" fontId="7" fillId="2" borderId="82" xfId="0" applyNumberFormat="1" applyFont="1" applyFill="1" applyBorder="1" applyAlignment="1">
      <alignment horizontal="center" vertical="center"/>
    </xf>
    <xf numFmtId="2" fontId="7" fillId="2" borderId="78" xfId="0" applyNumberFormat="1" applyFont="1" applyFill="1" applyBorder="1" applyAlignment="1">
      <alignment horizontal="center" vertical="center"/>
    </xf>
    <xf numFmtId="2" fontId="7" fillId="9" borderId="23" xfId="0" applyNumberFormat="1" applyFont="1" applyFill="1" applyBorder="1" applyAlignment="1">
      <alignment horizontal="center" vertical="center"/>
    </xf>
    <xf numFmtId="0" fontId="7" fillId="9" borderId="0" xfId="0" applyFont="1" applyFill="1" applyAlignment="1">
      <alignment horizontal="left" vertical="center"/>
    </xf>
    <xf numFmtId="165" fontId="7" fillId="0" borderId="23" xfId="0" applyNumberFormat="1" applyFont="1" applyBorder="1" applyAlignment="1">
      <alignment horizontal="center" vertical="center"/>
    </xf>
    <xf numFmtId="165" fontId="7" fillId="0" borderId="78" xfId="0" applyNumberFormat="1" applyFont="1" applyBorder="1" applyAlignment="1">
      <alignment horizontal="center" vertical="center"/>
    </xf>
    <xf numFmtId="165" fontId="7" fillId="9" borderId="23" xfId="0" applyNumberFormat="1" applyFont="1" applyFill="1" applyBorder="1" applyAlignment="1">
      <alignment horizontal="center" vertical="center"/>
    </xf>
    <xf numFmtId="165" fontId="7" fillId="9" borderId="78" xfId="0" applyNumberFormat="1" applyFont="1" applyFill="1" applyBorder="1" applyAlignment="1">
      <alignment horizontal="center" vertical="center"/>
    </xf>
    <xf numFmtId="165" fontId="7" fillId="0" borderId="82"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0" borderId="77" xfId="0" applyNumberFormat="1" applyFont="1" applyBorder="1" applyAlignment="1">
      <alignment horizontal="center" vertical="center"/>
    </xf>
    <xf numFmtId="165" fontId="7" fillId="9" borderId="12" xfId="0" applyNumberFormat="1" applyFont="1" applyFill="1" applyBorder="1" applyAlignment="1">
      <alignment horizontal="center" vertical="center"/>
    </xf>
    <xf numFmtId="165" fontId="7" fillId="9" borderId="77" xfId="0" applyNumberFormat="1" applyFont="1" applyFill="1" applyBorder="1" applyAlignment="1">
      <alignment horizontal="center" vertical="center"/>
    </xf>
    <xf numFmtId="165" fontId="7" fillId="0" borderId="79" xfId="0" applyNumberFormat="1" applyFont="1" applyBorder="1" applyAlignment="1">
      <alignment horizontal="center" vertical="center"/>
    </xf>
    <xf numFmtId="165" fontId="7" fillId="0" borderId="0" xfId="0" applyNumberFormat="1" applyFont="1" applyAlignment="1">
      <alignment horizontal="center" vertical="center"/>
    </xf>
    <xf numFmtId="165" fontId="7" fillId="0" borderId="81" xfId="0" applyNumberFormat="1" applyFont="1" applyBorder="1" applyAlignment="1">
      <alignment horizontal="center" vertical="center"/>
    </xf>
    <xf numFmtId="165" fontId="7" fillId="9" borderId="0" xfId="0" applyNumberFormat="1" applyFont="1" applyFill="1" applyAlignment="1">
      <alignment horizontal="center" vertical="center"/>
    </xf>
    <xf numFmtId="165" fontId="7" fillId="9" borderId="81" xfId="0" applyNumberFormat="1" applyFont="1" applyFill="1" applyBorder="1" applyAlignment="1">
      <alignment horizontal="center" vertical="center"/>
    </xf>
    <xf numFmtId="165" fontId="7" fillId="0" borderId="74" xfId="0" applyNumberFormat="1" applyFont="1" applyBorder="1" applyAlignment="1">
      <alignment horizontal="center" vertical="center"/>
    </xf>
    <xf numFmtId="165" fontId="7" fillId="0" borderId="24" xfId="0" applyNumberFormat="1" applyFont="1" applyBorder="1" applyAlignment="1">
      <alignment horizontal="center" vertical="center"/>
    </xf>
    <xf numFmtId="165" fontId="7" fillId="0" borderId="89" xfId="0" applyNumberFormat="1" applyFont="1" applyBorder="1" applyAlignment="1">
      <alignment horizontal="center" vertical="center"/>
    </xf>
    <xf numFmtId="165" fontId="7" fillId="9" borderId="24" xfId="0" applyNumberFormat="1" applyFont="1" applyFill="1" applyBorder="1" applyAlignment="1">
      <alignment horizontal="center" vertical="center"/>
    </xf>
    <xf numFmtId="165" fontId="7" fillId="9" borderId="89" xfId="0" applyNumberFormat="1" applyFont="1" applyFill="1" applyBorder="1" applyAlignment="1">
      <alignment horizontal="center" vertical="center"/>
    </xf>
    <xf numFmtId="165" fontId="7" fillId="0" borderId="88" xfId="0" applyNumberFormat="1" applyFont="1" applyBorder="1" applyAlignment="1">
      <alignment horizontal="center" vertical="center"/>
    </xf>
    <xf numFmtId="0" fontId="7" fillId="0" borderId="95" xfId="0" applyFont="1" applyBorder="1" applyAlignment="1">
      <alignment horizontal="center" vertical="center" wrapText="1"/>
    </xf>
    <xf numFmtId="0" fontId="7" fillId="9" borderId="95" xfId="0" applyFont="1" applyFill="1" applyBorder="1" applyAlignment="1">
      <alignment horizontal="center" vertical="center" wrapText="1"/>
    </xf>
    <xf numFmtId="1" fontId="7" fillId="2" borderId="95" xfId="0" applyNumberFormat="1" applyFont="1" applyFill="1" applyBorder="1" applyAlignment="1">
      <alignment horizontal="center" vertical="center" wrapText="1"/>
    </xf>
    <xf numFmtId="0" fontId="7" fillId="9" borderId="23" xfId="0" applyFont="1" applyFill="1" applyBorder="1" applyAlignment="1">
      <alignment horizontal="center" vertical="center" wrapText="1"/>
    </xf>
    <xf numFmtId="3" fontId="7" fillId="0" borderId="85" xfId="0" applyNumberFormat="1" applyFont="1" applyBorder="1" applyAlignment="1">
      <alignment horizontal="center" vertical="center" wrapText="1"/>
    </xf>
    <xf numFmtId="3" fontId="7" fillId="9" borderId="85" xfId="0" applyNumberFormat="1" applyFont="1" applyFill="1" applyBorder="1" applyAlignment="1">
      <alignment horizontal="center" vertical="center" wrapText="1"/>
    </xf>
    <xf numFmtId="1" fontId="7" fillId="2" borderId="85" xfId="0" applyNumberFormat="1" applyFont="1" applyFill="1" applyBorder="1" applyAlignment="1">
      <alignment horizontal="center" vertical="center" wrapText="1"/>
    </xf>
    <xf numFmtId="0" fontId="7" fillId="9" borderId="12" xfId="0" applyFont="1" applyFill="1" applyBorder="1" applyAlignment="1">
      <alignment horizontal="center" vertical="center" wrapText="1"/>
    </xf>
    <xf numFmtId="164" fontId="7" fillId="0" borderId="95" xfId="0" applyNumberFormat="1" applyFont="1" applyBorder="1" applyAlignment="1">
      <alignment horizontal="center" vertical="center" wrapText="1"/>
    </xf>
    <xf numFmtId="164" fontId="7" fillId="9" borderId="95" xfId="0" applyNumberFormat="1" applyFont="1" applyFill="1" applyBorder="1" applyAlignment="1">
      <alignment horizontal="center" vertical="center" wrapText="1"/>
    </xf>
    <xf numFmtId="164" fontId="7" fillId="0" borderId="43" xfId="0" applyNumberFormat="1" applyFont="1" applyBorder="1" applyAlignment="1">
      <alignment horizontal="center" vertical="center" wrapText="1"/>
    </xf>
    <xf numFmtId="164" fontId="7" fillId="0" borderId="85" xfId="0" applyNumberFormat="1" applyFont="1" applyBorder="1" applyAlignment="1">
      <alignment horizontal="center" vertical="center" wrapText="1"/>
    </xf>
    <xf numFmtId="164" fontId="7" fillId="9" borderId="85" xfId="0" applyNumberFormat="1" applyFont="1" applyFill="1" applyBorder="1" applyAlignment="1">
      <alignment horizontal="center" vertical="center" wrapText="1"/>
    </xf>
    <xf numFmtId="0" fontId="7" fillId="0" borderId="85" xfId="0" applyFont="1" applyBorder="1" applyAlignment="1">
      <alignment horizontal="center" vertical="center" wrapText="1"/>
    </xf>
    <xf numFmtId="164" fontId="7" fillId="9" borderId="83" xfId="0" applyNumberFormat="1" applyFont="1" applyFill="1" applyBorder="1" applyAlignment="1">
      <alignment horizontal="center" vertical="center" wrapText="1"/>
    </xf>
    <xf numFmtId="0" fontId="2" fillId="4" borderId="101" xfId="0" applyFont="1" applyFill="1" applyBorder="1" applyAlignment="1">
      <alignment horizontal="right" vertical="center"/>
    </xf>
    <xf numFmtId="0" fontId="2" fillId="4" borderId="101" xfId="0" applyFont="1" applyFill="1" applyBorder="1" applyAlignment="1">
      <alignment horizontal="center" vertical="center"/>
    </xf>
    <xf numFmtId="0" fontId="2" fillId="4" borderId="75" xfId="0" applyFont="1" applyFill="1" applyBorder="1" applyAlignment="1">
      <alignment horizontal="center" vertical="center"/>
    </xf>
    <xf numFmtId="0" fontId="7" fillId="9" borderId="12" xfId="0" applyFont="1" applyFill="1" applyBorder="1" applyAlignment="1">
      <alignment horizontal="left" vertical="center"/>
    </xf>
    <xf numFmtId="0" fontId="16" fillId="9" borderId="23" xfId="0" applyFont="1" applyFill="1" applyBorder="1" applyAlignment="1">
      <alignment horizontal="left" vertical="center"/>
    </xf>
    <xf numFmtId="0" fontId="22" fillId="4" borderId="11" xfId="0" applyFont="1" applyFill="1" applyBorder="1" applyAlignment="1">
      <alignment vertical="center"/>
    </xf>
    <xf numFmtId="0" fontId="22" fillId="4" borderId="50" xfId="0" applyFont="1" applyFill="1" applyBorder="1" applyAlignment="1">
      <alignment horizontal="center" vertical="center"/>
    </xf>
    <xf numFmtId="0" fontId="22" fillId="4" borderId="105" xfId="0" applyFont="1" applyFill="1" applyBorder="1" applyAlignment="1">
      <alignment horizontal="center" vertical="center"/>
    </xf>
    <xf numFmtId="0" fontId="7" fillId="0" borderId="104" xfId="0" applyFont="1" applyBorder="1" applyAlignment="1">
      <alignment horizontal="center" vertical="center"/>
    </xf>
    <xf numFmtId="0" fontId="7" fillId="9" borderId="78" xfId="0" applyFont="1" applyFill="1" applyBorder="1" applyAlignment="1">
      <alignment horizontal="center" vertical="center"/>
    </xf>
    <xf numFmtId="0" fontId="7" fillId="0" borderId="43" xfId="0" applyFont="1" applyBorder="1" applyAlignment="1">
      <alignment horizontal="center" vertical="center"/>
    </xf>
    <xf numFmtId="0" fontId="7" fillId="0" borderId="85" xfId="0" applyFont="1" applyBorder="1" applyAlignment="1">
      <alignment horizontal="center" vertical="center"/>
    </xf>
    <xf numFmtId="0" fontId="7" fillId="9" borderId="77" xfId="0" applyFont="1" applyFill="1" applyBorder="1" applyAlignment="1">
      <alignment horizontal="center" vertical="center"/>
    </xf>
    <xf numFmtId="0" fontId="7" fillId="0" borderId="53" xfId="0" applyFont="1" applyBorder="1" applyAlignment="1">
      <alignment horizontal="center" vertical="center"/>
    </xf>
    <xf numFmtId="9" fontId="7" fillId="0" borderId="85" xfId="0" applyNumberFormat="1" applyFont="1" applyBorder="1" applyAlignment="1">
      <alignment horizontal="center" vertical="center"/>
    </xf>
    <xf numFmtId="9" fontId="7" fillId="9" borderId="77" xfId="0" applyNumberFormat="1" applyFont="1" applyFill="1" applyBorder="1" applyAlignment="1">
      <alignment horizontal="center" vertical="center"/>
    </xf>
    <xf numFmtId="9" fontId="7" fillId="0" borderId="53" xfId="0" applyNumberFormat="1" applyFont="1" applyBorder="1" applyAlignment="1">
      <alignment horizontal="center" vertical="center"/>
    </xf>
    <xf numFmtId="0" fontId="7" fillId="9" borderId="81" xfId="0" applyFont="1" applyFill="1" applyBorder="1" applyAlignment="1">
      <alignment horizontal="left" vertical="center" wrapText="1"/>
    </xf>
    <xf numFmtId="0" fontId="7" fillId="0" borderId="74" xfId="0" applyFont="1" applyBorder="1" applyAlignment="1">
      <alignment horizontal="center" vertical="center" wrapText="1"/>
    </xf>
    <xf numFmtId="0" fontId="7" fillId="9" borderId="89" xfId="0" applyFont="1" applyFill="1" applyBorder="1" applyAlignment="1">
      <alignment horizontal="left" vertical="center" wrapText="1"/>
    </xf>
    <xf numFmtId="0" fontId="7" fillId="9" borderId="150" xfId="0" applyFont="1" applyFill="1" applyBorder="1" applyAlignment="1">
      <alignment horizontal="center" vertical="center" wrapText="1"/>
    </xf>
    <xf numFmtId="0" fontId="7" fillId="0" borderId="88" xfId="0" applyFont="1" applyBorder="1" applyAlignment="1">
      <alignment horizontal="center" vertical="center" wrapText="1"/>
    </xf>
    <xf numFmtId="0" fontId="16" fillId="9" borderId="77" xfId="0" applyFont="1" applyFill="1" applyBorder="1" applyAlignment="1">
      <alignment horizontal="left" vertical="center" wrapText="1"/>
    </xf>
    <xf numFmtId="3" fontId="16" fillId="0" borderId="12"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0" fontId="16" fillId="9" borderId="149" xfId="0" applyFont="1" applyFill="1" applyBorder="1" applyAlignment="1">
      <alignment horizontal="center" vertical="center" wrapText="1"/>
    </xf>
    <xf numFmtId="164" fontId="16" fillId="9" borderId="77" xfId="0" applyNumberFormat="1" applyFont="1" applyFill="1" applyBorder="1" applyAlignment="1">
      <alignment horizontal="center" vertical="center" wrapText="1"/>
    </xf>
    <xf numFmtId="3" fontId="16" fillId="0" borderId="79" xfId="0" applyNumberFormat="1" applyFont="1" applyBorder="1" applyAlignment="1">
      <alignment horizontal="center" vertical="center" wrapText="1"/>
    </xf>
    <xf numFmtId="164" fontId="16" fillId="0" borderId="77" xfId="0" applyNumberFormat="1" applyFont="1" applyBorder="1" applyAlignment="1">
      <alignment horizontal="center" vertical="center" wrapText="1"/>
    </xf>
    <xf numFmtId="0" fontId="7" fillId="9" borderId="74" xfId="0" applyFont="1" applyFill="1" applyBorder="1" applyAlignment="1">
      <alignment horizontal="center" vertical="center" wrapText="1"/>
    </xf>
    <xf numFmtId="0" fontId="7" fillId="9" borderId="79" xfId="0" applyFont="1" applyFill="1" applyBorder="1" applyAlignment="1">
      <alignment horizontal="center" vertical="center" wrapText="1"/>
    </xf>
    <xf numFmtId="0" fontId="6" fillId="9" borderId="77" xfId="0" applyFont="1" applyFill="1" applyBorder="1" applyAlignment="1">
      <alignment horizontal="left" vertical="center"/>
    </xf>
    <xf numFmtId="3" fontId="6" fillId="2" borderId="12" xfId="0" applyNumberFormat="1" applyFont="1" applyFill="1" applyBorder="1" applyAlignment="1">
      <alignment horizontal="center" vertical="center"/>
    </xf>
    <xf numFmtId="0" fontId="6" fillId="9" borderId="79" xfId="0" applyFont="1" applyFill="1" applyBorder="1" applyAlignment="1">
      <alignment horizontal="center" vertical="center"/>
    </xf>
    <xf numFmtId="0" fontId="7" fillId="2" borderId="74" xfId="0" applyFont="1" applyFill="1" applyBorder="1" applyAlignment="1">
      <alignment horizontal="center" vertical="center" wrapText="1"/>
    </xf>
    <xf numFmtId="0" fontId="7" fillId="2" borderId="79" xfId="0" applyFont="1" applyFill="1" applyBorder="1" applyAlignment="1">
      <alignment horizontal="center" vertical="center" wrapText="1"/>
    </xf>
    <xf numFmtId="3" fontId="7" fillId="2" borderId="74" xfId="0" applyNumberFormat="1" applyFont="1" applyFill="1" applyBorder="1" applyAlignment="1">
      <alignment horizontal="center" vertical="center" wrapText="1"/>
    </xf>
    <xf numFmtId="0" fontId="7" fillId="9" borderId="88"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7" fillId="9" borderId="24" xfId="0" applyFont="1" applyFill="1" applyBorder="1" applyAlignment="1">
      <alignment horizontal="center" vertical="center" wrapText="1"/>
    </xf>
    <xf numFmtId="3" fontId="6" fillId="2" borderId="79" xfId="0" applyNumberFormat="1" applyFont="1" applyFill="1" applyBorder="1" applyAlignment="1">
      <alignment horizontal="center" vertical="center"/>
    </xf>
    <xf numFmtId="0" fontId="2" fillId="4" borderId="73" xfId="0" applyFont="1" applyFill="1" applyBorder="1" applyAlignment="1">
      <alignment horizontal="left" vertical="center"/>
    </xf>
    <xf numFmtId="0" fontId="18" fillId="0" borderId="84" xfId="0" applyFont="1" applyBorder="1" applyAlignment="1">
      <alignment horizontal="center" vertical="center"/>
    </xf>
    <xf numFmtId="0" fontId="18" fillId="9" borderId="84" xfId="0" applyFont="1" applyFill="1" applyBorder="1" applyAlignment="1">
      <alignment horizontal="center" vertical="center"/>
    </xf>
    <xf numFmtId="0" fontId="18" fillId="9" borderId="0" xfId="0" applyFont="1" applyFill="1" applyAlignment="1">
      <alignment horizontal="center" vertical="center"/>
    </xf>
    <xf numFmtId="0" fontId="18" fillId="0" borderId="85" xfId="0" applyFont="1" applyBorder="1" applyAlignment="1">
      <alignment horizontal="center" vertical="center"/>
    </xf>
    <xf numFmtId="0" fontId="18" fillId="9" borderId="12" xfId="0" applyFont="1" applyFill="1" applyBorder="1" applyAlignment="1">
      <alignment horizontal="center" vertical="center"/>
    </xf>
    <xf numFmtId="0" fontId="18" fillId="0" borderId="83" xfId="0" applyFont="1" applyBorder="1" applyAlignment="1">
      <alignment horizontal="center" vertical="center"/>
    </xf>
    <xf numFmtId="0" fontId="18" fillId="9" borderId="83" xfId="0" applyFont="1" applyFill="1" applyBorder="1" applyAlignment="1">
      <alignment horizontal="center" vertical="center"/>
    </xf>
    <xf numFmtId="0" fontId="18" fillId="9" borderId="23" xfId="0" applyFont="1" applyFill="1" applyBorder="1" applyAlignment="1">
      <alignment horizontal="center" vertical="center"/>
    </xf>
    <xf numFmtId="0" fontId="18" fillId="0" borderId="106" xfId="0" applyFont="1" applyBorder="1" applyAlignment="1">
      <alignment horizontal="center" vertical="center"/>
    </xf>
    <xf numFmtId="0" fontId="18" fillId="9" borderId="106" xfId="0" applyFont="1" applyFill="1" applyBorder="1" applyAlignment="1">
      <alignment horizontal="center" vertical="center"/>
    </xf>
    <xf numFmtId="0" fontId="18" fillId="9" borderId="24" xfId="0" applyFont="1" applyFill="1" applyBorder="1" applyAlignment="1">
      <alignment horizontal="center" vertical="center"/>
    </xf>
    <xf numFmtId="0" fontId="2" fillId="4" borderId="11" xfId="0" applyFont="1" applyFill="1" applyBorder="1" applyAlignment="1">
      <alignment horizontal="right" vertical="center"/>
    </xf>
    <xf numFmtId="0" fontId="2" fillId="5" borderId="81" xfId="0" applyFont="1" applyFill="1" applyBorder="1" applyAlignment="1">
      <alignment horizontal="center" vertical="center"/>
    </xf>
    <xf numFmtId="9" fontId="18" fillId="9" borderId="84" xfId="0" applyNumberFormat="1" applyFont="1" applyFill="1" applyBorder="1" applyAlignment="1">
      <alignment horizontal="center" vertical="center"/>
    </xf>
    <xf numFmtId="9" fontId="18" fillId="9" borderId="85" xfId="0" applyNumberFormat="1" applyFont="1" applyFill="1" applyBorder="1" applyAlignment="1">
      <alignment horizontal="center" vertical="center"/>
    </xf>
    <xf numFmtId="3" fontId="7" fillId="0" borderId="81" xfId="0" applyNumberFormat="1" applyFont="1" applyBorder="1" applyAlignment="1">
      <alignment horizontal="center" vertical="center"/>
    </xf>
    <xf numFmtId="3" fontId="7" fillId="0" borderId="77" xfId="0" applyNumberFormat="1" applyFont="1" applyBorder="1" applyAlignment="1">
      <alignment horizontal="center" vertical="center"/>
    </xf>
    <xf numFmtId="164" fontId="7" fillId="0" borderId="82" xfId="0" applyNumberFormat="1" applyFont="1" applyBorder="1" applyAlignment="1">
      <alignment horizontal="center" vertical="center"/>
    </xf>
    <xf numFmtId="164" fontId="7" fillId="0" borderId="78" xfId="0" applyNumberFormat="1" applyFont="1" applyBorder="1" applyAlignment="1">
      <alignment horizontal="center" vertical="center"/>
    </xf>
    <xf numFmtId="3" fontId="7" fillId="9" borderId="151" xfId="0" applyNumberFormat="1" applyFont="1" applyFill="1" applyBorder="1" applyAlignment="1">
      <alignment horizontal="center" vertical="center"/>
    </xf>
    <xf numFmtId="3" fontId="7" fillId="9" borderId="81" xfId="0" applyNumberFormat="1" applyFont="1" applyFill="1" applyBorder="1" applyAlignment="1">
      <alignment horizontal="center" vertical="center"/>
    </xf>
    <xf numFmtId="3" fontId="7" fillId="9" borderId="149" xfId="0" applyNumberFormat="1" applyFont="1" applyFill="1" applyBorder="1" applyAlignment="1">
      <alignment horizontal="center" vertical="center"/>
    </xf>
    <xf numFmtId="3" fontId="7" fillId="9" borderId="77" xfId="0" applyNumberFormat="1" applyFont="1" applyFill="1" applyBorder="1" applyAlignment="1">
      <alignment horizontal="center" vertical="center"/>
    </xf>
    <xf numFmtId="164" fontId="7" fillId="9" borderId="154" xfId="0" applyNumberFormat="1" applyFont="1" applyFill="1" applyBorder="1" applyAlignment="1">
      <alignment horizontal="center" vertical="center"/>
    </xf>
    <xf numFmtId="164" fontId="7" fillId="9" borderId="78" xfId="0" applyNumberFormat="1" applyFont="1" applyFill="1" applyBorder="1" applyAlignment="1">
      <alignment horizontal="center" vertical="center"/>
    </xf>
    <xf numFmtId="9" fontId="8" fillId="9" borderId="71" xfId="7" applyFont="1" applyFill="1" applyBorder="1" applyAlignment="1">
      <alignment horizontal="center" vertical="center" wrapText="1"/>
    </xf>
    <xf numFmtId="9" fontId="6" fillId="0" borderId="70" xfId="7" applyFont="1" applyBorder="1" applyAlignment="1">
      <alignment horizontal="center" vertical="center" wrapText="1"/>
    </xf>
    <xf numFmtId="9" fontId="6" fillId="9" borderId="72" xfId="7" applyFont="1" applyFill="1" applyBorder="1" applyAlignment="1">
      <alignment horizontal="center" vertical="center" wrapText="1"/>
    </xf>
    <xf numFmtId="9" fontId="18" fillId="2" borderId="70" xfId="7" applyFont="1" applyFill="1" applyBorder="1" applyAlignment="1">
      <alignment horizontal="center" vertical="center" wrapText="1"/>
    </xf>
    <xf numFmtId="9" fontId="8" fillId="2" borderId="70" xfId="7" applyFont="1" applyFill="1" applyBorder="1" applyAlignment="1">
      <alignment horizontal="center" vertical="center" wrapText="1"/>
    </xf>
    <xf numFmtId="9" fontId="6" fillId="2" borderId="70" xfId="7" applyFont="1" applyFill="1" applyBorder="1" applyAlignment="1">
      <alignment horizontal="center" vertical="center" wrapText="1"/>
    </xf>
    <xf numFmtId="9" fontId="8" fillId="9" borderId="70" xfId="7" applyFont="1" applyFill="1" applyBorder="1" applyAlignment="1">
      <alignment horizontal="center" vertical="center" wrapText="1"/>
    </xf>
    <xf numFmtId="0" fontId="6" fillId="9" borderId="71" xfId="0" applyFont="1" applyFill="1" applyBorder="1" applyAlignment="1">
      <alignment horizontal="center" vertical="center" wrapText="1"/>
    </xf>
    <xf numFmtId="9" fontId="6" fillId="9" borderId="71" xfId="7" applyFont="1" applyFill="1" applyBorder="1" applyAlignment="1">
      <alignment horizontal="center" vertical="center" wrapText="1"/>
    </xf>
    <xf numFmtId="0" fontId="8" fillId="9" borderId="72" xfId="0" applyFont="1" applyFill="1" applyBorder="1" applyAlignment="1">
      <alignment horizontal="center" vertical="center" wrapText="1"/>
    </xf>
    <xf numFmtId="9" fontId="8" fillId="9" borderId="72" xfId="7" applyFont="1" applyFill="1" applyBorder="1" applyAlignment="1">
      <alignment horizontal="center" vertical="center" wrapText="1"/>
    </xf>
    <xf numFmtId="3" fontId="7" fillId="2" borderId="23" xfId="0" applyNumberFormat="1" applyFont="1" applyFill="1" applyBorder="1" applyAlignment="1">
      <alignment horizontal="center" vertical="center"/>
    </xf>
    <xf numFmtId="3" fontId="7" fillId="9" borderId="104" xfId="0" applyNumberFormat="1" applyFont="1" applyFill="1" applyBorder="1" applyAlignment="1">
      <alignment horizontal="center" vertical="center"/>
    </xf>
    <xf numFmtId="3" fontId="8" fillId="9" borderId="119" xfId="0" applyNumberFormat="1" applyFont="1" applyFill="1" applyBorder="1" applyAlignment="1">
      <alignment horizontal="center" vertical="center"/>
    </xf>
    <xf numFmtId="3" fontId="7" fillId="2" borderId="12" xfId="0" applyNumberFormat="1" applyFont="1" applyFill="1" applyBorder="1" applyAlignment="1">
      <alignment horizontal="center" vertical="center"/>
    </xf>
    <xf numFmtId="3" fontId="7" fillId="9" borderId="85" xfId="0" applyNumberFormat="1" applyFont="1" applyFill="1" applyBorder="1" applyAlignment="1">
      <alignment horizontal="center" vertical="center"/>
    </xf>
    <xf numFmtId="3" fontId="7" fillId="9" borderId="120" xfId="0" applyNumberFormat="1" applyFont="1" applyFill="1" applyBorder="1" applyAlignment="1">
      <alignment horizontal="center" vertical="center"/>
    </xf>
    <xf numFmtId="164" fontId="7" fillId="2" borderId="12" xfId="0" applyNumberFormat="1" applyFont="1" applyFill="1" applyBorder="1" applyAlignment="1">
      <alignment horizontal="center" vertical="center"/>
    </xf>
    <xf numFmtId="164" fontId="7" fillId="9" borderId="120" xfId="0" applyNumberFormat="1" applyFont="1" applyFill="1" applyBorder="1" applyAlignment="1">
      <alignment horizontal="center" vertical="center"/>
    </xf>
    <xf numFmtId="0" fontId="7" fillId="0" borderId="42" xfId="0" applyFont="1" applyBorder="1" applyAlignment="1">
      <alignment horizontal="center" vertical="center"/>
    </xf>
    <xf numFmtId="3" fontId="7" fillId="2" borderId="47" xfId="0" applyNumberFormat="1" applyFont="1" applyFill="1" applyBorder="1" applyAlignment="1">
      <alignment horizontal="center" vertical="center"/>
    </xf>
    <xf numFmtId="3" fontId="7" fillId="9" borderId="119" xfId="0" applyNumberFormat="1" applyFont="1" applyFill="1" applyBorder="1" applyAlignment="1">
      <alignment horizontal="center" vertical="center"/>
    </xf>
    <xf numFmtId="0" fontId="7" fillId="0" borderId="48" xfId="0" applyFont="1" applyBorder="1" applyAlignment="1">
      <alignment horizontal="center" vertical="center"/>
    </xf>
    <xf numFmtId="0" fontId="7" fillId="2" borderId="49" xfId="0" applyFont="1" applyFill="1" applyBorder="1" applyAlignment="1">
      <alignment horizontal="center" vertical="center"/>
    </xf>
    <xf numFmtId="0" fontId="7" fillId="9" borderId="120" xfId="0" applyFont="1" applyFill="1" applyBorder="1" applyAlignment="1">
      <alignment horizontal="center" vertical="center"/>
    </xf>
    <xf numFmtId="164" fontId="7" fillId="0" borderId="48" xfId="0" applyNumberFormat="1" applyFont="1" applyBorder="1" applyAlignment="1">
      <alignment horizontal="center" vertical="center"/>
    </xf>
    <xf numFmtId="164" fontId="7" fillId="0" borderId="49" xfId="0" applyNumberFormat="1" applyFont="1" applyBorder="1" applyAlignment="1">
      <alignment horizontal="center" vertical="center"/>
    </xf>
    <xf numFmtId="168" fontId="8" fillId="0" borderId="12" xfId="0" applyNumberFormat="1" applyFont="1" applyBorder="1" applyAlignment="1">
      <alignment horizontal="center" vertical="center" wrapText="1"/>
    </xf>
    <xf numFmtId="168" fontId="8" fillId="9" borderId="79" xfId="0" applyNumberFormat="1" applyFont="1" applyFill="1" applyBorder="1" applyAlignment="1">
      <alignment horizontal="center" vertical="center" wrapText="1"/>
    </xf>
    <xf numFmtId="9" fontId="8" fillId="0" borderId="12" xfId="0" applyNumberFormat="1" applyFont="1" applyBorder="1" applyAlignment="1">
      <alignment horizontal="center" vertical="center" wrapText="1"/>
    </xf>
    <xf numFmtId="9" fontId="8" fillId="9" borderId="77" xfId="0" applyNumberFormat="1" applyFont="1" applyFill="1" applyBorder="1" applyAlignment="1">
      <alignment horizontal="center" vertical="center" wrapText="1"/>
    </xf>
    <xf numFmtId="9" fontId="8" fillId="0" borderId="0" xfId="0" applyNumberFormat="1" applyFont="1" applyAlignment="1">
      <alignment horizontal="center" vertical="center" wrapText="1"/>
    </xf>
    <xf numFmtId="9" fontId="8" fillId="9" borderId="81" xfId="0" applyNumberFormat="1" applyFont="1" applyFill="1" applyBorder="1" applyAlignment="1">
      <alignment horizontal="center" vertical="center" wrapText="1"/>
    </xf>
    <xf numFmtId="0" fontId="15" fillId="2" borderId="16" xfId="0" applyFont="1" applyFill="1" applyBorder="1" applyAlignment="1">
      <alignment vertical="center" wrapText="1"/>
    </xf>
    <xf numFmtId="9" fontId="8" fillId="9" borderId="77" xfId="0" applyNumberFormat="1" applyFont="1" applyFill="1" applyBorder="1" applyAlignment="1">
      <alignment horizontal="center" vertical="center"/>
    </xf>
    <xf numFmtId="9" fontId="8" fillId="0" borderId="23" xfId="0" applyNumberFormat="1" applyFont="1" applyBorder="1" applyAlignment="1">
      <alignment horizontal="center" vertical="center"/>
    </xf>
    <xf numFmtId="0" fontId="2" fillId="4" borderId="11"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9" borderId="104"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12" xfId="0" applyFont="1" applyFill="1" applyBorder="1" applyAlignment="1">
      <alignment horizontal="center" vertical="center" wrapText="1"/>
    </xf>
    <xf numFmtId="2" fontId="18" fillId="0" borderId="71" xfId="0" applyNumberFormat="1" applyFont="1" applyBorder="1" applyAlignment="1">
      <alignment horizontal="center" vertical="center" wrapText="1"/>
    </xf>
    <xf numFmtId="2" fontId="18" fillId="9" borderId="67" xfId="0" applyNumberFormat="1" applyFont="1" applyFill="1" applyBorder="1" applyAlignment="1">
      <alignment horizontal="center" vertical="center" wrapText="1"/>
    </xf>
    <xf numFmtId="2" fontId="18" fillId="0" borderId="70" xfId="0" applyNumberFormat="1" applyFont="1" applyBorder="1" applyAlignment="1">
      <alignment horizontal="center" vertical="center" wrapText="1"/>
    </xf>
    <xf numFmtId="2" fontId="18" fillId="0" borderId="124" xfId="0" applyNumberFormat="1" applyFont="1" applyBorder="1" applyAlignment="1">
      <alignment horizontal="center" vertical="center" wrapText="1"/>
    </xf>
    <xf numFmtId="9" fontId="8" fillId="9" borderId="78" xfId="0" applyNumberFormat="1" applyFont="1" applyFill="1" applyBorder="1" applyAlignment="1">
      <alignment horizontal="center" vertical="center" wrapText="1"/>
    </xf>
    <xf numFmtId="9" fontId="8" fillId="0" borderId="23" xfId="0" applyNumberFormat="1" applyFont="1" applyBorder="1" applyAlignment="1">
      <alignment horizontal="center" vertical="center" wrapText="1"/>
    </xf>
    <xf numFmtId="9" fontId="8" fillId="0" borderId="0" xfId="0" applyNumberFormat="1" applyFont="1" applyAlignment="1">
      <alignment horizontal="center" vertical="center"/>
    </xf>
    <xf numFmtId="9" fontId="6" fillId="0" borderId="12" xfId="0" applyNumberFormat="1" applyFont="1" applyBorder="1" applyAlignment="1">
      <alignment horizontal="center" vertical="center" wrapText="1"/>
    </xf>
    <xf numFmtId="9" fontId="6" fillId="9" borderId="77" xfId="0" applyNumberFormat="1" applyFont="1" applyFill="1" applyBorder="1" applyAlignment="1">
      <alignment horizontal="center" vertical="center" wrapText="1"/>
    </xf>
    <xf numFmtId="9" fontId="6" fillId="0" borderId="12" xfId="0" applyNumberFormat="1" applyFont="1" applyBorder="1" applyAlignment="1">
      <alignment horizontal="center" vertical="center"/>
    </xf>
    <xf numFmtId="9" fontId="8" fillId="9" borderId="78" xfId="0" applyNumberFormat="1" applyFont="1" applyFill="1" applyBorder="1" applyAlignment="1">
      <alignment horizontal="center" vertical="center"/>
    </xf>
    <xf numFmtId="9" fontId="6" fillId="9" borderId="77" xfId="0" applyNumberFormat="1" applyFont="1" applyFill="1" applyBorder="1" applyAlignment="1">
      <alignment horizontal="center" vertical="center"/>
    </xf>
    <xf numFmtId="168" fontId="8" fillId="0" borderId="0" xfId="0" applyNumberFormat="1" applyFont="1" applyAlignment="1">
      <alignment horizontal="center" vertical="center" wrapText="1"/>
    </xf>
    <xf numFmtId="168" fontId="8" fillId="0" borderId="24"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8" fillId="9" borderId="74" xfId="0" applyNumberFormat="1" applyFont="1" applyFill="1" applyBorder="1" applyAlignment="1">
      <alignment horizontal="center" vertical="center" wrapText="1"/>
    </xf>
    <xf numFmtId="168" fontId="8" fillId="9" borderId="88" xfId="0" applyNumberFormat="1" applyFont="1" applyFill="1" applyBorder="1" applyAlignment="1">
      <alignment horizontal="center" vertical="center" wrapText="1"/>
    </xf>
    <xf numFmtId="168" fontId="6" fillId="9" borderId="79" xfId="0" applyNumberFormat="1" applyFont="1" applyFill="1" applyBorder="1" applyAlignment="1">
      <alignment horizontal="center" vertical="center" wrapText="1"/>
    </xf>
    <xf numFmtId="168" fontId="8" fillId="0" borderId="23" xfId="0" applyNumberFormat="1" applyFont="1" applyBorder="1" applyAlignment="1">
      <alignment horizontal="center" vertical="center" wrapText="1"/>
    </xf>
    <xf numFmtId="168" fontId="8" fillId="9" borderId="82" xfId="0" applyNumberFormat="1" applyFont="1" applyFill="1" applyBorder="1" applyAlignment="1">
      <alignment horizontal="center" vertical="center" wrapText="1"/>
    </xf>
    <xf numFmtId="168" fontId="8" fillId="9" borderId="74" xfId="0" applyNumberFormat="1" applyFont="1" applyFill="1" applyBorder="1" applyAlignment="1">
      <alignment horizontal="center" vertical="center"/>
    </xf>
    <xf numFmtId="168" fontId="8" fillId="9" borderId="79" xfId="0" applyNumberFormat="1" applyFont="1" applyFill="1" applyBorder="1" applyAlignment="1">
      <alignment horizontal="center" vertical="center"/>
    </xf>
    <xf numFmtId="168" fontId="6" fillId="9" borderId="79" xfId="0" applyNumberFormat="1" applyFont="1" applyFill="1" applyBorder="1" applyAlignment="1">
      <alignment horizontal="center" vertical="center"/>
    </xf>
    <xf numFmtId="168" fontId="8" fillId="9" borderId="82" xfId="0" applyNumberFormat="1" applyFont="1" applyFill="1" applyBorder="1" applyAlignment="1">
      <alignment horizontal="center" vertical="center"/>
    </xf>
    <xf numFmtId="168" fontId="8" fillId="0" borderId="0" xfId="0" applyNumberFormat="1" applyFont="1" applyAlignment="1">
      <alignment horizontal="center" vertical="center"/>
    </xf>
    <xf numFmtId="168" fontId="8" fillId="0" borderId="12" xfId="0" applyNumberFormat="1" applyFont="1" applyBorder="1" applyAlignment="1">
      <alignment horizontal="center" vertical="center"/>
    </xf>
    <xf numFmtId="168" fontId="6" fillId="0" borderId="12" xfId="0" applyNumberFormat="1" applyFont="1" applyBorder="1" applyAlignment="1">
      <alignment horizontal="center" vertical="center"/>
    </xf>
    <xf numFmtId="168" fontId="8" fillId="0" borderId="23" xfId="0" applyNumberFormat="1" applyFont="1" applyBorder="1" applyAlignment="1">
      <alignment horizontal="center" vertical="center"/>
    </xf>
    <xf numFmtId="0" fontId="17" fillId="6" borderId="133" xfId="0" applyFont="1" applyFill="1" applyBorder="1" applyAlignment="1">
      <alignment horizontal="center" vertical="center"/>
    </xf>
    <xf numFmtId="0" fontId="4" fillId="5" borderId="0" xfId="0" applyFont="1" applyFill="1" applyAlignment="1">
      <alignment horizontal="center"/>
    </xf>
    <xf numFmtId="0" fontId="4" fillId="0" borderId="0" xfId="0" applyFont="1" applyAlignment="1">
      <alignment horizontal="center"/>
    </xf>
    <xf numFmtId="0" fontId="55" fillId="4" borderId="0" xfId="0" applyFont="1" applyFill="1" applyAlignment="1">
      <alignment horizontal="center" vertical="center" wrapText="1"/>
    </xf>
    <xf numFmtId="0" fontId="21" fillId="4" borderId="3" xfId="0" applyFont="1" applyFill="1" applyBorder="1" applyAlignment="1">
      <alignment horizontal="center" vertical="center" wrapText="1"/>
    </xf>
    <xf numFmtId="168" fontId="7" fillId="0" borderId="64" xfId="0" applyNumberFormat="1" applyFont="1" applyBorder="1" applyAlignment="1">
      <alignment horizontal="center" vertical="center" wrapText="1"/>
    </xf>
    <xf numFmtId="168" fontId="7" fillId="0" borderId="66" xfId="0" applyNumberFormat="1" applyFont="1" applyBorder="1" applyAlignment="1">
      <alignment horizontal="center" vertical="center" wrapText="1"/>
    </xf>
    <xf numFmtId="168" fontId="7" fillId="9" borderId="64" xfId="0" applyNumberFormat="1" applyFont="1" applyFill="1" applyBorder="1" applyAlignment="1">
      <alignment horizontal="center" vertical="center" wrapText="1"/>
    </xf>
    <xf numFmtId="168" fontId="7" fillId="9" borderId="66" xfId="0" applyNumberFormat="1" applyFont="1" applyFill="1" applyBorder="1" applyAlignment="1">
      <alignment horizontal="center" vertical="center" wrapText="1"/>
    </xf>
    <xf numFmtId="168" fontId="8" fillId="0" borderId="64" xfId="0" applyNumberFormat="1" applyFont="1" applyBorder="1" applyAlignment="1">
      <alignment horizontal="center" vertical="center" wrapText="1"/>
    </xf>
    <xf numFmtId="168" fontId="7" fillId="0" borderId="61" xfId="0" applyNumberFormat="1" applyFont="1" applyBorder="1" applyAlignment="1">
      <alignment horizontal="center" vertical="center" wrapText="1"/>
    </xf>
    <xf numFmtId="168" fontId="7" fillId="0" borderId="155" xfId="0" applyNumberFormat="1" applyFont="1" applyBorder="1" applyAlignment="1">
      <alignment horizontal="center" vertical="center" wrapText="1"/>
    </xf>
    <xf numFmtId="168" fontId="7" fillId="9" borderId="61" xfId="0" applyNumberFormat="1" applyFont="1" applyFill="1" applyBorder="1" applyAlignment="1">
      <alignment horizontal="center" vertical="center" wrapText="1"/>
    </xf>
    <xf numFmtId="168" fontId="7" fillId="9" borderId="155" xfId="0" applyNumberFormat="1" applyFont="1" applyFill="1" applyBorder="1" applyAlignment="1">
      <alignment horizontal="center" vertical="center" wrapText="1"/>
    </xf>
    <xf numFmtId="168" fontId="8" fillId="0" borderId="61" xfId="0" applyNumberFormat="1" applyFont="1" applyBorder="1" applyAlignment="1">
      <alignment horizontal="center" vertical="center" wrapText="1"/>
    </xf>
    <xf numFmtId="168" fontId="16" fillId="9" borderId="66" xfId="0" applyNumberFormat="1" applyFont="1" applyFill="1" applyBorder="1" applyAlignment="1">
      <alignment horizontal="center" vertical="center" wrapText="1"/>
    </xf>
    <xf numFmtId="168" fontId="16" fillId="9" borderId="62" xfId="0" applyNumberFormat="1" applyFont="1" applyFill="1" applyBorder="1" applyAlignment="1">
      <alignment horizontal="center" vertical="center" wrapText="1"/>
    </xf>
    <xf numFmtId="168" fontId="16" fillId="9" borderId="155" xfId="0" applyNumberFormat="1" applyFont="1" applyFill="1" applyBorder="1" applyAlignment="1">
      <alignment horizontal="center" vertical="center" wrapText="1"/>
    </xf>
    <xf numFmtId="168" fontId="16" fillId="9" borderId="156" xfId="0" applyNumberFormat="1" applyFont="1" applyFill="1" applyBorder="1" applyAlignment="1">
      <alignment horizontal="center" vertical="center" wrapText="1"/>
    </xf>
    <xf numFmtId="168" fontId="16" fillId="0" borderId="66" xfId="0" applyNumberFormat="1" applyFont="1" applyBorder="1" applyAlignment="1">
      <alignment horizontal="center" vertical="center" wrapText="1"/>
    </xf>
    <xf numFmtId="168" fontId="16" fillId="0" borderId="62" xfId="0" applyNumberFormat="1" applyFont="1" applyBorder="1" applyAlignment="1">
      <alignment horizontal="center" vertical="center" wrapText="1"/>
    </xf>
    <xf numFmtId="168" fontId="16" fillId="0" borderId="155" xfId="0" applyNumberFormat="1" applyFont="1" applyBorder="1" applyAlignment="1">
      <alignment horizontal="center" vertical="center" wrapText="1"/>
    </xf>
    <xf numFmtId="168" fontId="16" fillId="0" borderId="156" xfId="0" applyNumberFormat="1" applyFont="1" applyBorder="1" applyAlignment="1">
      <alignment horizontal="center" vertical="center" wrapText="1"/>
    </xf>
    <xf numFmtId="168" fontId="6" fillId="0" borderId="66" xfId="0" applyNumberFormat="1" applyFont="1" applyBorder="1" applyAlignment="1">
      <alignment horizontal="center" vertical="center" wrapText="1"/>
    </xf>
    <xf numFmtId="168" fontId="6" fillId="0" borderId="62" xfId="0" applyNumberFormat="1" applyFont="1" applyBorder="1" applyAlignment="1">
      <alignment horizontal="center" vertical="center" wrapText="1"/>
    </xf>
    <xf numFmtId="168" fontId="6" fillId="0" borderId="155" xfId="0" applyNumberFormat="1" applyFont="1" applyBorder="1" applyAlignment="1">
      <alignment horizontal="center" vertical="center" wrapText="1"/>
    </xf>
    <xf numFmtId="168" fontId="6" fillId="0" borderId="156" xfId="0" applyNumberFormat="1" applyFont="1" applyBorder="1" applyAlignment="1">
      <alignment horizontal="center" vertical="center" wrapText="1"/>
    </xf>
    <xf numFmtId="3" fontId="8" fillId="9" borderId="186" xfId="0" applyNumberFormat="1" applyFont="1" applyFill="1" applyBorder="1" applyAlignment="1">
      <alignment horizontal="center" vertical="center"/>
    </xf>
    <xf numFmtId="3" fontId="6" fillId="9" borderId="184" xfId="0" applyNumberFormat="1" applyFont="1" applyFill="1" applyBorder="1" applyAlignment="1">
      <alignment horizontal="center" vertical="center"/>
    </xf>
    <xf numFmtId="3" fontId="8" fillId="9" borderId="193" xfId="0" applyNumberFormat="1" applyFont="1" applyFill="1" applyBorder="1" applyAlignment="1">
      <alignment horizontal="center" vertical="center"/>
    </xf>
    <xf numFmtId="3" fontId="6" fillId="9" borderId="194" xfId="0" applyNumberFormat="1" applyFont="1" applyFill="1" applyBorder="1" applyAlignment="1">
      <alignment horizontal="center" vertical="center"/>
    </xf>
    <xf numFmtId="3" fontId="8" fillId="9" borderId="91" xfId="0" applyNumberFormat="1" applyFont="1" applyFill="1" applyBorder="1" applyAlignment="1">
      <alignment horizontal="center" vertical="center"/>
    </xf>
    <xf numFmtId="3" fontId="6" fillId="9" borderId="91" xfId="0" applyNumberFormat="1" applyFont="1" applyFill="1" applyBorder="1" applyAlignment="1">
      <alignment horizontal="center" vertical="center"/>
    </xf>
    <xf numFmtId="3" fontId="6" fillId="9" borderId="195" xfId="0" applyNumberFormat="1" applyFont="1" applyFill="1" applyBorder="1" applyAlignment="1">
      <alignment horizontal="center" vertical="center"/>
    </xf>
    <xf numFmtId="3" fontId="8" fillId="0" borderId="91" xfId="0" applyNumberFormat="1" applyFont="1" applyBorder="1" applyAlignment="1">
      <alignment horizontal="center" vertical="center"/>
    </xf>
    <xf numFmtId="3" fontId="6" fillId="0" borderId="91" xfId="0" applyNumberFormat="1" applyFont="1" applyBorder="1" applyAlignment="1">
      <alignment horizontal="center" vertical="center"/>
    </xf>
    <xf numFmtId="3" fontId="6" fillId="9" borderId="192" xfId="0" applyNumberFormat="1" applyFont="1" applyFill="1" applyBorder="1" applyAlignment="1">
      <alignment horizontal="center" vertical="center"/>
    </xf>
    <xf numFmtId="3" fontId="6" fillId="9" borderId="186" xfId="0" applyNumberFormat="1" applyFont="1" applyFill="1" applyBorder="1" applyAlignment="1">
      <alignment horizontal="center" vertical="center"/>
    </xf>
    <xf numFmtId="3" fontId="6" fillId="9" borderId="204" xfId="0" applyNumberFormat="1" applyFont="1" applyFill="1" applyBorder="1" applyAlignment="1">
      <alignment horizontal="center" vertical="center"/>
    </xf>
    <xf numFmtId="3" fontId="6" fillId="9" borderId="205" xfId="0" applyNumberFormat="1" applyFont="1" applyFill="1" applyBorder="1" applyAlignment="1">
      <alignment horizontal="center" vertical="center"/>
    </xf>
    <xf numFmtId="3" fontId="6" fillId="0" borderId="204" xfId="0" applyNumberFormat="1" applyFont="1" applyBorder="1" applyAlignment="1">
      <alignment horizontal="center" vertical="center"/>
    </xf>
    <xf numFmtId="3" fontId="6" fillId="9" borderId="82" xfId="0" applyNumberFormat="1" applyFont="1" applyFill="1" applyBorder="1" applyAlignment="1">
      <alignment horizontal="center" vertical="center"/>
    </xf>
    <xf numFmtId="3" fontId="6" fillId="9" borderId="78" xfId="0" applyNumberFormat="1" applyFont="1" applyFill="1" applyBorder="1" applyAlignment="1">
      <alignment horizontal="center" vertical="center"/>
    </xf>
    <xf numFmtId="3" fontId="6" fillId="0" borderId="82" xfId="0" applyNumberFormat="1" applyFont="1" applyBorder="1" applyAlignment="1">
      <alignment horizontal="center" vertical="center"/>
    </xf>
    <xf numFmtId="3" fontId="6" fillId="9" borderId="202" xfId="0" applyNumberFormat="1" applyFont="1" applyFill="1" applyBorder="1" applyAlignment="1">
      <alignment horizontal="center" vertical="center"/>
    </xf>
    <xf numFmtId="3" fontId="6" fillId="9" borderId="200" xfId="0" applyNumberFormat="1" applyFont="1" applyFill="1" applyBorder="1" applyAlignment="1">
      <alignment horizontal="center" vertical="center"/>
    </xf>
    <xf numFmtId="3" fontId="6" fillId="0" borderId="202" xfId="0" applyNumberFormat="1" applyFont="1" applyBorder="1" applyAlignment="1">
      <alignment horizontal="center" vertical="center"/>
    </xf>
    <xf numFmtId="0" fontId="18" fillId="0" borderId="36" xfId="0" applyFont="1" applyBorder="1" applyAlignment="1">
      <alignment vertical="center" wrapText="1"/>
    </xf>
    <xf numFmtId="0" fontId="0" fillId="0" borderId="0" xfId="0" applyAlignment="1">
      <alignment horizontal="center" vertical="center"/>
    </xf>
    <xf numFmtId="173" fontId="8" fillId="0" borderId="250" xfId="4" applyNumberFormat="1" applyFont="1" applyBorder="1" applyAlignment="1">
      <alignment horizontal="center" vertical="center"/>
    </xf>
    <xf numFmtId="173" fontId="8" fillId="0" borderId="242" xfId="4" applyNumberFormat="1" applyFont="1" applyBorder="1" applyAlignment="1">
      <alignment horizontal="center" vertical="center"/>
    </xf>
    <xf numFmtId="173" fontId="6" fillId="0" borderId="251" xfId="4" applyNumberFormat="1" applyFont="1" applyBorder="1" applyAlignment="1">
      <alignment horizontal="center" vertical="center"/>
    </xf>
    <xf numFmtId="173" fontId="8" fillId="9" borderId="250" xfId="4" applyNumberFormat="1" applyFont="1" applyFill="1" applyBorder="1" applyAlignment="1">
      <alignment horizontal="center" vertical="center"/>
    </xf>
    <xf numFmtId="173" fontId="8" fillId="9" borderId="242" xfId="4" applyNumberFormat="1" applyFont="1" applyFill="1" applyBorder="1" applyAlignment="1">
      <alignment horizontal="center" vertical="center"/>
    </xf>
    <xf numFmtId="173" fontId="6" fillId="9" borderId="251" xfId="4" applyNumberFormat="1" applyFont="1" applyFill="1" applyBorder="1" applyAlignment="1">
      <alignment horizontal="center" vertical="center"/>
    </xf>
    <xf numFmtId="173" fontId="8" fillId="0" borderId="252" xfId="4" applyNumberFormat="1" applyFont="1" applyBorder="1" applyAlignment="1">
      <alignment horizontal="center" vertical="center"/>
    </xf>
    <xf numFmtId="173" fontId="6" fillId="0" borderId="243" xfId="4" applyNumberFormat="1" applyFont="1" applyBorder="1" applyAlignment="1">
      <alignment horizontal="center" vertical="center"/>
    </xf>
    <xf numFmtId="173" fontId="8" fillId="0" borderId="246" xfId="4" applyNumberFormat="1" applyFont="1" applyBorder="1" applyAlignment="1">
      <alignment horizontal="center" vertical="center"/>
    </xf>
    <xf numFmtId="173" fontId="8" fillId="0" borderId="42" xfId="4" applyNumberFormat="1" applyFont="1" applyBorder="1" applyAlignment="1">
      <alignment horizontal="center" vertical="center"/>
    </xf>
    <xf numFmtId="173" fontId="6" fillId="0" borderId="247" xfId="4" applyNumberFormat="1" applyFont="1" applyBorder="1" applyAlignment="1">
      <alignment horizontal="center" vertical="center"/>
    </xf>
    <xf numFmtId="173" fontId="8" fillId="9" borderId="246" xfId="4" applyNumberFormat="1" applyFont="1" applyFill="1" applyBorder="1" applyAlignment="1">
      <alignment horizontal="center" vertical="center"/>
    </xf>
    <xf numFmtId="173" fontId="8" fillId="9" borderId="42" xfId="4" applyNumberFormat="1" applyFont="1" applyFill="1" applyBorder="1" applyAlignment="1">
      <alignment horizontal="center" vertical="center"/>
    </xf>
    <xf numFmtId="173" fontId="6" fillId="9" borderId="247" xfId="4" applyNumberFormat="1" applyFont="1" applyFill="1" applyBorder="1" applyAlignment="1">
      <alignment horizontal="center" vertical="center"/>
    </xf>
    <xf numFmtId="173" fontId="8" fillId="0" borderId="43" xfId="4" applyNumberFormat="1" applyFont="1" applyBorder="1" applyAlignment="1">
      <alignment horizontal="center" vertical="center"/>
    </xf>
    <xf numFmtId="173" fontId="6" fillId="0" borderId="47" xfId="4" applyNumberFormat="1" applyFont="1" applyBorder="1" applyAlignment="1">
      <alignment horizontal="center" vertical="center"/>
    </xf>
    <xf numFmtId="173" fontId="8" fillId="0" borderId="248" xfId="4" applyNumberFormat="1" applyFont="1" applyBorder="1" applyAlignment="1">
      <alignment horizontal="center" vertical="center"/>
    </xf>
    <xf numFmtId="173" fontId="8" fillId="0" borderId="241" xfId="4" applyNumberFormat="1" applyFont="1" applyBorder="1" applyAlignment="1">
      <alignment horizontal="center" vertical="center"/>
    </xf>
    <xf numFmtId="173" fontId="6" fillId="0" borderId="249" xfId="4" applyNumberFormat="1" applyFont="1" applyBorder="1" applyAlignment="1">
      <alignment horizontal="center" vertical="center"/>
    </xf>
    <xf numFmtId="173" fontId="8" fillId="9" borderId="248" xfId="4" applyNumberFormat="1" applyFont="1" applyFill="1" applyBorder="1" applyAlignment="1">
      <alignment horizontal="center" vertical="center"/>
    </xf>
    <xf numFmtId="173" fontId="8" fillId="9" borderId="241" xfId="4" applyNumberFormat="1" applyFont="1" applyFill="1" applyBorder="1" applyAlignment="1">
      <alignment horizontal="center" vertical="center"/>
    </xf>
    <xf numFmtId="173" fontId="6" fillId="9" borderId="249" xfId="4" applyNumberFormat="1" applyFont="1" applyFill="1" applyBorder="1" applyAlignment="1">
      <alignment horizontal="center" vertical="center"/>
    </xf>
    <xf numFmtId="173" fontId="8" fillId="0" borderId="245" xfId="4" applyNumberFormat="1" applyFont="1" applyBorder="1" applyAlignment="1">
      <alignment horizontal="center" vertical="center"/>
    </xf>
    <xf numFmtId="173" fontId="6" fillId="0" borderId="39" xfId="4" applyNumberFormat="1" applyFont="1" applyBorder="1" applyAlignment="1">
      <alignment horizontal="center" vertical="center"/>
    </xf>
    <xf numFmtId="174" fontId="18" fillId="0" borderId="74" xfId="4" applyNumberFormat="1" applyFont="1" applyBorder="1" applyAlignment="1">
      <alignment horizontal="center" vertical="center" wrapText="1"/>
    </xf>
    <xf numFmtId="174" fontId="18" fillId="0" borderId="0" xfId="4" applyNumberFormat="1" applyFont="1" applyBorder="1" applyAlignment="1">
      <alignment horizontal="center" vertical="center" wrapText="1"/>
    </xf>
    <xf numFmtId="174" fontId="19" fillId="0" borderId="81" xfId="4" applyNumberFormat="1" applyFont="1" applyBorder="1" applyAlignment="1">
      <alignment horizontal="center" vertical="center" wrapText="1"/>
    </xf>
    <xf numFmtId="174" fontId="18" fillId="9" borderId="74" xfId="4" applyNumberFormat="1" applyFont="1" applyFill="1" applyBorder="1" applyAlignment="1">
      <alignment horizontal="center" vertical="center" wrapText="1"/>
    </xf>
    <xf numFmtId="174" fontId="18" fillId="9" borderId="0" xfId="4" applyNumberFormat="1" applyFont="1" applyFill="1" applyBorder="1" applyAlignment="1">
      <alignment horizontal="center" vertical="center" wrapText="1"/>
    </xf>
    <xf numFmtId="174" fontId="18" fillId="9" borderId="81" xfId="4" applyNumberFormat="1" applyFont="1" applyFill="1" applyBorder="1" applyAlignment="1">
      <alignment horizontal="center" vertical="center" wrapText="1"/>
    </xf>
    <xf numFmtId="174" fontId="18" fillId="0" borderId="0" xfId="4" applyNumberFormat="1" applyFont="1" applyAlignment="1">
      <alignment horizontal="center" vertical="center" wrapText="1"/>
    </xf>
    <xf numFmtId="174" fontId="19" fillId="0" borderId="0" xfId="4" applyNumberFormat="1" applyFont="1" applyAlignment="1">
      <alignment horizontal="center" vertical="center" wrapText="1"/>
    </xf>
    <xf numFmtId="174" fontId="19" fillId="9" borderId="0" xfId="4" applyNumberFormat="1" applyFont="1" applyFill="1" applyBorder="1" applyAlignment="1">
      <alignment horizontal="center" vertical="center" wrapText="1"/>
    </xf>
    <xf numFmtId="0" fontId="8" fillId="9" borderId="83" xfId="0" applyFont="1" applyFill="1" applyBorder="1" applyAlignment="1">
      <alignment horizontal="center" vertical="center"/>
    </xf>
    <xf numFmtId="0" fontId="8" fillId="9" borderId="82" xfId="0" applyFont="1" applyFill="1" applyBorder="1" applyAlignment="1">
      <alignment horizontal="center" vertical="center"/>
    </xf>
    <xf numFmtId="0" fontId="7" fillId="0" borderId="155" xfId="0" applyFont="1" applyBorder="1" applyAlignment="1">
      <alignment horizontal="center" vertical="center"/>
    </xf>
    <xf numFmtId="0" fontId="7" fillId="9" borderId="155" xfId="0" applyFont="1" applyFill="1" applyBorder="1" applyAlignment="1">
      <alignment horizontal="center" vertical="center"/>
    </xf>
    <xf numFmtId="0" fontId="7" fillId="5" borderId="0" xfId="0" applyFont="1" applyFill="1" applyAlignment="1">
      <alignment horizontal="center" vertical="center"/>
    </xf>
    <xf numFmtId="9" fontId="7" fillId="0" borderId="152" xfId="0" applyNumberFormat="1" applyFont="1" applyBorder="1" applyAlignment="1">
      <alignment horizontal="center" vertical="center"/>
    </xf>
    <xf numFmtId="9" fontId="7" fillId="0" borderId="141" xfId="0" applyNumberFormat="1" applyFont="1" applyBorder="1" applyAlignment="1">
      <alignment horizontal="center" vertical="center"/>
    </xf>
    <xf numFmtId="9" fontId="8" fillId="9" borderId="152" xfId="0" applyNumberFormat="1" applyFont="1" applyFill="1" applyBorder="1" applyAlignment="1">
      <alignment horizontal="center" vertical="center"/>
    </xf>
    <xf numFmtId="9" fontId="8" fillId="0" borderId="136" xfId="0" applyNumberFormat="1" applyFont="1" applyBorder="1" applyAlignment="1">
      <alignment horizontal="center" vertical="center"/>
    </xf>
    <xf numFmtId="9" fontId="7" fillId="9" borderId="152" xfId="0" applyNumberFormat="1" applyFont="1" applyFill="1" applyBorder="1" applyAlignment="1">
      <alignment horizontal="center" vertical="center"/>
    </xf>
    <xf numFmtId="3" fontId="18" fillId="9" borderId="98" xfId="0" applyNumberFormat="1" applyFont="1" applyFill="1" applyBorder="1" applyAlignment="1">
      <alignment horizontal="center" vertical="center"/>
    </xf>
    <xf numFmtId="3" fontId="18" fillId="2" borderId="98" xfId="0" applyNumberFormat="1" applyFont="1" applyFill="1" applyBorder="1" applyAlignment="1">
      <alignment horizontal="center" vertical="center"/>
    </xf>
    <xf numFmtId="9" fontId="7" fillId="0" borderId="0" xfId="0" applyNumberFormat="1" applyFont="1" applyAlignment="1">
      <alignment horizontal="center" vertical="center"/>
    </xf>
    <xf numFmtId="9" fontId="7" fillId="9" borderId="151" xfId="0" applyNumberFormat="1" applyFont="1" applyFill="1" applyBorder="1" applyAlignment="1">
      <alignment horizontal="center" vertical="center"/>
    </xf>
    <xf numFmtId="9" fontId="7" fillId="9" borderId="81" xfId="0" applyNumberFormat="1" applyFont="1" applyFill="1" applyBorder="1" applyAlignment="1">
      <alignment horizontal="center" vertical="center"/>
    </xf>
    <xf numFmtId="9" fontId="7" fillId="0" borderId="74" xfId="0" applyNumberFormat="1" applyFont="1" applyBorder="1" applyAlignment="1">
      <alignment horizontal="center" vertical="center"/>
    </xf>
    <xf numFmtId="9" fontId="7" fillId="0" borderId="81" xfId="0" applyNumberFormat="1" applyFont="1" applyBorder="1" applyAlignment="1">
      <alignment horizontal="center" vertical="center"/>
    </xf>
    <xf numFmtId="9" fontId="7" fillId="0" borderId="12" xfId="0" applyNumberFormat="1" applyFont="1" applyBorder="1" applyAlignment="1">
      <alignment horizontal="center" vertical="center"/>
    </xf>
    <xf numFmtId="9" fontId="7" fillId="9" borderId="85" xfId="0" applyNumberFormat="1" applyFont="1" applyFill="1" applyBorder="1" applyAlignment="1">
      <alignment horizontal="center" vertical="center"/>
    </xf>
    <xf numFmtId="164" fontId="8" fillId="9" borderId="12" xfId="0" applyNumberFormat="1" applyFont="1" applyFill="1" applyBorder="1" applyAlignment="1">
      <alignment horizontal="center" vertical="center"/>
    </xf>
    <xf numFmtId="9" fontId="6" fillId="9" borderId="12" xfId="0" applyNumberFormat="1" applyFont="1" applyFill="1" applyBorder="1" applyAlignment="1">
      <alignment horizontal="center" vertical="center"/>
    </xf>
    <xf numFmtId="3" fontId="7" fillId="0" borderId="23" xfId="0" applyNumberFormat="1" applyFont="1" applyBorder="1" applyAlignment="1">
      <alignment horizontal="center" vertical="center" wrapText="1"/>
    </xf>
    <xf numFmtId="0" fontId="38" fillId="8" borderId="0" xfId="0" applyFont="1" applyFill="1" applyAlignment="1">
      <alignment wrapText="1"/>
    </xf>
    <xf numFmtId="3" fontId="18" fillId="0" borderId="71" xfId="4" applyNumberFormat="1" applyFont="1" applyBorder="1" applyAlignment="1">
      <alignment horizontal="center" vertical="center" wrapText="1"/>
    </xf>
    <xf numFmtId="3" fontId="19" fillId="0" borderId="71" xfId="4" applyNumberFormat="1" applyFont="1" applyBorder="1" applyAlignment="1">
      <alignment horizontal="center" vertical="center" wrapText="1"/>
    </xf>
    <xf numFmtId="3" fontId="19" fillId="0" borderId="70" xfId="4" applyNumberFormat="1" applyFont="1" applyBorder="1" applyAlignment="1">
      <alignment horizontal="center" vertical="center" wrapText="1"/>
    </xf>
    <xf numFmtId="3" fontId="8" fillId="0" borderId="254" xfId="0" applyNumberFormat="1" applyFont="1" applyBorder="1" applyAlignment="1">
      <alignment horizontal="center" vertical="center" wrapText="1"/>
    </xf>
    <xf numFmtId="3" fontId="8" fillId="0" borderId="293" xfId="0" applyNumberFormat="1" applyFont="1" applyBorder="1" applyAlignment="1">
      <alignment horizontal="center" vertical="center" wrapText="1"/>
    </xf>
    <xf numFmtId="3" fontId="19" fillId="0" borderId="177" xfId="4" applyNumberFormat="1" applyFont="1" applyFill="1" applyBorder="1" applyAlignment="1">
      <alignment horizontal="center" vertical="center" wrapText="1"/>
    </xf>
    <xf numFmtId="3" fontId="8" fillId="9" borderId="70" xfId="0" applyNumberFormat="1" applyFont="1" applyFill="1" applyBorder="1" applyAlignment="1">
      <alignment horizontal="center" vertical="center" wrapText="1"/>
    </xf>
    <xf numFmtId="3" fontId="18" fillId="0" borderId="80" xfId="4" applyNumberFormat="1" applyFont="1" applyBorder="1" applyAlignment="1">
      <alignment horizontal="center" vertical="center" wrapText="1"/>
    </xf>
    <xf numFmtId="3" fontId="8" fillId="0" borderId="126" xfId="0" applyNumberFormat="1" applyFont="1" applyBorder="1" applyAlignment="1">
      <alignment horizontal="center" vertical="center" wrapText="1"/>
    </xf>
    <xf numFmtId="0" fontId="8" fillId="2" borderId="0" xfId="0" applyFont="1" applyFill="1" applyAlignment="1">
      <alignment vertical="top" wrapText="1"/>
    </xf>
    <xf numFmtId="9" fontId="4" fillId="5" borderId="0" xfId="7" applyFont="1" applyFill="1"/>
    <xf numFmtId="0" fontId="2" fillId="4" borderId="2" xfId="0" applyFont="1" applyFill="1" applyBorder="1" applyAlignment="1">
      <alignment horizontal="center" vertical="center" wrapText="1"/>
    </xf>
    <xf numFmtId="0" fontId="8" fillId="0" borderId="0" xfId="0" applyFont="1" applyAlignment="1">
      <alignment vertical="center" wrapText="1"/>
    </xf>
    <xf numFmtId="0" fontId="0" fillId="0" borderId="4" xfId="0" applyBorder="1"/>
    <xf numFmtId="0" fontId="0" fillId="2" borderId="3" xfId="0" applyFill="1" applyBorder="1"/>
    <xf numFmtId="0" fontId="7" fillId="2" borderId="294" xfId="0" applyFont="1" applyFill="1" applyBorder="1" applyAlignment="1">
      <alignment horizontal="center" vertical="center" indent="1"/>
    </xf>
    <xf numFmtId="0" fontId="7" fillId="0" borderId="294" xfId="0" applyFont="1" applyBorder="1" applyAlignment="1">
      <alignment horizontal="center" vertical="center" indent="1"/>
    </xf>
    <xf numFmtId="0" fontId="7" fillId="2" borderId="0" xfId="0" applyFont="1" applyFill="1" applyAlignment="1">
      <alignment horizontal="center" vertical="center" indent="1"/>
    </xf>
    <xf numFmtId="0" fontId="7" fillId="0" borderId="0" xfId="0" applyFont="1" applyAlignment="1">
      <alignment horizontal="center" vertical="center" indent="1"/>
    </xf>
    <xf numFmtId="0" fontId="0" fillId="0" borderId="8" xfId="0" applyBorder="1"/>
    <xf numFmtId="3" fontId="8" fillId="9" borderId="70" xfId="0" applyNumberFormat="1" applyFont="1" applyFill="1" applyBorder="1" applyAlignment="1">
      <alignment horizontal="center" vertical="center"/>
    </xf>
    <xf numFmtId="3" fontId="6" fillId="9" borderId="70" xfId="0" applyNumberFormat="1" applyFont="1" applyFill="1" applyBorder="1" applyAlignment="1">
      <alignment horizontal="center" vertical="center"/>
    </xf>
    <xf numFmtId="3" fontId="8" fillId="0" borderId="70" xfId="0" applyNumberFormat="1" applyFont="1" applyBorder="1" applyAlignment="1">
      <alignment horizontal="center" vertical="center"/>
    </xf>
    <xf numFmtId="3" fontId="6" fillId="0" borderId="70" xfId="0" applyNumberFormat="1" applyFont="1" applyBorder="1" applyAlignment="1">
      <alignment horizontal="center" vertical="center"/>
    </xf>
    <xf numFmtId="3" fontId="6" fillId="0" borderId="72" xfId="0" applyNumberFormat="1" applyFont="1" applyBorder="1" applyAlignment="1">
      <alignment horizontal="center" vertical="center"/>
    </xf>
    <xf numFmtId="3" fontId="6" fillId="9" borderId="71" xfId="0" applyNumberFormat="1" applyFont="1" applyFill="1" applyBorder="1" applyAlignment="1">
      <alignment horizontal="center" vertical="center"/>
    </xf>
    <xf numFmtId="3" fontId="6" fillId="9" borderId="72" xfId="0" applyNumberFormat="1" applyFont="1" applyFill="1" applyBorder="1" applyAlignment="1">
      <alignment horizontal="center" vertical="center"/>
    </xf>
    <xf numFmtId="3" fontId="8" fillId="0" borderId="71" xfId="0" applyNumberFormat="1" applyFont="1" applyBorder="1" applyAlignment="1">
      <alignment horizontal="center" vertical="center"/>
    </xf>
    <xf numFmtId="3" fontId="6" fillId="0" borderId="71" xfId="0" applyNumberFormat="1" applyFont="1" applyBorder="1" applyAlignment="1">
      <alignment horizontal="center" vertical="center"/>
    </xf>
    <xf numFmtId="3" fontId="8" fillId="0" borderId="108" xfId="0" applyNumberFormat="1" applyFont="1" applyBorder="1" applyAlignment="1">
      <alignment horizontal="center" vertical="center"/>
    </xf>
    <xf numFmtId="3" fontId="8" fillId="0" borderId="68" xfId="0" applyNumberFormat="1" applyFont="1" applyBorder="1" applyAlignment="1">
      <alignment horizontal="center" vertical="center"/>
    </xf>
    <xf numFmtId="3" fontId="8" fillId="0" borderId="86" xfId="0" applyNumberFormat="1" applyFont="1" applyBorder="1" applyAlignment="1">
      <alignment horizontal="center" vertical="center"/>
    </xf>
    <xf numFmtId="3" fontId="8" fillId="9" borderId="68" xfId="0" applyNumberFormat="1" applyFont="1" applyFill="1" applyBorder="1" applyAlignment="1">
      <alignment horizontal="center" vertical="center"/>
    </xf>
    <xf numFmtId="3" fontId="8" fillId="9" borderId="86" xfId="0" applyNumberFormat="1" applyFont="1" applyFill="1" applyBorder="1" applyAlignment="1">
      <alignment horizontal="center" vertical="center"/>
    </xf>
    <xf numFmtId="3" fontId="8" fillId="2" borderId="68" xfId="0" applyNumberFormat="1" applyFont="1" applyFill="1" applyBorder="1" applyAlignment="1">
      <alignment horizontal="center" vertical="center"/>
    </xf>
    <xf numFmtId="3" fontId="8" fillId="2" borderId="86" xfId="0" applyNumberFormat="1" applyFont="1" applyFill="1" applyBorder="1" applyAlignment="1">
      <alignment horizontal="center" vertical="center"/>
    </xf>
    <xf numFmtId="3" fontId="8" fillId="0" borderId="77" xfId="0" applyNumberFormat="1" applyFont="1" applyBorder="1" applyAlignment="1">
      <alignment horizontal="center" vertical="center"/>
    </xf>
    <xf numFmtId="3" fontId="8" fillId="2" borderId="12" xfId="0" applyNumberFormat="1" applyFont="1" applyFill="1" applyBorder="1" applyAlignment="1">
      <alignment horizontal="center" vertical="center"/>
    </xf>
    <xf numFmtId="3" fontId="8" fillId="2" borderId="77" xfId="0" applyNumberFormat="1" applyFont="1" applyFill="1" applyBorder="1" applyAlignment="1">
      <alignment horizontal="center" vertical="center"/>
    </xf>
    <xf numFmtId="3" fontId="8" fillId="0" borderId="81" xfId="0" applyNumberFormat="1" applyFont="1" applyBorder="1" applyAlignment="1">
      <alignment horizontal="center" vertical="center"/>
    </xf>
    <xf numFmtId="3" fontId="8" fillId="2" borderId="81" xfId="0" applyNumberFormat="1" applyFont="1" applyFill="1" applyBorder="1" applyAlignment="1">
      <alignment horizontal="center" vertical="center"/>
    </xf>
    <xf numFmtId="3" fontId="6" fillId="0" borderId="80" xfId="0" applyNumberFormat="1" applyFont="1" applyBorder="1" applyAlignment="1">
      <alignment horizontal="center" vertical="center"/>
    </xf>
    <xf numFmtId="3" fontId="6" fillId="0" borderId="73" xfId="0" applyNumberFormat="1" applyFont="1" applyBorder="1" applyAlignment="1">
      <alignment horizontal="center" vertical="center"/>
    </xf>
    <xf numFmtId="3" fontId="6" fillId="0" borderId="76" xfId="0" applyNumberFormat="1" applyFont="1" applyBorder="1" applyAlignment="1">
      <alignment horizontal="center" vertical="center"/>
    </xf>
    <xf numFmtId="3" fontId="6" fillId="9" borderId="80" xfId="0" applyNumberFormat="1" applyFont="1" applyFill="1" applyBorder="1" applyAlignment="1">
      <alignment horizontal="center" vertical="center"/>
    </xf>
    <xf numFmtId="3" fontId="6" fillId="9" borderId="73" xfId="0" applyNumberFormat="1" applyFont="1" applyFill="1" applyBorder="1" applyAlignment="1">
      <alignment horizontal="center" vertical="center"/>
    </xf>
    <xf numFmtId="3" fontId="6" fillId="9" borderId="76" xfId="0" applyNumberFormat="1" applyFont="1" applyFill="1" applyBorder="1" applyAlignment="1">
      <alignment horizontal="center" vertical="center"/>
    </xf>
    <xf numFmtId="3" fontId="8" fillId="9" borderId="0" xfId="4" applyNumberFormat="1" applyFont="1" applyFill="1" applyAlignment="1">
      <alignment horizontal="center" vertical="center"/>
    </xf>
    <xf numFmtId="3" fontId="6" fillId="0" borderId="74" xfId="0" applyNumberFormat="1" applyFont="1" applyBorder="1" applyAlignment="1">
      <alignment horizontal="center" vertical="center"/>
    </xf>
    <xf numFmtId="3" fontId="6" fillId="9" borderId="74" xfId="0" applyNumberFormat="1" applyFont="1" applyFill="1" applyBorder="1" applyAlignment="1">
      <alignment horizontal="center" vertical="center"/>
    </xf>
    <xf numFmtId="3" fontId="6" fillId="9" borderId="0" xfId="4" applyNumberFormat="1" applyFont="1" applyFill="1" applyAlignment="1">
      <alignment horizontal="center" vertical="center"/>
    </xf>
    <xf numFmtId="168" fontId="8" fillId="9" borderId="0" xfId="0" applyNumberFormat="1" applyFont="1" applyFill="1" applyAlignment="1">
      <alignment horizontal="center" vertical="center"/>
    </xf>
    <xf numFmtId="168" fontId="6" fillId="9" borderId="0" xfId="0" applyNumberFormat="1" applyFont="1" applyFill="1" applyAlignment="1">
      <alignment horizontal="center" vertical="center"/>
    </xf>
    <xf numFmtId="3" fontId="6" fillId="9" borderId="12" xfId="4" applyNumberFormat="1" applyFont="1" applyFill="1" applyBorder="1" applyAlignment="1">
      <alignment horizontal="center" vertical="center"/>
    </xf>
    <xf numFmtId="0" fontId="16" fillId="0" borderId="23" xfId="0" applyFont="1" applyBorder="1" applyAlignment="1">
      <alignment horizontal="center" vertical="center" wrapText="1"/>
    </xf>
    <xf numFmtId="3" fontId="16" fillId="0" borderId="23" xfId="0" applyNumberFormat="1" applyFont="1" applyBorder="1" applyAlignment="1">
      <alignment horizontal="center" vertical="center" wrapText="1"/>
    </xf>
    <xf numFmtId="0" fontId="4" fillId="0" borderId="90" xfId="0" applyFont="1" applyBorder="1" applyAlignment="1">
      <alignment horizontal="left"/>
    </xf>
    <xf numFmtId="0" fontId="7" fillId="0" borderId="3" xfId="0" applyFont="1" applyBorder="1" applyAlignment="1">
      <alignment horizontal="right" vertical="center"/>
    </xf>
    <xf numFmtId="0" fontId="16" fillId="0" borderId="3" xfId="0" applyFont="1" applyBorder="1" applyAlignment="1">
      <alignment horizontal="right" vertical="center"/>
    </xf>
    <xf numFmtId="0" fontId="8" fillId="0" borderId="3" xfId="0" applyFont="1" applyBorder="1" applyAlignment="1">
      <alignment horizontal="right" vertical="center"/>
    </xf>
    <xf numFmtId="0" fontId="6" fillId="0" borderId="3" xfId="0" applyFont="1" applyBorder="1" applyAlignment="1">
      <alignment horizontal="right" vertical="center"/>
    </xf>
    <xf numFmtId="0" fontId="67" fillId="4" borderId="3" xfId="0" applyFont="1" applyFill="1" applyBorder="1" applyAlignment="1">
      <alignment horizontal="center" vertical="center" wrapText="1"/>
    </xf>
    <xf numFmtId="9" fontId="8" fillId="2" borderId="23" xfId="0" applyNumberFormat="1" applyFont="1" applyFill="1" applyBorder="1" applyAlignment="1">
      <alignment horizontal="center" vertical="center" wrapText="1"/>
    </xf>
    <xf numFmtId="9" fontId="8" fillId="9" borderId="148" xfId="0" applyNumberFormat="1" applyFont="1" applyFill="1" applyBorder="1" applyAlignment="1">
      <alignment horizontal="center" vertical="center" wrapText="1"/>
    </xf>
    <xf numFmtId="9" fontId="8" fillId="9" borderId="240" xfId="0" applyNumberFormat="1" applyFont="1" applyFill="1" applyBorder="1" applyAlignment="1">
      <alignment horizontal="center" vertical="center" wrapText="1"/>
    </xf>
    <xf numFmtId="9" fontId="8" fillId="0" borderId="24" xfId="0" applyNumberFormat="1" applyFont="1" applyBorder="1" applyAlignment="1">
      <alignment horizontal="center" vertical="center"/>
    </xf>
    <xf numFmtId="168" fontId="8" fillId="0" borderId="39" xfId="0" applyNumberFormat="1" applyFont="1" applyBorder="1" applyAlignment="1">
      <alignment horizontal="center" vertical="center"/>
    </xf>
    <xf numFmtId="168" fontId="8" fillId="9" borderId="95" xfId="0" applyNumberFormat="1" applyFont="1" applyFill="1" applyBorder="1" applyAlignment="1">
      <alignment horizontal="center" vertical="center"/>
    </xf>
    <xf numFmtId="168" fontId="8" fillId="0" borderId="40" xfId="0" applyNumberFormat="1" applyFont="1" applyBorder="1" applyAlignment="1">
      <alignment horizontal="center" vertical="center"/>
    </xf>
    <xf numFmtId="168" fontId="8" fillId="9" borderId="253" xfId="0" applyNumberFormat="1" applyFont="1" applyFill="1" applyBorder="1" applyAlignment="1">
      <alignment horizontal="center" vertical="center"/>
    </xf>
    <xf numFmtId="0" fontId="10" fillId="0" borderId="0" xfId="0" applyFont="1" applyAlignment="1">
      <alignment vertical="center" wrapText="1"/>
    </xf>
    <xf numFmtId="0" fontId="37" fillId="2" borderId="36" xfId="0" applyFont="1" applyFill="1" applyBorder="1" applyAlignment="1">
      <alignment vertical="center" wrapText="1"/>
    </xf>
    <xf numFmtId="0" fontId="15" fillId="2" borderId="28" xfId="0" applyFont="1" applyFill="1" applyBorder="1" applyAlignment="1">
      <alignment vertical="center" wrapText="1"/>
    </xf>
    <xf numFmtId="0" fontId="38" fillId="2" borderId="33" xfId="0" applyFont="1" applyFill="1" applyBorder="1" applyAlignment="1">
      <alignment vertical="center" wrapText="1"/>
    </xf>
    <xf numFmtId="169" fontId="4" fillId="0" borderId="0" xfId="0" applyNumberFormat="1" applyFont="1" applyAlignment="1">
      <alignment vertical="center"/>
    </xf>
    <xf numFmtId="169" fontId="4" fillId="2" borderId="0" xfId="0" applyNumberFormat="1" applyFont="1" applyFill="1" applyAlignment="1">
      <alignment vertical="center"/>
    </xf>
    <xf numFmtId="0" fontId="72" fillId="5" borderId="298" xfId="0" applyFont="1" applyFill="1" applyBorder="1" applyAlignment="1">
      <alignment horizontal="left" indent="2"/>
    </xf>
    <xf numFmtId="0" fontId="0" fillId="2" borderId="37" xfId="0" applyFill="1" applyBorder="1"/>
    <xf numFmtId="0" fontId="15" fillId="0" borderId="28" xfId="0" applyFont="1" applyBorder="1" applyAlignment="1">
      <alignment vertical="center" wrapText="1"/>
    </xf>
    <xf numFmtId="0" fontId="0" fillId="2" borderId="29" xfId="0" applyFill="1" applyBorder="1"/>
    <xf numFmtId="0" fontId="0" fillId="2" borderId="28" xfId="0" applyFill="1" applyBorder="1"/>
    <xf numFmtId="0" fontId="0" fillId="2" borderId="0" xfId="0" applyFill="1"/>
    <xf numFmtId="0" fontId="0" fillId="2" borderId="33" xfId="0" applyFill="1" applyBorder="1"/>
    <xf numFmtId="0" fontId="15" fillId="0" borderId="29" xfId="0" applyFont="1" applyBorder="1" applyAlignment="1">
      <alignment vertical="center" wrapText="1"/>
    </xf>
    <xf numFmtId="170" fontId="7" fillId="0" borderId="0" xfId="4" applyNumberFormat="1" applyFont="1" applyFill="1" applyAlignment="1">
      <alignment horizontal="center" vertical="center" wrapText="1"/>
    </xf>
    <xf numFmtId="170" fontId="7" fillId="9" borderId="145" xfId="4" applyNumberFormat="1" applyFont="1" applyFill="1" applyBorder="1" applyAlignment="1">
      <alignment horizontal="center" vertical="center" wrapText="1"/>
    </xf>
    <xf numFmtId="170" fontId="7" fillId="9" borderId="151" xfId="4" applyNumberFormat="1" applyFont="1" applyFill="1" applyBorder="1" applyAlignment="1">
      <alignment horizontal="center" vertical="center" wrapText="1"/>
    </xf>
    <xf numFmtId="170" fontId="7" fillId="0" borderId="149" xfId="4" applyNumberFormat="1" applyFont="1" applyFill="1" applyBorder="1" applyAlignment="1">
      <alignment horizontal="center" vertical="center" wrapText="1"/>
    </xf>
    <xf numFmtId="170" fontId="7" fillId="9" borderId="143" xfId="4" applyNumberFormat="1" applyFont="1" applyFill="1" applyBorder="1" applyAlignment="1">
      <alignment horizontal="center" vertical="center" wrapText="1"/>
    </xf>
    <xf numFmtId="170" fontId="7" fillId="0" borderId="12" xfId="4" applyNumberFormat="1" applyFont="1" applyFill="1" applyBorder="1" applyAlignment="1">
      <alignment horizontal="center" vertical="center" wrapText="1"/>
    </xf>
    <xf numFmtId="170" fontId="7" fillId="9" borderId="149" xfId="4" applyNumberFormat="1" applyFont="1" applyFill="1" applyBorder="1" applyAlignment="1">
      <alignment horizontal="center" vertical="center" wrapText="1"/>
    </xf>
    <xf numFmtId="170" fontId="7" fillId="0" borderId="151" xfId="4" applyNumberFormat="1" applyFont="1" applyFill="1" applyBorder="1" applyAlignment="1">
      <alignment horizontal="center" vertical="center" wrapText="1"/>
    </xf>
    <xf numFmtId="170" fontId="7" fillId="0" borderId="0" xfId="4" applyNumberFormat="1" applyFont="1" applyFill="1" applyBorder="1" applyAlignment="1">
      <alignment horizontal="center" vertical="center" wrapText="1"/>
    </xf>
    <xf numFmtId="170" fontId="7" fillId="0" borderId="263" xfId="4" applyNumberFormat="1" applyFont="1" applyFill="1" applyBorder="1" applyAlignment="1">
      <alignment horizontal="center" vertical="center" wrapText="1"/>
    </xf>
    <xf numFmtId="170" fontId="7" fillId="9" borderId="264" xfId="4" applyNumberFormat="1" applyFont="1" applyFill="1" applyBorder="1" applyAlignment="1">
      <alignment horizontal="center" vertical="center" wrapText="1"/>
    </xf>
    <xf numFmtId="170" fontId="7" fillId="0" borderId="164" xfId="4" applyNumberFormat="1" applyFont="1" applyFill="1" applyBorder="1" applyAlignment="1">
      <alignment horizontal="center" vertical="center" wrapText="1"/>
    </xf>
    <xf numFmtId="170" fontId="7" fillId="9" borderId="263" xfId="4" applyNumberFormat="1" applyFont="1" applyFill="1" applyBorder="1" applyAlignment="1">
      <alignment horizontal="center" vertical="center" wrapText="1"/>
    </xf>
    <xf numFmtId="9" fontId="7" fillId="0" borderId="0" xfId="0" applyNumberFormat="1" applyFont="1" applyAlignment="1">
      <alignment horizontal="center" vertical="center" wrapText="1"/>
    </xf>
    <xf numFmtId="9" fontId="7" fillId="0" borderId="24" xfId="0" applyNumberFormat="1" applyFont="1" applyBorder="1" applyAlignment="1">
      <alignment horizontal="center" vertical="center" wrapText="1"/>
    </xf>
    <xf numFmtId="9" fontId="7" fillId="9" borderId="81" xfId="0" applyNumberFormat="1" applyFont="1" applyFill="1" applyBorder="1" applyAlignment="1">
      <alignment horizontal="center" vertical="center" wrapText="1"/>
    </xf>
    <xf numFmtId="9" fontId="7" fillId="9" borderId="89" xfId="0" applyNumberFormat="1" applyFont="1" applyFill="1" applyBorder="1" applyAlignment="1">
      <alignment horizontal="center" vertical="center" wrapText="1"/>
    </xf>
    <xf numFmtId="9" fontId="7" fillId="0" borderId="81" xfId="0" applyNumberFormat="1" applyFont="1" applyBorder="1" applyAlignment="1">
      <alignment horizontal="center" vertical="center" wrapText="1"/>
    </xf>
    <xf numFmtId="9" fontId="7" fillId="0" borderId="89" xfId="0" applyNumberFormat="1" applyFont="1" applyBorder="1" applyAlignment="1">
      <alignment horizontal="center" vertical="center" wrapText="1"/>
    </xf>
    <xf numFmtId="9" fontId="4" fillId="0" borderId="0" xfId="7" applyFont="1"/>
    <xf numFmtId="164" fontId="4" fillId="0" borderId="0" xfId="7" applyNumberFormat="1" applyFont="1"/>
    <xf numFmtId="9" fontId="6" fillId="2" borderId="12" xfId="0" applyNumberFormat="1" applyFont="1" applyFill="1" applyBorder="1" applyAlignment="1">
      <alignment horizontal="center" vertical="center"/>
    </xf>
    <xf numFmtId="9" fontId="7" fillId="9" borderId="77" xfId="0" applyNumberFormat="1" applyFont="1" applyFill="1" applyBorder="1" applyAlignment="1">
      <alignment horizontal="center" vertical="center" wrapText="1"/>
    </xf>
    <xf numFmtId="9" fontId="16" fillId="9" borderId="77" xfId="0" applyNumberFormat="1" applyFont="1" applyFill="1" applyBorder="1" applyAlignment="1">
      <alignment horizontal="center" vertical="center" wrapText="1"/>
    </xf>
    <xf numFmtId="9" fontId="7" fillId="0" borderId="77" xfId="0" applyNumberFormat="1" applyFont="1" applyBorder="1" applyAlignment="1">
      <alignment horizontal="center" vertical="center" wrapText="1"/>
    </xf>
    <xf numFmtId="9" fontId="16" fillId="0" borderId="77" xfId="0" applyNumberFormat="1" applyFont="1" applyBorder="1" applyAlignment="1">
      <alignment horizontal="center" vertical="center" wrapText="1"/>
    </xf>
    <xf numFmtId="9" fontId="7" fillId="9" borderId="0" xfId="0" applyNumberFormat="1" applyFont="1" applyFill="1" applyAlignment="1">
      <alignment horizontal="center" vertical="center" wrapText="1"/>
    </xf>
    <xf numFmtId="9" fontId="7" fillId="9" borderId="12" xfId="0" applyNumberFormat="1" applyFont="1" applyFill="1" applyBorder="1" applyAlignment="1">
      <alignment horizontal="center" vertical="center" wrapText="1"/>
    </xf>
    <xf numFmtId="9" fontId="16" fillId="9" borderId="12" xfId="0" applyNumberFormat="1" applyFont="1" applyFill="1" applyBorder="1" applyAlignment="1">
      <alignment horizontal="center" vertical="center" wrapText="1"/>
    </xf>
    <xf numFmtId="9" fontId="7" fillId="2" borderId="81" xfId="0" applyNumberFormat="1" applyFont="1" applyFill="1" applyBorder="1" applyAlignment="1">
      <alignment horizontal="center" vertical="center" wrapText="1"/>
    </xf>
    <xf numFmtId="9" fontId="7" fillId="2" borderId="77" xfId="0" applyNumberFormat="1" applyFont="1" applyFill="1" applyBorder="1" applyAlignment="1">
      <alignment horizontal="center" vertical="center" wrapText="1"/>
    </xf>
    <xf numFmtId="9" fontId="7" fillId="2" borderId="89" xfId="0" applyNumberFormat="1" applyFont="1" applyFill="1" applyBorder="1" applyAlignment="1">
      <alignment horizontal="center" vertical="center" wrapText="1"/>
    </xf>
    <xf numFmtId="9" fontId="6" fillId="2" borderId="77" xfId="0" applyNumberFormat="1" applyFont="1" applyFill="1" applyBorder="1" applyAlignment="1">
      <alignment horizontal="center" vertical="center"/>
    </xf>
    <xf numFmtId="9" fontId="7" fillId="9" borderId="24" xfId="0" applyNumberFormat="1" applyFont="1" applyFill="1" applyBorder="1" applyAlignment="1">
      <alignment horizontal="center" vertical="center" wrapText="1"/>
    </xf>
    <xf numFmtId="0" fontId="4" fillId="0" borderId="0" xfId="0" applyFont="1" applyAlignment="1">
      <alignment horizontal="left" vertical="center" wrapText="1"/>
    </xf>
    <xf numFmtId="0" fontId="10" fillId="0" borderId="16" xfId="0" applyFont="1" applyBorder="1" applyAlignment="1">
      <alignment vertical="center" wrapText="1"/>
    </xf>
    <xf numFmtId="167" fontId="7" fillId="0" borderId="0" xfId="0" applyNumberFormat="1" applyFont="1" applyAlignment="1">
      <alignment horizontal="center" vertical="center"/>
    </xf>
    <xf numFmtId="9" fontId="16" fillId="0" borderId="12" xfId="7" applyFont="1" applyBorder="1" applyAlignment="1">
      <alignment horizontal="center" vertical="center"/>
    </xf>
    <xf numFmtId="0" fontId="7" fillId="2" borderId="67" xfId="0" applyFont="1" applyFill="1" applyBorder="1" applyAlignment="1">
      <alignment horizontal="center" vertical="center"/>
    </xf>
    <xf numFmtId="0" fontId="16" fillId="2" borderId="67" xfId="0" applyFont="1" applyFill="1" applyBorder="1" applyAlignment="1">
      <alignment horizontal="center" vertical="center"/>
    </xf>
    <xf numFmtId="9" fontId="8" fillId="9" borderId="69" xfId="0" applyNumberFormat="1" applyFont="1" applyFill="1" applyBorder="1" applyAlignment="1">
      <alignment horizontal="center"/>
    </xf>
    <xf numFmtId="9" fontId="8" fillId="9" borderId="23" xfId="0" applyNumberFormat="1" applyFont="1" applyFill="1" applyBorder="1" applyAlignment="1">
      <alignment horizontal="center"/>
    </xf>
    <xf numFmtId="9" fontId="8" fillId="9" borderId="90" xfId="0" applyNumberFormat="1" applyFont="1" applyFill="1" applyBorder="1" applyAlignment="1">
      <alignment horizontal="center"/>
    </xf>
    <xf numFmtId="9" fontId="6" fillId="9" borderId="23" xfId="0" applyNumberFormat="1" applyFont="1" applyFill="1" applyBorder="1" applyAlignment="1">
      <alignment horizontal="center"/>
    </xf>
    <xf numFmtId="9" fontId="6" fillId="9" borderId="90" xfId="0" applyNumberFormat="1" applyFont="1" applyFill="1" applyBorder="1" applyAlignment="1">
      <alignment horizontal="center"/>
    </xf>
    <xf numFmtId="0" fontId="32" fillId="2" borderId="44" xfId="0" applyFont="1" applyFill="1" applyBorder="1" applyAlignment="1">
      <alignment vertical="center"/>
    </xf>
    <xf numFmtId="3" fontId="16" fillId="9" borderId="12" xfId="0" applyNumberFormat="1" applyFont="1" applyFill="1" applyBorder="1" applyAlignment="1">
      <alignment horizontal="center" vertical="center" wrapText="1"/>
    </xf>
    <xf numFmtId="164" fontId="16" fillId="9" borderId="12" xfId="0" applyNumberFormat="1" applyFont="1" applyFill="1" applyBorder="1" applyAlignment="1">
      <alignment horizontal="center" vertical="center" wrapText="1"/>
    </xf>
    <xf numFmtId="3" fontId="7" fillId="9" borderId="0" xfId="0" applyNumberFormat="1" applyFont="1" applyFill="1" applyAlignment="1">
      <alignment horizontal="center" vertical="center" wrapText="1"/>
    </xf>
    <xf numFmtId="1" fontId="7" fillId="0" borderId="79" xfId="0" applyNumberFormat="1" applyFont="1" applyBorder="1" applyAlignment="1">
      <alignment horizontal="center" vertical="center"/>
    </xf>
    <xf numFmtId="9" fontId="7" fillId="0" borderId="79" xfId="0" applyNumberFormat="1" applyFont="1" applyBorder="1" applyAlignment="1">
      <alignment horizontal="center" vertical="center"/>
    </xf>
    <xf numFmtId="3" fontId="8" fillId="0" borderId="122" xfId="0" applyNumberFormat="1" applyFont="1" applyBorder="1" applyAlignment="1">
      <alignment horizontal="center" vertical="center" wrapText="1"/>
    </xf>
    <xf numFmtId="3" fontId="8" fillId="0" borderId="121" xfId="0" applyNumberFormat="1" applyFont="1" applyBorder="1" applyAlignment="1">
      <alignment horizontal="center" vertical="center" wrapText="1"/>
    </xf>
    <xf numFmtId="4" fontId="8" fillId="0" borderId="121" xfId="0" applyNumberFormat="1" applyFont="1" applyBorder="1" applyAlignment="1">
      <alignment horizontal="center" vertical="center" wrapText="1"/>
    </xf>
    <xf numFmtId="2" fontId="7" fillId="9" borderId="121" xfId="0" applyNumberFormat="1"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122" xfId="0" applyFont="1" applyFill="1" applyBorder="1" applyAlignment="1">
      <alignment horizontal="center" vertical="center" wrapText="1"/>
    </xf>
    <xf numFmtId="166" fontId="8" fillId="9" borderId="94" xfId="0" applyNumberFormat="1" applyFont="1" applyFill="1" applyBorder="1" applyAlignment="1">
      <alignment horizontal="center" vertical="center" wrapText="1"/>
    </xf>
    <xf numFmtId="2" fontId="73" fillId="9" borderId="82" xfId="0" applyNumberFormat="1" applyFont="1" applyFill="1" applyBorder="1" applyAlignment="1">
      <alignment horizontal="center" vertical="center" wrapText="1"/>
    </xf>
    <xf numFmtId="165" fontId="8" fillId="9" borderId="82" xfId="0" applyNumberFormat="1" applyFont="1" applyFill="1" applyBorder="1" applyAlignment="1">
      <alignment horizontal="center" vertical="center" wrapText="1"/>
    </xf>
    <xf numFmtId="165" fontId="6" fillId="9" borderId="82" xfId="0" applyNumberFormat="1" applyFont="1" applyFill="1" applyBorder="1" applyAlignment="1">
      <alignment horizontal="center" vertical="center" wrapText="1"/>
    </xf>
    <xf numFmtId="1" fontId="8" fillId="9" borderId="82" xfId="0" applyNumberFormat="1" applyFont="1" applyFill="1" applyBorder="1" applyAlignment="1">
      <alignment horizontal="center" vertical="center" wrapText="1"/>
    </xf>
    <xf numFmtId="168" fontId="6" fillId="9" borderId="82" xfId="0" applyNumberFormat="1" applyFont="1" applyFill="1" applyBorder="1" applyAlignment="1">
      <alignment horizontal="center" vertical="center" wrapText="1"/>
    </xf>
    <xf numFmtId="0" fontId="16" fillId="9" borderId="149" xfId="7" applyNumberFormat="1" applyFont="1" applyFill="1" applyBorder="1" applyAlignment="1">
      <alignment horizontal="center" vertical="center" wrapText="1"/>
    </xf>
    <xf numFmtId="0" fontId="8" fillId="9" borderId="300" xfId="0" applyFont="1" applyFill="1" applyBorder="1" applyAlignment="1">
      <alignment horizontal="center" vertical="center"/>
    </xf>
    <xf numFmtId="0" fontId="8" fillId="9" borderId="296" xfId="0" applyFont="1" applyFill="1" applyBorder="1" applyAlignment="1">
      <alignment horizontal="center" vertical="center"/>
    </xf>
    <xf numFmtId="0" fontId="8" fillId="9" borderId="82" xfId="0" applyFont="1" applyFill="1" applyBorder="1" applyAlignment="1">
      <alignment horizontal="center" vertical="center" wrapText="1" indent="1"/>
    </xf>
    <xf numFmtId="4" fontId="8" fillId="9" borderId="79" xfId="0" applyNumberFormat="1" applyFont="1" applyFill="1" applyBorder="1" applyAlignment="1">
      <alignment horizontal="center" vertical="center" wrapText="1" indent="1"/>
    </xf>
    <xf numFmtId="9" fontId="18" fillId="9" borderId="79" xfId="7" applyFont="1" applyFill="1" applyBorder="1" applyAlignment="1">
      <alignment horizontal="center" vertical="center" wrapText="1" indent="1"/>
    </xf>
    <xf numFmtId="3" fontId="8" fillId="2" borderId="83" xfId="0" applyNumberFormat="1" applyFont="1" applyFill="1" applyBorder="1" applyAlignment="1">
      <alignment horizontal="center" vertical="center" wrapText="1" indent="1"/>
    </xf>
    <xf numFmtId="4" fontId="8" fillId="2" borderId="85" xfId="0" applyNumberFormat="1" applyFont="1" applyFill="1" applyBorder="1" applyAlignment="1">
      <alignment horizontal="center" vertical="center" wrapText="1" indent="1"/>
    </xf>
    <xf numFmtId="9" fontId="18" fillId="2" borderId="85" xfId="7" applyFont="1" applyFill="1" applyBorder="1" applyAlignment="1">
      <alignment horizontal="center" vertical="center" wrapText="1" indent="1"/>
    </xf>
    <xf numFmtId="3" fontId="8" fillId="9" borderId="23" xfId="0" applyNumberFormat="1" applyFont="1" applyFill="1" applyBorder="1" applyAlignment="1">
      <alignment horizontal="center" vertical="center" wrapText="1" indent="1"/>
    </xf>
    <xf numFmtId="4" fontId="8" fillId="9" borderId="23" xfId="0" applyNumberFormat="1" applyFont="1" applyFill="1" applyBorder="1" applyAlignment="1">
      <alignment horizontal="center" vertical="center" wrapText="1" indent="1"/>
    </xf>
    <xf numFmtId="9" fontId="18" fillId="9" borderId="12" xfId="7" applyFont="1" applyFill="1" applyBorder="1" applyAlignment="1">
      <alignment horizontal="center" vertical="center" wrapText="1" indent="1"/>
    </xf>
    <xf numFmtId="3" fontId="8" fillId="2" borderId="125" xfId="0" applyNumberFormat="1" applyFont="1" applyFill="1" applyBorder="1" applyAlignment="1">
      <alignment horizontal="center" vertical="center" wrapText="1" indent="1"/>
    </xf>
    <xf numFmtId="4" fontId="8" fillId="2" borderId="125" xfId="0" applyNumberFormat="1" applyFont="1" applyFill="1" applyBorder="1" applyAlignment="1">
      <alignment horizontal="center" vertical="center" wrapText="1" indent="1"/>
    </xf>
    <xf numFmtId="9" fontId="8" fillId="2" borderId="125" xfId="7" applyFont="1" applyFill="1" applyBorder="1" applyAlignment="1">
      <alignment horizontal="center" vertical="center" wrapText="1" indent="1"/>
    </xf>
    <xf numFmtId="0" fontId="8" fillId="9" borderId="24" xfId="0" applyFont="1" applyFill="1" applyBorder="1" applyAlignment="1">
      <alignment horizontal="left" vertical="center" wrapText="1"/>
    </xf>
    <xf numFmtId="0" fontId="7" fillId="2" borderId="0" xfId="0" applyFont="1" applyFill="1" applyAlignment="1">
      <alignment vertical="center" wrapText="1"/>
    </xf>
    <xf numFmtId="0" fontId="4" fillId="9" borderId="303" xfId="0" applyFont="1" applyFill="1" applyBorder="1" applyAlignment="1">
      <alignment vertical="center"/>
    </xf>
    <xf numFmtId="0" fontId="2" fillId="5" borderId="0" xfId="0" applyFont="1" applyFill="1" applyAlignment="1">
      <alignment horizontal="center"/>
    </xf>
    <xf numFmtId="3" fontId="8" fillId="9" borderId="304" xfId="0" applyNumberFormat="1" applyFont="1" applyFill="1" applyBorder="1" applyAlignment="1">
      <alignment horizontal="center" vertical="center" wrapText="1"/>
    </xf>
    <xf numFmtId="3" fontId="8" fillId="9" borderId="305" xfId="0" applyNumberFormat="1" applyFont="1" applyFill="1" applyBorder="1" applyAlignment="1">
      <alignment horizontal="center" vertical="center" wrapText="1"/>
    </xf>
    <xf numFmtId="0" fontId="8" fillId="9" borderId="306" xfId="0" applyFont="1" applyFill="1" applyBorder="1" applyAlignment="1">
      <alignment horizontal="center" vertical="center" wrapText="1"/>
    </xf>
    <xf numFmtId="3" fontId="8" fillId="0" borderId="65" xfId="0" applyNumberFormat="1" applyFont="1" applyBorder="1" applyAlignment="1">
      <alignment horizontal="center" vertical="center" wrapText="1"/>
    </xf>
    <xf numFmtId="0" fontId="8" fillId="9" borderId="307" xfId="0" applyFont="1" applyFill="1" applyBorder="1" applyAlignment="1">
      <alignment horizontal="center" vertical="center" wrapText="1"/>
    </xf>
    <xf numFmtId="0" fontId="8" fillId="9" borderId="308" xfId="0" applyFont="1" applyFill="1" applyBorder="1" applyAlignment="1">
      <alignment horizontal="center" vertical="center" wrapText="1"/>
    </xf>
    <xf numFmtId="0" fontId="8" fillId="9" borderId="309" xfId="0" applyFont="1" applyFill="1" applyBorder="1" applyAlignment="1">
      <alignment horizontal="center" vertical="center" wrapText="1"/>
    </xf>
    <xf numFmtId="0" fontId="8" fillId="9" borderId="12" xfId="0" applyFont="1" applyFill="1" applyBorder="1" applyAlignment="1">
      <alignment horizontal="left" vertical="center" wrapText="1"/>
    </xf>
    <xf numFmtId="9" fontId="18" fillId="0" borderId="312" xfId="7" applyFont="1" applyBorder="1" applyAlignment="1">
      <alignment horizontal="center" vertical="center" wrapText="1"/>
    </xf>
    <xf numFmtId="9" fontId="18" fillId="9" borderId="313" xfId="7" applyFont="1" applyFill="1" applyBorder="1" applyAlignment="1">
      <alignment horizontal="center" vertical="center" wrapText="1"/>
    </xf>
    <xf numFmtId="9" fontId="18" fillId="0" borderId="311" xfId="7" applyFont="1" applyBorder="1" applyAlignment="1">
      <alignment horizontal="center" vertical="center" wrapText="1"/>
    </xf>
    <xf numFmtId="9" fontId="18" fillId="0" borderId="314" xfId="7" applyFont="1" applyBorder="1" applyAlignment="1">
      <alignment horizontal="center" vertical="center" wrapText="1"/>
    </xf>
    <xf numFmtId="2" fontId="7" fillId="2" borderId="179" xfId="0" applyNumberFormat="1" applyFont="1" applyFill="1" applyBorder="1" applyAlignment="1">
      <alignment horizontal="center" vertical="center"/>
    </xf>
    <xf numFmtId="168" fontId="40" fillId="9" borderId="82" xfId="0" applyNumberFormat="1" applyFont="1" applyFill="1" applyBorder="1" applyAlignment="1">
      <alignment horizontal="center" vertical="center" wrapText="1"/>
    </xf>
    <xf numFmtId="168" fontId="40" fillId="9" borderId="70" xfId="0" applyNumberFormat="1" applyFont="1" applyFill="1" applyBorder="1" applyAlignment="1">
      <alignment horizontal="center" vertical="center" wrapText="1"/>
    </xf>
    <xf numFmtId="3" fontId="8" fillId="2" borderId="82" xfId="0" applyNumberFormat="1" applyFont="1" applyFill="1" applyBorder="1" applyAlignment="1">
      <alignment horizontal="center" vertical="center"/>
    </xf>
    <xf numFmtId="3" fontId="6" fillId="2" borderId="23" xfId="0" applyNumberFormat="1" applyFont="1" applyFill="1" applyBorder="1" applyAlignment="1">
      <alignment horizontal="center" vertical="center"/>
    </xf>
    <xf numFmtId="3" fontId="8" fillId="2" borderId="79" xfId="0" applyNumberFormat="1" applyFont="1" applyFill="1" applyBorder="1" applyAlignment="1">
      <alignment horizontal="center" vertical="center"/>
    </xf>
    <xf numFmtId="9" fontId="7" fillId="9" borderId="0" xfId="0" applyNumberFormat="1" applyFont="1" applyFill="1" applyAlignment="1">
      <alignment horizontal="center" vertical="center"/>
    </xf>
    <xf numFmtId="164" fontId="7" fillId="9" borderId="23" xfId="0" applyNumberFormat="1" applyFont="1" applyFill="1" applyBorder="1" applyAlignment="1">
      <alignment horizontal="center" vertical="center"/>
    </xf>
    <xf numFmtId="0" fontId="4" fillId="9" borderId="0" xfId="0" applyFont="1" applyFill="1"/>
    <xf numFmtId="168" fontId="8" fillId="9" borderId="12" xfId="0" applyNumberFormat="1" applyFont="1" applyFill="1" applyBorder="1" applyAlignment="1">
      <alignment horizontal="center" vertical="center"/>
    </xf>
    <xf numFmtId="168" fontId="6" fillId="9" borderId="12" xfId="0" applyNumberFormat="1" applyFont="1" applyFill="1" applyBorder="1" applyAlignment="1">
      <alignment horizontal="center" vertical="center"/>
    </xf>
    <xf numFmtId="168" fontId="6" fillId="9" borderId="73" xfId="0" applyNumberFormat="1" applyFont="1" applyFill="1" applyBorder="1" applyAlignment="1">
      <alignment horizontal="center" vertical="center"/>
    </xf>
    <xf numFmtId="3" fontId="8" fillId="9" borderId="12" xfId="4" applyNumberFormat="1" applyFont="1" applyFill="1" applyBorder="1" applyAlignment="1">
      <alignment horizontal="center" vertical="center"/>
    </xf>
    <xf numFmtId="173" fontId="6" fillId="9" borderId="242" xfId="4" applyNumberFormat="1" applyFont="1" applyFill="1" applyBorder="1" applyAlignment="1">
      <alignment horizontal="center" vertical="center"/>
    </xf>
    <xf numFmtId="3" fontId="8" fillId="9" borderId="75" xfId="0" applyNumberFormat="1" applyFont="1" applyFill="1" applyBorder="1" applyAlignment="1">
      <alignment horizontal="center" vertical="center" wrapText="1"/>
    </xf>
    <xf numFmtId="0" fontId="3" fillId="0" borderId="68" xfId="0" applyFont="1" applyBorder="1" applyAlignment="1">
      <alignment vertical="center" wrapText="1"/>
    </xf>
    <xf numFmtId="3" fontId="7" fillId="9" borderId="315" xfId="0" applyNumberFormat="1" applyFont="1" applyFill="1" applyBorder="1" applyAlignment="1">
      <alignment horizontal="center" vertical="center"/>
    </xf>
    <xf numFmtId="3" fontId="7" fillId="9" borderId="317" xfId="0" applyNumberFormat="1" applyFont="1" applyFill="1" applyBorder="1" applyAlignment="1">
      <alignment horizontal="center" vertical="center"/>
    </xf>
    <xf numFmtId="164" fontId="7" fillId="9" borderId="58" xfId="0" applyNumberFormat="1" applyFont="1" applyFill="1" applyBorder="1" applyAlignment="1">
      <alignment horizontal="center" vertical="center"/>
    </xf>
    <xf numFmtId="0" fontId="10" fillId="0" borderId="316" xfId="0" applyFont="1" applyBorder="1" applyAlignment="1">
      <alignment vertical="top" wrapText="1"/>
    </xf>
    <xf numFmtId="164" fontId="16" fillId="0" borderId="0" xfId="0" applyNumberFormat="1" applyFont="1" applyAlignment="1">
      <alignment horizontal="center" vertical="center" wrapText="1"/>
    </xf>
    <xf numFmtId="164" fontId="16" fillId="9" borderId="81" xfId="0" applyNumberFormat="1" applyFont="1" applyFill="1" applyBorder="1" applyAlignment="1">
      <alignment horizontal="center" vertical="center" wrapText="1"/>
    </xf>
    <xf numFmtId="164" fontId="7" fillId="2" borderId="0" xfId="0" applyNumberFormat="1" applyFont="1" applyFill="1" applyAlignment="1">
      <alignment horizontal="center" vertical="center"/>
    </xf>
    <xf numFmtId="164" fontId="16" fillId="2" borderId="23" xfId="0" applyNumberFormat="1" applyFont="1" applyFill="1" applyBorder="1" applyAlignment="1">
      <alignment horizontal="center" vertical="center" wrapText="1"/>
    </xf>
    <xf numFmtId="164" fontId="7" fillId="0" borderId="324" xfId="0" applyNumberFormat="1" applyFont="1" applyBorder="1" applyAlignment="1">
      <alignment horizontal="center" vertical="center" wrapText="1"/>
    </xf>
    <xf numFmtId="164" fontId="7" fillId="0" borderId="319" xfId="0" applyNumberFormat="1" applyFont="1" applyBorder="1" applyAlignment="1">
      <alignment horizontal="center" vertical="center" wrapText="1"/>
    </xf>
    <xf numFmtId="164" fontId="16" fillId="0" borderId="325" xfId="0" applyNumberFormat="1" applyFont="1" applyBorder="1" applyAlignment="1">
      <alignment horizontal="center" vertical="center" wrapText="1"/>
    </xf>
    <xf numFmtId="164" fontId="7" fillId="9" borderId="324" xfId="0" applyNumberFormat="1" applyFont="1" applyFill="1" applyBorder="1" applyAlignment="1">
      <alignment horizontal="center" vertical="center" wrapText="1"/>
    </xf>
    <xf numFmtId="164" fontId="7" fillId="9" borderId="319" xfId="0" applyNumberFormat="1" applyFont="1" applyFill="1" applyBorder="1" applyAlignment="1">
      <alignment horizontal="center" vertical="center" wrapText="1"/>
    </xf>
    <xf numFmtId="164" fontId="16" fillId="9" borderId="325" xfId="0" applyNumberFormat="1" applyFont="1" applyFill="1" applyBorder="1" applyAlignment="1">
      <alignment horizontal="center" vertical="center" wrapText="1"/>
    </xf>
    <xf numFmtId="164" fontId="7" fillId="2" borderId="319" xfId="0" applyNumberFormat="1" applyFont="1" applyFill="1" applyBorder="1" applyAlignment="1">
      <alignment horizontal="center" vertical="center" wrapText="1"/>
    </xf>
    <xf numFmtId="164" fontId="7" fillId="2" borderId="319" xfId="0" applyNumberFormat="1" applyFont="1" applyFill="1" applyBorder="1" applyAlignment="1">
      <alignment horizontal="center" vertical="center"/>
    </xf>
    <xf numFmtId="164" fontId="16" fillId="0" borderId="319" xfId="0" applyNumberFormat="1" applyFont="1" applyBorder="1" applyAlignment="1">
      <alignment horizontal="center" vertical="center" wrapText="1"/>
    </xf>
    <xf numFmtId="0" fontId="8" fillId="0" borderId="16" xfId="0" applyFont="1" applyBorder="1" applyAlignment="1">
      <alignment vertical="center" wrapText="1"/>
    </xf>
    <xf numFmtId="0" fontId="3" fillId="0" borderId="0" xfId="0" applyFont="1" applyAlignment="1">
      <alignment horizontal="left" vertical="center" wrapText="1"/>
    </xf>
    <xf numFmtId="9" fontId="6" fillId="9" borderId="69" xfId="0" applyNumberFormat="1" applyFont="1" applyFill="1" applyBorder="1" applyAlignment="1">
      <alignment horizontal="center"/>
    </xf>
    <xf numFmtId="0" fontId="8" fillId="2" borderId="217" xfId="0" applyFont="1" applyFill="1" applyBorder="1" applyAlignment="1">
      <alignment horizontal="center" vertical="center" wrapText="1"/>
    </xf>
    <xf numFmtId="3" fontId="8" fillId="2" borderId="7" xfId="0" applyNumberFormat="1" applyFont="1" applyFill="1" applyBorder="1" applyAlignment="1">
      <alignment horizontal="center" vertical="center" wrapText="1"/>
    </xf>
    <xf numFmtId="0" fontId="8" fillId="2" borderId="220" xfId="0" applyFont="1" applyFill="1" applyBorder="1" applyAlignment="1">
      <alignment horizontal="center" vertical="center" wrapText="1"/>
    </xf>
    <xf numFmtId="3" fontId="8" fillId="2" borderId="6" xfId="0" applyNumberFormat="1" applyFont="1" applyFill="1" applyBorder="1" applyAlignment="1">
      <alignment horizontal="center" vertical="center" wrapText="1"/>
    </xf>
    <xf numFmtId="2" fontId="7" fillId="2" borderId="173" xfId="0" applyNumberFormat="1" applyFont="1" applyFill="1" applyBorder="1" applyAlignment="1">
      <alignment horizontal="center" vertical="center"/>
    </xf>
    <xf numFmtId="4" fontId="7" fillId="2" borderId="174" xfId="0" applyNumberFormat="1" applyFont="1" applyFill="1" applyBorder="1" applyAlignment="1">
      <alignment horizontal="center" vertical="center"/>
    </xf>
    <xf numFmtId="2" fontId="7" fillId="2" borderId="175" xfId="0" applyNumberFormat="1" applyFont="1" applyFill="1" applyBorder="1" applyAlignment="1">
      <alignment horizontal="center" vertical="center"/>
    </xf>
    <xf numFmtId="2" fontId="7" fillId="2" borderId="176" xfId="0" applyNumberFormat="1" applyFont="1" applyFill="1" applyBorder="1" applyAlignment="1">
      <alignment horizontal="center" vertical="center"/>
    </xf>
    <xf numFmtId="0" fontId="29" fillId="0" borderId="0" xfId="0" applyFont="1" applyAlignment="1">
      <alignment vertical="top" wrapText="1"/>
    </xf>
    <xf numFmtId="0" fontId="2" fillId="5" borderId="316" xfId="0" applyFont="1" applyFill="1" applyBorder="1" applyAlignment="1">
      <alignment horizontal="center" vertical="center" wrapText="1"/>
    </xf>
    <xf numFmtId="0" fontId="7" fillId="0" borderId="291" xfId="0" applyFont="1" applyBorder="1" applyAlignment="1">
      <alignment horizontal="center" vertical="center"/>
    </xf>
    <xf numFmtId="0" fontId="7" fillId="9" borderId="291" xfId="0" applyFont="1" applyFill="1" applyBorder="1" applyAlignment="1">
      <alignment horizontal="center" vertical="center"/>
    </xf>
    <xf numFmtId="0" fontId="7" fillId="0" borderId="292" xfId="0" applyFont="1" applyBorder="1" applyAlignment="1">
      <alignment horizontal="center" vertical="center"/>
    </xf>
    <xf numFmtId="0" fontId="7" fillId="9" borderId="166" xfId="0" applyFont="1" applyFill="1" applyBorder="1" applyAlignment="1">
      <alignment horizontal="center" vertical="center"/>
    </xf>
    <xf numFmtId="0" fontId="17" fillId="0" borderId="0" xfId="0" applyFont="1" applyAlignment="1">
      <alignment horizontal="left" vertical="center" wrapText="1"/>
    </xf>
    <xf numFmtId="0" fontId="4" fillId="0" borderId="23" xfId="0" applyFont="1" applyBorder="1" applyAlignment="1">
      <alignment horizontal="left" vertical="center" wrapText="1"/>
    </xf>
    <xf numFmtId="0" fontId="4" fillId="2" borderId="23" xfId="0" applyFont="1" applyFill="1" applyBorder="1" applyAlignment="1">
      <alignment horizontal="left" vertical="center" wrapText="1"/>
    </xf>
    <xf numFmtId="0" fontId="63" fillId="0" borderId="0" xfId="0" applyFont="1" applyAlignment="1">
      <alignment vertical="center" wrapText="1"/>
    </xf>
    <xf numFmtId="0" fontId="37" fillId="0" borderId="4" xfId="0" applyFont="1" applyBorder="1" applyAlignment="1">
      <alignment horizontal="left" vertical="center" wrapText="1"/>
    </xf>
    <xf numFmtId="0" fontId="37" fillId="0" borderId="2" xfId="0" applyFont="1" applyBorder="1" applyAlignment="1">
      <alignment horizontal="left" vertical="center" wrapText="1"/>
    </xf>
    <xf numFmtId="0" fontId="2" fillId="5" borderId="27" xfId="0" applyFont="1" applyFill="1" applyBorder="1" applyAlignment="1">
      <alignment horizontal="left" vertical="center"/>
    </xf>
    <xf numFmtId="0" fontId="7" fillId="10" borderId="155" xfId="0" applyFont="1" applyFill="1" applyBorder="1" applyAlignment="1">
      <alignment horizontal="center"/>
    </xf>
    <xf numFmtId="0" fontId="2" fillId="4" borderId="67" xfId="0" applyFont="1" applyFill="1" applyBorder="1" applyAlignment="1">
      <alignment horizontal="center" vertical="center" wrapText="1"/>
    </xf>
    <xf numFmtId="0" fontId="15" fillId="2" borderId="34" xfId="0" applyFont="1" applyFill="1" applyBorder="1" applyAlignment="1">
      <alignment horizontal="left" vertical="center"/>
    </xf>
    <xf numFmtId="0" fontId="7" fillId="10" borderId="0" xfId="0" applyFont="1" applyFill="1" applyAlignment="1">
      <alignment vertical="top" wrapText="1"/>
    </xf>
    <xf numFmtId="0" fontId="38" fillId="2" borderId="0" xfId="0" applyFont="1" applyFill="1" applyAlignment="1">
      <alignment vertical="center" wrapText="1"/>
    </xf>
    <xf numFmtId="0" fontId="38" fillId="2" borderId="46" xfId="0" applyFont="1" applyFill="1" applyBorder="1" applyAlignment="1">
      <alignment vertical="center" wrapText="1"/>
    </xf>
    <xf numFmtId="0" fontId="37" fillId="2" borderId="0" xfId="0" applyFont="1" applyFill="1" applyAlignment="1">
      <alignment vertical="center" wrapText="1"/>
    </xf>
    <xf numFmtId="9" fontId="4" fillId="0" borderId="0" xfId="0" applyNumberFormat="1" applyFont="1"/>
    <xf numFmtId="0" fontId="2" fillId="4" borderId="23" xfId="0" applyFont="1" applyFill="1" applyBorder="1" applyAlignment="1">
      <alignment horizontal="center" vertical="center"/>
    </xf>
    <xf numFmtId="0" fontId="2" fillId="4" borderId="23" xfId="0" applyFont="1" applyFill="1" applyBorder="1" applyAlignment="1">
      <alignment horizontal="center" vertical="center" wrapText="1"/>
    </xf>
    <xf numFmtId="0" fontId="4" fillId="10" borderId="0" xfId="0" applyFont="1" applyFill="1" applyAlignment="1">
      <alignment vertical="center"/>
    </xf>
    <xf numFmtId="0" fontId="2" fillId="4" borderId="23" xfId="0" applyFont="1" applyFill="1" applyBorder="1" applyAlignment="1">
      <alignment vertical="center" wrapText="1"/>
    </xf>
    <xf numFmtId="0" fontId="2" fillId="4" borderId="330" xfId="0" applyFont="1" applyFill="1" applyBorder="1" applyAlignment="1">
      <alignment horizontal="center" vertical="center" wrapText="1"/>
    </xf>
    <xf numFmtId="0" fontId="18" fillId="9" borderId="86" xfId="0" applyFont="1" applyFill="1" applyBorder="1" applyAlignment="1">
      <alignment horizontal="center" vertical="center"/>
    </xf>
    <xf numFmtId="0" fontId="18" fillId="9" borderId="77" xfId="0" applyFont="1" applyFill="1" applyBorder="1" applyAlignment="1">
      <alignment horizontal="center" vertical="center"/>
    </xf>
    <xf numFmtId="3" fontId="18" fillId="9" borderId="0" xfId="0" applyNumberFormat="1" applyFont="1" applyFill="1" applyAlignment="1">
      <alignment horizontal="center" vertical="center"/>
    </xf>
    <xf numFmtId="0" fontId="4" fillId="9" borderId="23" xfId="0" applyFont="1" applyFill="1" applyBorder="1" applyAlignment="1">
      <alignment horizontal="left" vertical="center" wrapText="1"/>
    </xf>
    <xf numFmtId="0" fontId="4" fillId="9" borderId="69" xfId="3" applyFont="1" applyFill="1" applyBorder="1" applyAlignment="1">
      <alignment horizontal="center" vertical="center" wrapText="1"/>
    </xf>
    <xf numFmtId="0" fontId="4" fillId="0" borderId="69" xfId="3" applyFont="1" applyBorder="1" applyAlignment="1">
      <alignment horizontal="center" vertical="center" wrapText="1"/>
    </xf>
    <xf numFmtId="0" fontId="4" fillId="0" borderId="73" xfId="3" applyFont="1" applyBorder="1" applyAlignment="1">
      <alignment horizontal="center" vertical="center" wrapText="1"/>
    </xf>
    <xf numFmtId="0" fontId="4" fillId="0" borderId="70" xfId="3" applyFont="1" applyBorder="1" applyAlignment="1">
      <alignment horizontal="center" vertical="center" wrapText="1"/>
    </xf>
    <xf numFmtId="0" fontId="4" fillId="0" borderId="69" xfId="3" applyFont="1" applyFill="1" applyBorder="1" applyAlignment="1">
      <alignment horizontal="center" vertical="center" wrapText="1"/>
    </xf>
    <xf numFmtId="0" fontId="4" fillId="9" borderId="70" xfId="3" applyFont="1" applyFill="1" applyBorder="1" applyAlignment="1">
      <alignment horizontal="center" vertical="center" wrapText="1"/>
    </xf>
    <xf numFmtId="0" fontId="4" fillId="2" borderId="70" xfId="3" applyFont="1" applyFill="1" applyBorder="1" applyAlignment="1">
      <alignment horizontal="center" vertical="center" wrapText="1"/>
    </xf>
    <xf numFmtId="0" fontId="4" fillId="2" borderId="69" xfId="3" applyFont="1" applyFill="1" applyBorder="1" applyAlignment="1">
      <alignment horizontal="center" vertical="center" wrapText="1"/>
    </xf>
    <xf numFmtId="0" fontId="7" fillId="0" borderId="334" xfId="0" applyFont="1" applyBorder="1" applyAlignment="1">
      <alignment horizontal="center" vertical="center" wrapText="1"/>
    </xf>
    <xf numFmtId="0" fontId="37" fillId="2" borderId="37" xfId="0" applyFont="1" applyFill="1" applyBorder="1" applyAlignment="1">
      <alignment vertical="center" wrapText="1"/>
    </xf>
    <xf numFmtId="0" fontId="37" fillId="2" borderId="29" xfId="0" applyFont="1" applyFill="1" applyBorder="1" applyAlignment="1">
      <alignment vertical="center" wrapText="1"/>
    </xf>
    <xf numFmtId="164" fontId="4" fillId="0" borderId="0" xfId="0" applyNumberFormat="1" applyFont="1"/>
    <xf numFmtId="0" fontId="4" fillId="5" borderId="0" xfId="0" applyFont="1" applyFill="1" applyAlignment="1">
      <alignment horizontal="left" vertical="top"/>
    </xf>
    <xf numFmtId="3" fontId="8" fillId="9" borderId="125" xfId="0" applyNumberFormat="1" applyFont="1" applyFill="1" applyBorder="1" applyAlignment="1">
      <alignment horizontal="center" vertical="center" wrapText="1"/>
    </xf>
    <xf numFmtId="3" fontId="6" fillId="9" borderId="125" xfId="0" applyNumberFormat="1" applyFont="1" applyFill="1" applyBorder="1" applyAlignment="1">
      <alignment horizontal="center" vertical="center" wrapText="1"/>
    </xf>
    <xf numFmtId="3" fontId="8" fillId="2" borderId="23" xfId="0" applyNumberFormat="1" applyFont="1" applyFill="1" applyBorder="1" applyAlignment="1">
      <alignment horizontal="center" vertical="center" wrapText="1"/>
    </xf>
    <xf numFmtId="3" fontId="6" fillId="2" borderId="23" xfId="0" applyNumberFormat="1" applyFont="1" applyFill="1" applyBorder="1" applyAlignment="1">
      <alignment horizontal="center" vertical="center" wrapText="1"/>
    </xf>
    <xf numFmtId="3" fontId="8" fillId="2" borderId="185" xfId="0"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6" fillId="2" borderId="183" xfId="0" applyNumberFormat="1" applyFont="1" applyFill="1" applyBorder="1" applyAlignment="1">
      <alignment horizontal="center" vertical="center"/>
    </xf>
    <xf numFmtId="3" fontId="6" fillId="2" borderId="185" xfId="0" applyNumberFormat="1" applyFont="1" applyFill="1" applyBorder="1" applyAlignment="1">
      <alignment horizontal="center" vertical="center"/>
    </xf>
    <xf numFmtId="3" fontId="8" fillId="2" borderId="186" xfId="0" applyNumberFormat="1" applyFont="1" applyFill="1" applyBorder="1" applyAlignment="1">
      <alignment horizontal="center" vertical="center"/>
    </xf>
    <xf numFmtId="3" fontId="6" fillId="2" borderId="184" xfId="0" applyNumberFormat="1" applyFont="1" applyFill="1" applyBorder="1" applyAlignment="1">
      <alignment horizontal="center" vertical="center"/>
    </xf>
    <xf numFmtId="3" fontId="6" fillId="2" borderId="186" xfId="0" applyNumberFormat="1" applyFont="1" applyFill="1" applyBorder="1" applyAlignment="1">
      <alignment horizontal="center" vertical="center"/>
    </xf>
    <xf numFmtId="3" fontId="6" fillId="2" borderId="191" xfId="0" applyNumberFormat="1" applyFont="1" applyFill="1" applyBorder="1" applyAlignment="1">
      <alignment horizontal="center" vertical="center"/>
    </xf>
    <xf numFmtId="3" fontId="6" fillId="2" borderId="90" xfId="0" applyNumberFormat="1" applyFont="1" applyFill="1" applyBorder="1" applyAlignment="1">
      <alignment horizontal="center" vertical="center"/>
    </xf>
    <xf numFmtId="3" fontId="6" fillId="2" borderId="190" xfId="0" applyNumberFormat="1" applyFont="1" applyFill="1" applyBorder="1" applyAlignment="1">
      <alignment horizontal="center" vertical="center"/>
    </xf>
    <xf numFmtId="3" fontId="8" fillId="2" borderId="193" xfId="0" applyNumberFormat="1" applyFont="1" applyFill="1" applyBorder="1" applyAlignment="1">
      <alignment horizontal="center" vertical="center"/>
    </xf>
    <xf numFmtId="3" fontId="8" fillId="2" borderId="93" xfId="0" applyNumberFormat="1" applyFont="1" applyFill="1" applyBorder="1" applyAlignment="1">
      <alignment horizontal="center" vertical="center"/>
    </xf>
    <xf numFmtId="3" fontId="6" fillId="2" borderId="93" xfId="0" applyNumberFormat="1" applyFont="1" applyFill="1" applyBorder="1" applyAlignment="1">
      <alignment horizontal="center" vertical="center"/>
    </xf>
    <xf numFmtId="3" fontId="6" fillId="2" borderId="194" xfId="0" applyNumberFormat="1" applyFont="1" applyFill="1" applyBorder="1" applyAlignment="1">
      <alignment horizontal="center" vertical="center"/>
    </xf>
    <xf numFmtId="3" fontId="6" fillId="2" borderId="193" xfId="0" applyNumberFormat="1" applyFont="1" applyFill="1" applyBorder="1" applyAlignment="1">
      <alignment horizontal="center" vertical="center"/>
    </xf>
    <xf numFmtId="3" fontId="6" fillId="2" borderId="319" xfId="0" applyNumberFormat="1" applyFont="1" applyFill="1" applyBorder="1" applyAlignment="1">
      <alignment horizontal="center" vertical="center"/>
    </xf>
    <xf numFmtId="3" fontId="6" fillId="2" borderId="318" xfId="0" applyNumberFormat="1" applyFont="1" applyFill="1" applyBorder="1" applyAlignment="1">
      <alignment horizontal="center" vertical="center"/>
    </xf>
    <xf numFmtId="3" fontId="6" fillId="2" borderId="91" xfId="0" applyNumberFormat="1" applyFont="1" applyFill="1" applyBorder="1" applyAlignment="1">
      <alignment horizontal="center" vertical="center"/>
    </xf>
    <xf numFmtId="3" fontId="6" fillId="2" borderId="195" xfId="0" applyNumberFormat="1" applyFont="1" applyFill="1" applyBorder="1" applyAlignment="1">
      <alignment horizontal="center" vertical="center"/>
    </xf>
    <xf numFmtId="3" fontId="8" fillId="2" borderId="92" xfId="0" applyNumberFormat="1" applyFont="1" applyFill="1" applyBorder="1" applyAlignment="1">
      <alignment horizontal="center" vertical="center"/>
    </xf>
    <xf numFmtId="3" fontId="6" fillId="2" borderId="92" xfId="0" applyNumberFormat="1" applyFont="1" applyFill="1" applyBorder="1" applyAlignment="1">
      <alignment horizontal="center" vertical="center"/>
    </xf>
    <xf numFmtId="3" fontId="6" fillId="2" borderId="192" xfId="0" applyNumberFormat="1" applyFont="1" applyFill="1" applyBorder="1" applyAlignment="1">
      <alignment horizontal="center" vertical="center"/>
    </xf>
    <xf numFmtId="3" fontId="6" fillId="2" borderId="322" xfId="0" applyNumberFormat="1" applyFont="1" applyFill="1" applyBorder="1" applyAlignment="1">
      <alignment horizontal="center" vertical="center"/>
    </xf>
    <xf numFmtId="3" fontId="6" fillId="2" borderId="321" xfId="0" applyNumberFormat="1" applyFont="1" applyFill="1" applyBorder="1" applyAlignment="1">
      <alignment horizontal="center" vertical="center"/>
    </xf>
    <xf numFmtId="3" fontId="6" fillId="2" borderId="323" xfId="0" applyNumberFormat="1" applyFont="1" applyFill="1" applyBorder="1" applyAlignment="1">
      <alignment horizontal="center" vertical="center"/>
    </xf>
    <xf numFmtId="3" fontId="6" fillId="2" borderId="320" xfId="0" applyNumberFormat="1" applyFont="1" applyFill="1" applyBorder="1" applyAlignment="1">
      <alignment horizontal="center" vertical="center"/>
    </xf>
    <xf numFmtId="3" fontId="6" fillId="2" borderId="182" xfId="0" applyNumberFormat="1" applyFont="1" applyFill="1" applyBorder="1" applyAlignment="1">
      <alignment horizontal="center" vertical="center"/>
    </xf>
    <xf numFmtId="164" fontId="7" fillId="9" borderId="74" xfId="0" applyNumberFormat="1" applyFont="1" applyFill="1" applyBorder="1" applyAlignment="1">
      <alignment horizontal="center" vertical="center"/>
    </xf>
    <xf numFmtId="164" fontId="7" fillId="9" borderId="0" xfId="0" applyNumberFormat="1" applyFont="1" applyFill="1" applyAlignment="1">
      <alignment horizontal="center" vertical="center"/>
    </xf>
    <xf numFmtId="164" fontId="16" fillId="9" borderId="0" xfId="0" applyNumberFormat="1" applyFont="1" applyFill="1" applyAlignment="1">
      <alignment horizontal="center" vertical="center" wrapText="1"/>
    </xf>
    <xf numFmtId="164" fontId="7" fillId="9" borderId="319" xfId="0" applyNumberFormat="1" applyFont="1" applyFill="1" applyBorder="1" applyAlignment="1">
      <alignment horizontal="center" vertical="center"/>
    </xf>
    <xf numFmtId="164" fontId="16" fillId="9" borderId="319" xfId="0" applyNumberFormat="1" applyFont="1" applyFill="1" applyBorder="1" applyAlignment="1">
      <alignment horizontal="center" vertical="center" wrapText="1"/>
    </xf>
    <xf numFmtId="3" fontId="6" fillId="9" borderId="191" xfId="0" applyNumberFormat="1" applyFont="1" applyFill="1" applyBorder="1" applyAlignment="1">
      <alignment horizontal="center" vertical="center"/>
    </xf>
    <xf numFmtId="3" fontId="6" fillId="9" borderId="193" xfId="0" applyNumberFormat="1" applyFont="1" applyFill="1" applyBorder="1" applyAlignment="1">
      <alignment horizontal="center" vertical="center"/>
    </xf>
    <xf numFmtId="3" fontId="6" fillId="9" borderId="319" xfId="0" applyNumberFormat="1" applyFont="1" applyFill="1" applyBorder="1" applyAlignment="1">
      <alignment horizontal="center" vertical="center"/>
    </xf>
    <xf numFmtId="3" fontId="6" fillId="9" borderId="318" xfId="0" applyNumberFormat="1" applyFont="1" applyFill="1" applyBorder="1" applyAlignment="1">
      <alignment horizontal="center" vertical="center"/>
    </xf>
    <xf numFmtId="3" fontId="6" fillId="9" borderId="322" xfId="0" applyNumberFormat="1" applyFont="1" applyFill="1" applyBorder="1" applyAlignment="1">
      <alignment horizontal="center" vertical="center"/>
    </xf>
    <xf numFmtId="3" fontId="6" fillId="9" borderId="321" xfId="0" applyNumberFormat="1" applyFont="1" applyFill="1" applyBorder="1" applyAlignment="1">
      <alignment horizontal="center" vertical="center"/>
    </xf>
    <xf numFmtId="3" fontId="6" fillId="9" borderId="323" xfId="0" applyNumberFormat="1" applyFont="1" applyFill="1" applyBorder="1" applyAlignment="1">
      <alignment horizontal="center" vertical="center"/>
    </xf>
    <xf numFmtId="3" fontId="6" fillId="9" borderId="326" xfId="0" applyNumberFormat="1" applyFont="1" applyFill="1" applyBorder="1" applyAlignment="1">
      <alignment horizontal="center" vertical="center"/>
    </xf>
    <xf numFmtId="3" fontId="6" fillId="9" borderId="327" xfId="0" applyNumberFormat="1" applyFont="1" applyFill="1" applyBorder="1" applyAlignment="1">
      <alignment horizontal="center" vertical="center"/>
    </xf>
    <xf numFmtId="3" fontId="6" fillId="9" borderId="328" xfId="0" applyNumberFormat="1" applyFont="1" applyFill="1" applyBorder="1" applyAlignment="1">
      <alignment horizontal="center" vertical="center"/>
    </xf>
    <xf numFmtId="0" fontId="4" fillId="2" borderId="0" xfId="0" applyFont="1" applyFill="1" applyAlignment="1">
      <alignment horizontal="left"/>
    </xf>
    <xf numFmtId="0" fontId="68" fillId="2" borderId="0" xfId="3" applyFont="1" applyFill="1"/>
    <xf numFmtId="0" fontId="29" fillId="10" borderId="0" xfId="0" applyFont="1" applyFill="1" applyAlignment="1">
      <alignment vertical="center" wrapText="1"/>
    </xf>
    <xf numFmtId="0" fontId="4" fillId="2" borderId="12" xfId="0" applyFont="1" applyFill="1" applyBorder="1" applyAlignment="1">
      <alignment horizontal="left" vertical="center" wrapText="1"/>
    </xf>
    <xf numFmtId="0" fontId="1" fillId="0" borderId="70" xfId="3" applyBorder="1" applyAlignment="1">
      <alignment horizontal="left" vertical="center" wrapText="1"/>
    </xf>
    <xf numFmtId="0" fontId="4" fillId="2" borderId="23" xfId="0" applyFont="1" applyFill="1" applyBorder="1" applyAlignment="1">
      <alignment horizontal="left" vertical="center" wrapText="1"/>
    </xf>
    <xf numFmtId="0" fontId="88" fillId="2" borderId="70" xfId="3" applyFont="1" applyFill="1" applyBorder="1" applyAlignment="1">
      <alignment horizontal="left" vertical="center" wrapText="1"/>
    </xf>
    <xf numFmtId="0" fontId="4" fillId="0" borderId="12" xfId="0" applyFont="1" applyBorder="1" applyAlignment="1">
      <alignment horizontal="left" vertical="center" wrapText="1"/>
    </xf>
    <xf numFmtId="0" fontId="18" fillId="10" borderId="0" xfId="0" applyFont="1" applyFill="1" applyAlignment="1">
      <alignment vertical="top" wrapText="1"/>
    </xf>
    <xf numFmtId="0" fontId="93" fillId="2" borderId="0" xfId="3" applyFont="1" applyFill="1" applyAlignment="1">
      <alignment horizontal="center" vertical="center" wrapText="1"/>
    </xf>
    <xf numFmtId="0" fontId="88" fillId="0" borderId="70" xfId="3" applyFont="1" applyBorder="1" applyAlignment="1">
      <alignment horizontal="left" vertical="center" wrapText="1"/>
    </xf>
    <xf numFmtId="0" fontId="4" fillId="9" borderId="12" xfId="0" applyFont="1" applyFill="1" applyBorder="1" applyAlignment="1">
      <alignment horizontal="left" vertical="center" wrapText="1"/>
    </xf>
    <xf numFmtId="0" fontId="88" fillId="9" borderId="70" xfId="3" applyFont="1" applyFill="1" applyBorder="1" applyAlignment="1">
      <alignment horizontal="left" vertical="center" wrapText="1"/>
    </xf>
    <xf numFmtId="0" fontId="1" fillId="9" borderId="70" xfId="3" applyFill="1" applyBorder="1" applyAlignment="1">
      <alignment horizontal="left" vertical="center" wrapText="1"/>
    </xf>
    <xf numFmtId="0" fontId="4" fillId="9" borderId="23" xfId="0" applyFont="1" applyFill="1" applyBorder="1" applyAlignment="1">
      <alignment horizontal="left" vertical="center" wrapText="1"/>
    </xf>
    <xf numFmtId="0" fontId="64" fillId="0" borderId="45" xfId="0" applyFont="1" applyBorder="1" applyAlignment="1">
      <alignment horizontal="left" vertical="center"/>
    </xf>
    <xf numFmtId="0" fontId="64" fillId="0" borderId="0" xfId="0" applyFont="1" applyAlignment="1">
      <alignment horizontal="left" vertical="center"/>
    </xf>
    <xf numFmtId="0" fontId="4" fillId="0" borderId="23" xfId="0" applyFont="1" applyBorder="1" applyAlignment="1">
      <alignment horizontal="left" vertical="center" wrapText="1"/>
    </xf>
    <xf numFmtId="0" fontId="37" fillId="0" borderId="32" xfId="0" applyFont="1" applyBorder="1" applyAlignment="1">
      <alignment horizontal="left" vertical="center"/>
    </xf>
    <xf numFmtId="0" fontId="37" fillId="0" borderId="38" xfId="0" applyFont="1" applyBorder="1" applyAlignment="1">
      <alignment horizontal="left" vertical="center"/>
    </xf>
    <xf numFmtId="0" fontId="37" fillId="0" borderId="30" xfId="0" applyFont="1" applyBorder="1" applyAlignment="1">
      <alignment horizontal="left" vertical="center"/>
    </xf>
    <xf numFmtId="0" fontId="37" fillId="0" borderId="45" xfId="0" applyFont="1" applyBorder="1" applyAlignment="1">
      <alignment horizontal="left"/>
    </xf>
    <xf numFmtId="0" fontId="37" fillId="0" borderId="0" xfId="0" applyFont="1" applyAlignment="1">
      <alignment horizontal="left"/>
    </xf>
    <xf numFmtId="0" fontId="37" fillId="0" borderId="46" xfId="0" applyFont="1" applyBorder="1" applyAlignment="1">
      <alignment horizontal="left"/>
    </xf>
    <xf numFmtId="0" fontId="2" fillId="4" borderId="67" xfId="0" applyFont="1" applyFill="1" applyBorder="1" applyAlignment="1">
      <alignment horizontal="center" vertical="center" wrapText="1"/>
    </xf>
    <xf numFmtId="0" fontId="1" fillId="2" borderId="70" xfId="3" applyFill="1" applyBorder="1" applyAlignment="1">
      <alignment horizontal="left" vertical="center" wrapText="1"/>
    </xf>
    <xf numFmtId="0" fontId="2" fillId="4" borderId="71"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2" fillId="4" borderId="72" xfId="0" applyFont="1" applyFill="1" applyBorder="1" applyAlignment="1">
      <alignment horizontal="center" vertical="center" wrapText="1"/>
    </xf>
    <xf numFmtId="0" fontId="7" fillId="10" borderId="280" xfId="0" applyFont="1" applyFill="1" applyBorder="1" applyAlignment="1">
      <alignment horizontal="left" vertical="center" wrapText="1"/>
    </xf>
    <xf numFmtId="0" fontId="7" fillId="10" borderId="68" xfId="0" applyFont="1" applyFill="1" applyBorder="1" applyAlignment="1">
      <alignment horizontal="left" vertical="center" wrapText="1"/>
    </xf>
    <xf numFmtId="0" fontId="7" fillId="10" borderId="278" xfId="0" applyFont="1" applyFill="1" applyBorder="1" applyAlignment="1">
      <alignment horizontal="left" vertical="center" wrapText="1"/>
    </xf>
    <xf numFmtId="0" fontId="7" fillId="10" borderId="279" xfId="0" applyFont="1" applyFill="1" applyBorder="1" applyAlignment="1">
      <alignment horizontal="left" vertical="center" wrapText="1"/>
    </xf>
    <xf numFmtId="0" fontId="7" fillId="10" borderId="73" xfId="0" applyFont="1" applyFill="1" applyBorder="1" applyAlignment="1">
      <alignment horizontal="left" vertical="center" wrapText="1"/>
    </xf>
    <xf numFmtId="0" fontId="7" fillId="10" borderId="277" xfId="0" applyFont="1" applyFill="1" applyBorder="1" applyAlignment="1">
      <alignment horizontal="left" vertical="center" wrapText="1"/>
    </xf>
    <xf numFmtId="0" fontId="15" fillId="0" borderId="45" xfId="0" applyFont="1" applyBorder="1" applyAlignment="1">
      <alignment horizontal="left" vertical="center"/>
    </xf>
    <xf numFmtId="0" fontId="37" fillId="0" borderId="0" xfId="0" applyFont="1" applyAlignment="1">
      <alignment horizontal="left" vertical="center"/>
    </xf>
    <xf numFmtId="0" fontId="7" fillId="9" borderId="73" xfId="0" applyFont="1" applyFill="1" applyBorder="1" applyAlignment="1">
      <alignment horizontal="left" vertical="center" wrapText="1"/>
    </xf>
    <xf numFmtId="0" fontId="7" fillId="9" borderId="277" xfId="0" applyFont="1" applyFill="1" applyBorder="1" applyAlignment="1">
      <alignment horizontal="left" vertical="center" wrapText="1"/>
    </xf>
    <xf numFmtId="0" fontId="7" fillId="10" borderId="0" xfId="0" applyFont="1" applyFill="1" applyAlignment="1">
      <alignment horizontal="left" vertical="top" wrapText="1"/>
    </xf>
    <xf numFmtId="0" fontId="15" fillId="10" borderId="45" xfId="0" applyFont="1" applyFill="1" applyBorder="1" applyAlignment="1">
      <alignment horizontal="left" vertical="center"/>
    </xf>
    <xf numFmtId="0" fontId="15" fillId="10" borderId="0" xfId="0" applyFont="1" applyFill="1" applyAlignment="1">
      <alignment horizontal="left" vertical="center"/>
    </xf>
    <xf numFmtId="0" fontId="7" fillId="9" borderId="68" xfId="0" applyFont="1" applyFill="1" applyBorder="1" applyAlignment="1">
      <alignment horizontal="left" vertical="center" wrapText="1"/>
    </xf>
    <xf numFmtId="0" fontId="7" fillId="9" borderId="278" xfId="0" applyFont="1" applyFill="1" applyBorder="1" applyAlignment="1">
      <alignment horizontal="left" vertical="center" wrapText="1"/>
    </xf>
    <xf numFmtId="0" fontId="7" fillId="0" borderId="68" xfId="0" applyFont="1" applyBorder="1" applyAlignment="1">
      <alignment horizontal="left" vertical="center" wrapText="1"/>
    </xf>
    <xf numFmtId="0" fontId="7" fillId="0" borderId="70" xfId="0" applyFont="1" applyBorder="1" applyAlignment="1">
      <alignment horizontal="left" vertical="center" wrapText="1"/>
    </xf>
    <xf numFmtId="0" fontId="7" fillId="0" borderId="73" xfId="0" applyFont="1" applyBorder="1" applyAlignment="1">
      <alignment horizontal="left"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2" fillId="4" borderId="0" xfId="0" applyFont="1" applyFill="1" applyAlignment="1">
      <alignment horizontal="center" vertical="center" wrapText="1"/>
    </xf>
    <xf numFmtId="0" fontId="7" fillId="0" borderId="331" xfId="0" applyFont="1" applyBorder="1" applyAlignment="1">
      <alignment horizontal="left" vertical="center" wrapText="1"/>
    </xf>
    <xf numFmtId="0" fontId="7" fillId="0" borderId="332" xfId="0" applyFont="1" applyBorder="1" applyAlignment="1">
      <alignment horizontal="left" vertical="center" wrapText="1"/>
    </xf>
    <xf numFmtId="0" fontId="7" fillId="0" borderId="333" xfId="0" applyFont="1" applyBorder="1" applyAlignment="1">
      <alignment horizontal="left" vertical="center" wrapText="1"/>
    </xf>
    <xf numFmtId="0" fontId="7" fillId="10" borderId="331" xfId="0" applyFont="1" applyFill="1" applyBorder="1" applyAlignment="1">
      <alignment horizontal="left" vertical="center" wrapText="1"/>
    </xf>
    <xf numFmtId="0" fontId="7" fillId="10" borderId="332" xfId="0" applyFont="1" applyFill="1" applyBorder="1" applyAlignment="1">
      <alignment horizontal="left" vertical="center" wrapText="1"/>
    </xf>
    <xf numFmtId="0" fontId="7" fillId="10" borderId="333" xfId="0" applyFont="1" applyFill="1" applyBorder="1" applyAlignment="1">
      <alignment horizontal="left" vertical="center" wrapText="1"/>
    </xf>
    <xf numFmtId="0" fontId="7" fillId="10" borderId="275" xfId="0" applyFont="1" applyFill="1" applyBorder="1" applyAlignment="1">
      <alignment horizontal="left" vertical="center" wrapText="1"/>
    </xf>
    <xf numFmtId="0" fontId="7" fillId="10" borderId="70" xfId="0" applyFont="1" applyFill="1" applyBorder="1" applyAlignment="1">
      <alignment horizontal="left" vertical="center" wrapText="1"/>
    </xf>
    <xf numFmtId="0" fontId="7" fillId="10" borderId="274" xfId="0" applyFont="1" applyFill="1" applyBorder="1" applyAlignment="1">
      <alignment horizontal="left" vertical="center" wrapText="1"/>
    </xf>
    <xf numFmtId="0" fontId="2" fillId="4" borderId="45" xfId="0" applyFont="1" applyFill="1" applyBorder="1" applyAlignment="1">
      <alignment horizontal="center" vertical="center" wrapText="1"/>
    </xf>
    <xf numFmtId="0" fontId="37" fillId="0" borderId="45" xfId="0" applyFont="1" applyBorder="1" applyAlignment="1">
      <alignment horizontal="left" vertical="center"/>
    </xf>
    <xf numFmtId="0" fontId="3" fillId="10" borderId="0" xfId="0" applyFont="1" applyFill="1" applyAlignment="1">
      <alignment horizontal="left" vertical="top" wrapText="1"/>
    </xf>
    <xf numFmtId="0" fontId="7" fillId="10" borderId="151" xfId="0" applyFont="1" applyFill="1" applyBorder="1" applyAlignment="1">
      <alignment horizontal="left" vertical="center" wrapText="1"/>
    </xf>
    <xf numFmtId="0" fontId="7" fillId="10" borderId="0" xfId="0" applyFont="1" applyFill="1" applyAlignment="1">
      <alignment horizontal="left" vertical="center" wrapText="1"/>
    </xf>
    <xf numFmtId="0" fontId="7" fillId="10" borderId="140" xfId="0" applyFont="1" applyFill="1" applyBorder="1" applyAlignment="1">
      <alignment horizontal="left" vertical="center" wrapText="1"/>
    </xf>
    <xf numFmtId="0" fontId="7" fillId="2" borderId="275" xfId="0" applyFont="1" applyFill="1" applyBorder="1" applyAlignment="1">
      <alignment horizontal="left" vertical="center" wrapText="1"/>
    </xf>
    <xf numFmtId="0" fontId="7" fillId="2" borderId="70" xfId="0" applyFont="1" applyFill="1" applyBorder="1" applyAlignment="1">
      <alignment horizontal="left" vertical="center" wrapText="1"/>
    </xf>
    <xf numFmtId="0" fontId="7" fillId="2" borderId="274" xfId="0" applyFont="1" applyFill="1" applyBorder="1" applyAlignment="1">
      <alignment horizontal="left" vertical="center" wrapText="1"/>
    </xf>
    <xf numFmtId="0" fontId="7" fillId="2" borderId="280"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2" borderId="278" xfId="0" applyFont="1" applyFill="1" applyBorder="1" applyAlignment="1">
      <alignment horizontal="left" vertical="center" wrapText="1"/>
    </xf>
    <xf numFmtId="0" fontId="7" fillId="0" borderId="150" xfId="0" applyFont="1" applyBorder="1" applyAlignment="1">
      <alignment horizontal="center" vertical="center" wrapText="1"/>
    </xf>
    <xf numFmtId="0" fontId="7" fillId="0" borderId="154" xfId="0" applyFont="1" applyBorder="1" applyAlignment="1">
      <alignment horizontal="center" vertical="center" wrapText="1"/>
    </xf>
    <xf numFmtId="0" fontId="16" fillId="10" borderId="70" xfId="0" applyFont="1" applyFill="1" applyBorder="1" applyAlignment="1">
      <alignment horizontal="left" vertical="center" wrapText="1"/>
    </xf>
    <xf numFmtId="0" fontId="7" fillId="10" borderId="72" xfId="0" applyFont="1" applyFill="1" applyBorder="1" applyAlignment="1">
      <alignment horizontal="left" vertical="center" wrapText="1"/>
    </xf>
    <xf numFmtId="0" fontId="2" fillId="4" borderId="0" xfId="0" applyFont="1" applyFill="1" applyAlignment="1">
      <alignment horizontal="center" vertical="center"/>
    </xf>
    <xf numFmtId="0" fontId="31" fillId="2" borderId="45" xfId="0" applyFont="1" applyFill="1" applyBorder="1" applyAlignment="1">
      <alignment horizontal="left" vertical="center" wrapText="1"/>
    </xf>
    <xf numFmtId="0" fontId="31" fillId="2" borderId="0" xfId="0" applyFont="1" applyFill="1" applyAlignment="1">
      <alignment horizontal="left" vertical="center" wrapText="1"/>
    </xf>
    <xf numFmtId="0" fontId="8" fillId="10" borderId="92" xfId="0" applyFont="1" applyFill="1" applyBorder="1" applyAlignment="1">
      <alignment vertical="center" wrapText="1"/>
    </xf>
    <xf numFmtId="0" fontId="8" fillId="10" borderId="0" xfId="0" applyFont="1" applyFill="1" applyAlignment="1">
      <alignment vertical="center" wrapText="1"/>
    </xf>
    <xf numFmtId="0" fontId="8" fillId="10" borderId="90" xfId="0" applyFont="1" applyFill="1" applyBorder="1" applyAlignment="1">
      <alignment vertical="center" wrapText="1"/>
    </xf>
    <xf numFmtId="0" fontId="7" fillId="9" borderId="12" xfId="0" applyFont="1" applyFill="1" applyBorder="1" applyAlignment="1">
      <alignment vertical="center" wrapText="1"/>
    </xf>
    <xf numFmtId="0" fontId="7" fillId="9" borderId="77" xfId="0" applyFont="1" applyFill="1" applyBorder="1" applyAlignment="1">
      <alignment vertical="center" wrapText="1"/>
    </xf>
    <xf numFmtId="0" fontId="8" fillId="9" borderId="12" xfId="0" applyFont="1" applyFill="1" applyBorder="1" applyAlignment="1">
      <alignment vertical="center"/>
    </xf>
    <xf numFmtId="0" fontId="8" fillId="9" borderId="91" xfId="0" applyFont="1" applyFill="1" applyBorder="1" applyAlignment="1">
      <alignment vertical="center"/>
    </xf>
    <xf numFmtId="0" fontId="8" fillId="9" borderId="69" xfId="0" applyFont="1" applyFill="1" applyBorder="1" applyAlignment="1">
      <alignment vertical="center"/>
    </xf>
    <xf numFmtId="0" fontId="6" fillId="9" borderId="92" xfId="0" applyFont="1" applyFill="1" applyBorder="1" applyAlignment="1">
      <alignment horizontal="left" vertical="center" wrapText="1"/>
    </xf>
    <xf numFmtId="0" fontId="6" fillId="9" borderId="0" xfId="0" applyFont="1" applyFill="1" applyAlignment="1">
      <alignment horizontal="left" vertical="center" wrapText="1"/>
    </xf>
    <xf numFmtId="0" fontId="6" fillId="9" borderId="90" xfId="0" applyFont="1" applyFill="1" applyBorder="1" applyAlignment="1">
      <alignment horizontal="left" vertical="center" wrapText="1"/>
    </xf>
    <xf numFmtId="0" fontId="8" fillId="9" borderId="0" xfId="0" applyFont="1" applyFill="1" applyAlignment="1">
      <alignment vertical="center"/>
    </xf>
    <xf numFmtId="0" fontId="8" fillId="9" borderId="90" xfId="0" applyFont="1" applyFill="1" applyBorder="1" applyAlignment="1">
      <alignment vertical="center"/>
    </xf>
    <xf numFmtId="0" fontId="8" fillId="9" borderId="92" xfId="0" applyFont="1" applyFill="1" applyBorder="1" applyAlignment="1">
      <alignment vertical="center" wrapText="1"/>
    </xf>
    <xf numFmtId="0" fontId="8" fillId="9" borderId="0" xfId="0" applyFont="1" applyFill="1" applyAlignment="1">
      <alignment vertical="center" wrapText="1"/>
    </xf>
    <xf numFmtId="0" fontId="8" fillId="9" borderId="90" xfId="0" applyFont="1" applyFill="1" applyBorder="1" applyAlignment="1">
      <alignment vertical="center" wrapText="1"/>
    </xf>
    <xf numFmtId="0" fontId="8" fillId="9" borderId="93" xfId="0" applyFont="1" applyFill="1" applyBorder="1" applyAlignment="1">
      <alignment vertical="center"/>
    </xf>
    <xf numFmtId="0" fontId="37" fillId="2" borderId="45" xfId="0" applyFont="1" applyFill="1" applyBorder="1" applyAlignment="1">
      <alignment horizontal="left" vertical="center" wrapText="1"/>
    </xf>
    <xf numFmtId="0" fontId="37" fillId="2" borderId="0" xfId="0" applyFont="1" applyFill="1" applyAlignment="1">
      <alignment horizontal="left" vertical="center" wrapText="1"/>
    </xf>
    <xf numFmtId="0" fontId="15" fillId="2" borderId="45"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45" xfId="0" applyFont="1" applyFill="1" applyBorder="1" applyAlignment="1">
      <alignment horizontal="left" vertical="center"/>
    </xf>
    <xf numFmtId="0" fontId="15" fillId="2" borderId="0" xfId="0" applyFont="1" applyFill="1" applyAlignment="1">
      <alignment horizontal="left" vertical="center"/>
    </xf>
    <xf numFmtId="0" fontId="14" fillId="2" borderId="45"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45" xfId="0" applyFont="1" applyFill="1" applyBorder="1" applyAlignment="1">
      <alignment horizontal="left" vertical="center"/>
    </xf>
    <xf numFmtId="0" fontId="37" fillId="2" borderId="0" xfId="0" applyFont="1" applyFill="1" applyAlignment="1">
      <alignment horizontal="left" vertical="center"/>
    </xf>
    <xf numFmtId="0" fontId="6" fillId="9" borderId="87" xfId="0" applyFont="1" applyFill="1" applyBorder="1" applyAlignment="1">
      <alignment vertical="center" wrapText="1"/>
    </xf>
    <xf numFmtId="0" fontId="6" fillId="9" borderId="70" xfId="0" applyFont="1" applyFill="1" applyBorder="1" applyAlignment="1">
      <alignment vertical="center" wrapText="1"/>
    </xf>
    <xf numFmtId="0" fontId="20" fillId="4" borderId="134"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3" fillId="0" borderId="0" xfId="0" applyFont="1" applyAlignment="1">
      <alignment horizontal="left" vertical="center"/>
    </xf>
    <xf numFmtId="0" fontId="3" fillId="10" borderId="68" xfId="0" applyFont="1" applyFill="1" applyBorder="1" applyAlignment="1">
      <alignment horizontal="left" vertical="center" wrapText="1"/>
    </xf>
    <xf numFmtId="0" fontId="8" fillId="9" borderId="87" xfId="0" applyFont="1" applyFill="1" applyBorder="1" applyAlignment="1">
      <alignment vertical="center" wrapText="1"/>
    </xf>
    <xf numFmtId="0" fontId="8" fillId="9" borderId="70" xfId="0" applyFont="1" applyFill="1" applyBorder="1" applyAlignment="1">
      <alignment vertical="center" wrapText="1"/>
    </xf>
    <xf numFmtId="0" fontId="4" fillId="10" borderId="0" xfId="0" applyFont="1" applyFill="1" applyAlignment="1">
      <alignment horizontal="left" vertical="center" wrapText="1"/>
    </xf>
    <xf numFmtId="0" fontId="2" fillId="5" borderId="0" xfId="0" applyFont="1" applyFill="1" applyAlignment="1">
      <alignment horizontal="left" vertical="center"/>
    </xf>
    <xf numFmtId="0" fontId="2" fillId="5" borderId="19" xfId="0" applyFont="1" applyFill="1" applyBorder="1" applyAlignment="1">
      <alignment vertical="center"/>
    </xf>
    <xf numFmtId="0" fontId="2" fillId="4" borderId="20" xfId="0" applyFont="1" applyFill="1" applyBorder="1" applyAlignment="1">
      <alignment horizontal="center" vertical="center" wrapText="1"/>
    </xf>
    <xf numFmtId="0" fontId="2" fillId="5" borderId="27" xfId="0" applyFont="1" applyFill="1" applyBorder="1" applyAlignment="1">
      <alignment horizontal="left" vertical="center"/>
    </xf>
    <xf numFmtId="0" fontId="8" fillId="9" borderId="24" xfId="0" applyFont="1" applyFill="1" applyBorder="1" applyAlignment="1">
      <alignment vertical="center" wrapText="1"/>
    </xf>
    <xf numFmtId="0" fontId="8" fillId="9" borderId="136" xfId="0" applyFont="1" applyFill="1" applyBorder="1" applyAlignment="1">
      <alignment vertical="center" wrapText="1"/>
    </xf>
    <xf numFmtId="0" fontId="8" fillId="9" borderId="137" xfId="0" applyFont="1" applyFill="1" applyBorder="1" applyAlignment="1">
      <alignment vertical="center" wrapText="1"/>
    </xf>
    <xf numFmtId="0" fontId="8" fillId="9" borderId="23" xfId="0" applyFont="1" applyFill="1" applyBorder="1" applyAlignment="1">
      <alignment vertical="center" wrapText="1"/>
    </xf>
    <xf numFmtId="0" fontId="2" fillId="5" borderId="0" xfId="0" applyFont="1" applyFill="1" applyAlignment="1">
      <alignment vertical="center" wrapText="1"/>
    </xf>
    <xf numFmtId="0" fontId="10" fillId="10" borderId="45" xfId="0" applyFont="1" applyFill="1" applyBorder="1" applyAlignment="1">
      <alignment horizontal="left" vertical="center" wrapText="1"/>
    </xf>
    <xf numFmtId="0" fontId="10" fillId="10" borderId="0" xfId="0" applyFont="1" applyFill="1" applyAlignment="1">
      <alignment horizontal="left" vertical="center" wrapText="1"/>
    </xf>
    <xf numFmtId="0" fontId="7" fillId="9" borderId="70" xfId="0" applyFont="1" applyFill="1" applyBorder="1" applyAlignment="1">
      <alignment horizontal="left" vertical="center" wrapText="1"/>
    </xf>
    <xf numFmtId="0" fontId="7" fillId="9" borderId="72" xfId="0" applyFont="1" applyFill="1" applyBorder="1" applyAlignment="1">
      <alignment horizontal="left" vertical="center" wrapText="1"/>
    </xf>
    <xf numFmtId="0" fontId="2" fillId="4" borderId="73" xfId="0" applyFont="1" applyFill="1" applyBorder="1" applyAlignment="1">
      <alignment horizontal="left" vertical="center" wrapText="1"/>
    </xf>
    <xf numFmtId="0" fontId="6" fillId="9" borderId="12" xfId="0" applyFont="1" applyFill="1" applyBorder="1" applyAlignment="1">
      <alignment vertical="center"/>
    </xf>
    <xf numFmtId="0" fontId="6" fillId="9" borderId="91" xfId="0" applyFont="1" applyFill="1" applyBorder="1" applyAlignment="1">
      <alignment vertical="center"/>
    </xf>
    <xf numFmtId="0" fontId="6" fillId="9" borderId="69" xfId="0" applyFont="1" applyFill="1" applyBorder="1" applyAlignment="1">
      <alignment vertical="center"/>
    </xf>
    <xf numFmtId="0" fontId="6" fillId="9" borderId="93" xfId="0" applyFont="1" applyFill="1" applyBorder="1" applyAlignment="1">
      <alignment vertical="center"/>
    </xf>
    <xf numFmtId="0" fontId="18" fillId="9" borderId="155" xfId="0" applyFont="1" applyFill="1" applyBorder="1" applyAlignment="1">
      <alignment horizontal="left" vertical="center"/>
    </xf>
    <xf numFmtId="0" fontId="18" fillId="9" borderId="156" xfId="0" applyFont="1" applyFill="1" applyBorder="1" applyAlignment="1">
      <alignment horizontal="left" vertical="center"/>
    </xf>
    <xf numFmtId="0" fontId="18" fillId="9" borderId="265" xfId="0" applyFont="1" applyFill="1" applyBorder="1" applyAlignment="1">
      <alignment horizontal="left" vertical="center"/>
    </xf>
    <xf numFmtId="0" fontId="18" fillId="9" borderId="266" xfId="0" applyFont="1" applyFill="1" applyBorder="1" applyAlignment="1">
      <alignment horizontal="left" vertical="center"/>
    </xf>
    <xf numFmtId="3" fontId="7" fillId="0" borderId="155" xfId="4" applyNumberFormat="1" applyFont="1" applyBorder="1" applyAlignment="1">
      <alignment horizontal="center" vertical="center"/>
    </xf>
    <xf numFmtId="3" fontId="7" fillId="0" borderId="265" xfId="4" applyNumberFormat="1" applyFont="1" applyBorder="1" applyAlignment="1">
      <alignment horizontal="center" vertical="center"/>
    </xf>
    <xf numFmtId="0" fontId="3" fillId="10" borderId="24" xfId="0" applyFont="1" applyFill="1" applyBorder="1" applyAlignment="1">
      <alignment vertical="center" wrapText="1"/>
    </xf>
    <xf numFmtId="0" fontId="16" fillId="9" borderId="12" xfId="0" applyFont="1" applyFill="1" applyBorder="1" applyAlignment="1">
      <alignment vertical="center" wrapText="1"/>
    </xf>
    <xf numFmtId="0" fontId="16" fillId="9" borderId="77" xfId="0" applyFont="1" applyFill="1" applyBorder="1" applyAlignment="1">
      <alignment vertical="center" wrapText="1"/>
    </xf>
    <xf numFmtId="0" fontId="8" fillId="9" borderId="92" xfId="0" applyFont="1" applyFill="1" applyBorder="1" applyAlignment="1">
      <alignment horizontal="left" vertical="center" wrapText="1"/>
    </xf>
    <xf numFmtId="0" fontId="8" fillId="9" borderId="0" xfId="0" applyFont="1" applyFill="1" applyAlignment="1">
      <alignment horizontal="left" vertical="center" wrapText="1"/>
    </xf>
    <xf numFmtId="0" fontId="8" fillId="9" borderId="90" xfId="0" applyFont="1" applyFill="1" applyBorder="1" applyAlignment="1">
      <alignment horizontal="left" vertical="center" wrapText="1"/>
    </xf>
    <xf numFmtId="0" fontId="2" fillId="5" borderId="0" xfId="0" applyFont="1" applyFill="1" applyAlignment="1">
      <alignment vertical="center"/>
    </xf>
    <xf numFmtId="0" fontId="67" fillId="4" borderId="17" xfId="0" applyFont="1" applyFill="1" applyBorder="1" applyAlignment="1">
      <alignment horizontal="center" vertical="center" wrapText="1"/>
    </xf>
    <xf numFmtId="0" fontId="67" fillId="4" borderId="9" xfId="0" applyFont="1" applyFill="1" applyBorder="1" applyAlignment="1">
      <alignment horizontal="center" vertical="center" wrapText="1"/>
    </xf>
    <xf numFmtId="0" fontId="67" fillId="4" borderId="5" xfId="0" applyFont="1" applyFill="1" applyBorder="1" applyAlignment="1">
      <alignment horizontal="center" vertical="center" wrapText="1"/>
    </xf>
    <xf numFmtId="0" fontId="18" fillId="9" borderId="70" xfId="0" applyFont="1" applyFill="1" applyBorder="1" applyAlignment="1">
      <alignment vertical="center" wrapText="1"/>
    </xf>
    <xf numFmtId="0" fontId="2" fillId="4" borderId="0" xfId="0" applyFont="1" applyFill="1" applyAlignment="1">
      <alignment vertical="center" wrapText="1"/>
    </xf>
    <xf numFmtId="0" fontId="18" fillId="2" borderId="70" xfId="0" applyFont="1" applyFill="1" applyBorder="1" applyAlignment="1">
      <alignment vertical="center" wrapText="1"/>
    </xf>
    <xf numFmtId="0" fontId="4" fillId="2" borderId="0" xfId="0" applyFont="1" applyFill="1" applyAlignment="1">
      <alignment horizontal="left" vertical="center" wrapText="1"/>
    </xf>
    <xf numFmtId="0" fontId="3" fillId="0" borderId="0" xfId="0" applyFont="1" applyAlignment="1">
      <alignment horizontal="left" vertical="center" wrapText="1"/>
    </xf>
    <xf numFmtId="0" fontId="2" fillId="4" borderId="99" xfId="0" applyFont="1" applyFill="1" applyBorder="1" applyAlignment="1">
      <alignment horizontal="center" vertical="center" wrapText="1"/>
    </xf>
    <xf numFmtId="0" fontId="2" fillId="4" borderId="73" xfId="0" applyFont="1" applyFill="1" applyBorder="1" applyAlignment="1">
      <alignment horizontal="center" vertical="center" wrapText="1"/>
    </xf>
    <xf numFmtId="0" fontId="18" fillId="9" borderId="155" xfId="0" applyFont="1" applyFill="1" applyBorder="1" applyAlignment="1">
      <alignment vertical="center" wrapText="1"/>
    </xf>
    <xf numFmtId="0" fontId="18" fillId="9" borderId="156" xfId="0" applyFont="1" applyFill="1" applyBorder="1" applyAlignment="1">
      <alignment vertical="center" wrapText="1"/>
    </xf>
    <xf numFmtId="0" fontId="18" fillId="9" borderId="265" xfId="0" applyFont="1" applyFill="1" applyBorder="1" applyAlignment="1">
      <alignment vertical="center" wrapText="1"/>
    </xf>
    <xf numFmtId="0" fontId="18" fillId="9" borderId="266" xfId="0" applyFont="1" applyFill="1" applyBorder="1" applyAlignment="1">
      <alignment vertical="center" wrapText="1"/>
    </xf>
    <xf numFmtId="0" fontId="18" fillId="10" borderId="155" xfId="0" applyFont="1" applyFill="1" applyBorder="1" applyAlignment="1">
      <alignment vertical="center" wrapText="1"/>
    </xf>
    <xf numFmtId="0" fontId="18" fillId="10" borderId="156" xfId="0" applyFont="1" applyFill="1" applyBorder="1" applyAlignment="1">
      <alignment vertical="center" wrapText="1"/>
    </xf>
    <xf numFmtId="0" fontId="18" fillId="9" borderId="155" xfId="0" applyFont="1" applyFill="1" applyBorder="1" applyAlignment="1">
      <alignment vertical="center"/>
    </xf>
    <xf numFmtId="0" fontId="18" fillId="9" borderId="156" xfId="0" applyFont="1" applyFill="1" applyBorder="1" applyAlignment="1">
      <alignment vertical="center"/>
    </xf>
    <xf numFmtId="0" fontId="18" fillId="9" borderId="265" xfId="0" applyFont="1" applyFill="1" applyBorder="1" applyAlignment="1">
      <alignment vertical="center"/>
    </xf>
    <xf numFmtId="0" fontId="18" fillId="9" borderId="266" xfId="0" applyFont="1" applyFill="1" applyBorder="1" applyAlignment="1">
      <alignment vertical="center"/>
    </xf>
    <xf numFmtId="0" fontId="2" fillId="10" borderId="0" xfId="0" applyFont="1" applyFill="1" applyAlignment="1">
      <alignment vertical="center" wrapText="1"/>
    </xf>
    <xf numFmtId="0" fontId="18" fillId="10" borderId="0" xfId="0" applyFont="1" applyFill="1" applyAlignment="1">
      <alignment horizontal="left" vertical="center" wrapText="1"/>
    </xf>
    <xf numFmtId="0" fontId="16" fillId="10" borderId="268" xfId="0" applyFont="1" applyFill="1" applyBorder="1" applyAlignment="1">
      <alignment horizontal="left" vertical="center" wrapText="1"/>
    </xf>
    <xf numFmtId="164" fontId="7" fillId="2" borderId="265" xfId="7" applyNumberFormat="1" applyFont="1" applyFill="1" applyBorder="1" applyAlignment="1">
      <alignment horizontal="center" vertical="center"/>
    </xf>
    <xf numFmtId="164" fontId="7" fillId="2" borderId="155" xfId="7" applyNumberFormat="1" applyFont="1" applyFill="1" applyBorder="1" applyAlignment="1">
      <alignment horizontal="center" vertical="center"/>
    </xf>
    <xf numFmtId="0" fontId="16" fillId="9" borderId="268" xfId="0" applyFont="1" applyFill="1" applyBorder="1" applyAlignment="1">
      <alignment horizontal="left" vertical="center" wrapText="1"/>
    </xf>
    <xf numFmtId="0" fontId="87" fillId="10" borderId="268" xfId="0" applyFont="1" applyFill="1" applyBorder="1" applyAlignment="1">
      <alignment horizontal="left" vertical="center" wrapText="1"/>
    </xf>
    <xf numFmtId="0" fontId="2" fillId="4" borderId="0" xfId="0" applyFont="1" applyFill="1" applyAlignment="1">
      <alignment horizontal="left" vertical="center" wrapText="1"/>
    </xf>
    <xf numFmtId="0" fontId="7" fillId="0" borderId="70" xfId="0" applyFont="1" applyBorder="1" applyAlignment="1">
      <alignment vertical="center" wrapText="1"/>
    </xf>
    <xf numFmtId="0" fontId="7" fillId="10" borderId="70" xfId="0" applyFont="1" applyFill="1" applyBorder="1" applyAlignment="1">
      <alignment vertical="center" wrapText="1"/>
    </xf>
    <xf numFmtId="0" fontId="4" fillId="10" borderId="68" xfId="0" applyFont="1" applyFill="1" applyBorder="1" applyAlignment="1">
      <alignment horizontal="left" vertical="center" wrapText="1"/>
    </xf>
    <xf numFmtId="3" fontId="7" fillId="2" borderId="155" xfId="4" applyNumberFormat="1" applyFont="1" applyFill="1" applyBorder="1" applyAlignment="1">
      <alignment horizontal="center" vertical="center"/>
    </xf>
    <xf numFmtId="3" fontId="7" fillId="2" borderId="265" xfId="4" applyNumberFormat="1" applyFont="1" applyFill="1" applyBorder="1" applyAlignment="1">
      <alignment horizontal="center" vertical="center"/>
    </xf>
    <xf numFmtId="0" fontId="7" fillId="9" borderId="24" xfId="0" applyFont="1" applyFill="1" applyBorder="1" applyAlignment="1">
      <alignment horizontal="left" vertical="center"/>
    </xf>
    <xf numFmtId="0" fontId="7" fillId="9" borderId="0" xfId="0" applyFont="1" applyFill="1" applyAlignment="1">
      <alignment horizontal="left" vertical="center"/>
    </xf>
    <xf numFmtId="0" fontId="7" fillId="9" borderId="23" xfId="0" applyFont="1" applyFill="1" applyBorder="1" applyAlignment="1">
      <alignment horizontal="left" vertical="center"/>
    </xf>
    <xf numFmtId="169" fontId="7" fillId="9" borderId="71" xfId="5" applyNumberFormat="1" applyFont="1" applyFill="1" applyBorder="1" applyAlignment="1">
      <alignment horizontal="center" vertical="center" wrapText="1"/>
    </xf>
    <xf numFmtId="169" fontId="7" fillId="9" borderId="70" xfId="5" applyNumberFormat="1" applyFont="1" applyFill="1" applyBorder="1" applyAlignment="1">
      <alignment horizontal="center" vertical="center" wrapText="1"/>
    </xf>
    <xf numFmtId="169" fontId="7" fillId="9" borderId="72" xfId="5" applyNumberFormat="1" applyFont="1" applyFill="1" applyBorder="1" applyAlignment="1">
      <alignment horizontal="center" vertical="center" wrapText="1"/>
    </xf>
    <xf numFmtId="169" fontId="7" fillId="2" borderId="71" xfId="5" applyNumberFormat="1" applyFont="1" applyFill="1" applyBorder="1" applyAlignment="1">
      <alignment horizontal="center" vertical="center" wrapText="1"/>
    </xf>
    <xf numFmtId="169" fontId="7" fillId="2" borderId="72" xfId="5" applyNumberFormat="1" applyFont="1" applyFill="1" applyBorder="1" applyAlignment="1">
      <alignment horizontal="center" vertical="center" wrapText="1"/>
    </xf>
    <xf numFmtId="0" fontId="7" fillId="10" borderId="0" xfId="0" applyFont="1" applyFill="1" applyAlignment="1">
      <alignment vertical="center" wrapText="1"/>
    </xf>
    <xf numFmtId="0" fontId="7" fillId="9" borderId="102" xfId="0" applyFont="1" applyFill="1" applyBorder="1" applyAlignment="1">
      <alignment vertical="center"/>
    </xf>
    <xf numFmtId="0" fontId="7" fillId="9" borderId="55" xfId="0" applyFont="1" applyFill="1" applyBorder="1" applyAlignment="1">
      <alignment vertical="center"/>
    </xf>
    <xf numFmtId="0" fontId="7" fillId="9" borderId="49" xfId="0" applyFont="1" applyFill="1" applyBorder="1" applyAlignment="1">
      <alignment vertical="center" wrapText="1"/>
    </xf>
    <xf numFmtId="0" fontId="4" fillId="10" borderId="0" xfId="0" applyFont="1" applyFill="1" applyAlignment="1">
      <alignment vertical="center" wrapText="1"/>
    </xf>
    <xf numFmtId="0" fontId="7" fillId="9" borderId="47"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49" xfId="0" applyFont="1" applyFill="1" applyBorder="1" applyAlignment="1">
      <alignment horizontal="left" vertical="center" wrapText="1"/>
    </xf>
    <xf numFmtId="0" fontId="7" fillId="9" borderId="12" xfId="0" applyFont="1" applyFill="1" applyBorder="1" applyAlignment="1">
      <alignment horizontal="left" vertical="center" wrapText="1"/>
    </xf>
    <xf numFmtId="0" fontId="7" fillId="9" borderId="53" xfId="0" applyFont="1" applyFill="1" applyBorder="1" applyAlignment="1">
      <alignment horizontal="left" vertical="center" wrapText="1"/>
    </xf>
    <xf numFmtId="0" fontId="8" fillId="0" borderId="70" xfId="0" applyFont="1" applyBorder="1" applyAlignment="1">
      <alignment horizontal="left" vertical="center" readingOrder="1"/>
    </xf>
    <xf numFmtId="0" fontId="7" fillId="0" borderId="61" xfId="0" applyFont="1" applyBorder="1" applyAlignment="1">
      <alignment horizontal="left" vertical="center" wrapText="1"/>
    </xf>
    <xf numFmtId="0" fontId="7" fillId="0" borderId="155" xfId="0" applyFont="1" applyBorder="1" applyAlignment="1">
      <alignment horizontal="left" vertical="center" wrapText="1"/>
    </xf>
    <xf numFmtId="0" fontId="7" fillId="10" borderId="61" xfId="0" applyFont="1" applyFill="1" applyBorder="1" applyAlignment="1">
      <alignment horizontal="left" vertical="center" wrapText="1"/>
    </xf>
    <xf numFmtId="0" fontId="7" fillId="10" borderId="155" xfId="0" applyFont="1" applyFill="1" applyBorder="1" applyAlignment="1">
      <alignment horizontal="left" vertical="center" wrapText="1"/>
    </xf>
    <xf numFmtId="0" fontId="7" fillId="0" borderId="0" xfId="0" applyFont="1" applyAlignment="1">
      <alignment horizontal="left" vertical="center" wrapText="1"/>
    </xf>
    <xf numFmtId="0" fontId="91" fillId="2" borderId="0" xfId="3" applyFont="1" applyFill="1" applyAlignment="1">
      <alignment horizontal="left" vertical="center"/>
    </xf>
    <xf numFmtId="0" fontId="2" fillId="5" borderId="159" xfId="0" applyFont="1" applyFill="1" applyBorder="1" applyAlignment="1">
      <alignment vertical="center" wrapText="1"/>
    </xf>
    <xf numFmtId="0" fontId="2" fillId="5" borderId="23" xfId="0" applyFont="1" applyFill="1" applyBorder="1" applyAlignment="1">
      <alignment vertical="center" wrapText="1"/>
    </xf>
    <xf numFmtId="0" fontId="22" fillId="5" borderId="27" xfId="0" applyFont="1" applyFill="1" applyBorder="1" applyAlignment="1">
      <alignment vertical="center"/>
    </xf>
    <xf numFmtId="0" fontId="22" fillId="5" borderId="0" xfId="0" applyFont="1" applyFill="1" applyAlignment="1">
      <alignment vertical="center"/>
    </xf>
    <xf numFmtId="0" fontId="7" fillId="9" borderId="78" xfId="0" applyFont="1" applyFill="1" applyBorder="1" applyAlignment="1">
      <alignment horizontal="left" vertical="center" wrapText="1"/>
    </xf>
    <xf numFmtId="0" fontId="4" fillId="0" borderId="0" xfId="0" applyFont="1" applyAlignment="1">
      <alignment vertical="center" wrapText="1"/>
    </xf>
    <xf numFmtId="0" fontId="2" fillId="4" borderId="41" xfId="0" applyFont="1" applyFill="1" applyBorder="1" applyAlignment="1">
      <alignment horizontal="center" vertical="center" wrapText="1"/>
    </xf>
    <xf numFmtId="0" fontId="8" fillId="0" borderId="73" xfId="0" applyFont="1" applyBorder="1" applyAlignment="1">
      <alignment horizontal="left" vertical="center" readingOrder="1"/>
    </xf>
    <xf numFmtId="0" fontId="7" fillId="9" borderId="77" xfId="0" applyFont="1" applyFill="1" applyBorder="1" applyAlignment="1">
      <alignment horizontal="left" vertical="center" wrapText="1"/>
    </xf>
    <xf numFmtId="0" fontId="18" fillId="9" borderId="68" xfId="0" applyFont="1" applyFill="1" applyBorder="1" applyAlignment="1">
      <alignment horizontal="left" vertical="center"/>
    </xf>
    <xf numFmtId="0" fontId="18" fillId="10" borderId="36" xfId="0" applyFont="1" applyFill="1" applyBorder="1" applyAlignment="1">
      <alignment horizontal="left" vertical="center" wrapText="1"/>
    </xf>
    <xf numFmtId="0" fontId="18" fillId="10" borderId="37" xfId="0" applyFont="1" applyFill="1" applyBorder="1" applyAlignment="1">
      <alignment horizontal="left" vertical="center" wrapText="1"/>
    </xf>
    <xf numFmtId="0" fontId="18" fillId="10" borderId="29" xfId="0" applyFont="1" applyFill="1" applyBorder="1" applyAlignment="1">
      <alignment horizontal="left" vertical="center" wrapText="1"/>
    </xf>
    <xf numFmtId="0" fontId="38" fillId="10" borderId="45" xfId="0" applyFont="1" applyFill="1" applyBorder="1" applyAlignment="1">
      <alignment vertical="center"/>
    </xf>
    <xf numFmtId="0" fontId="38" fillId="10" borderId="0" xfId="0" applyFont="1" applyFill="1" applyAlignment="1">
      <alignment vertical="center"/>
    </xf>
    <xf numFmtId="0" fontId="2" fillId="4" borderId="22" xfId="0" applyFont="1" applyFill="1" applyBorder="1" applyAlignment="1">
      <alignment horizontal="center" vertical="center"/>
    </xf>
    <xf numFmtId="0" fontId="2" fillId="4" borderId="50" xfId="0" applyFont="1" applyFill="1" applyBorder="1" applyAlignment="1">
      <alignment horizontal="center" vertical="center"/>
    </xf>
    <xf numFmtId="169" fontId="7" fillId="9" borderId="162" xfId="0" applyNumberFormat="1" applyFont="1" applyFill="1" applyBorder="1" applyAlignment="1">
      <alignment horizontal="center" vertical="center"/>
    </xf>
    <xf numFmtId="169" fontId="7" fillId="9" borderId="103" xfId="0" applyNumberFormat="1" applyFont="1" applyFill="1" applyBorder="1" applyAlignment="1">
      <alignment horizontal="center" vertical="center"/>
    </xf>
    <xf numFmtId="169" fontId="7" fillId="9" borderId="149" xfId="0" applyNumberFormat="1" applyFont="1" applyFill="1" applyBorder="1" applyAlignment="1">
      <alignment horizontal="center" vertical="center"/>
    </xf>
    <xf numFmtId="169" fontId="7" fillId="9" borderId="53" xfId="0" applyNumberFormat="1" applyFont="1" applyFill="1" applyBorder="1" applyAlignment="1">
      <alignment horizontal="center" vertical="center"/>
    </xf>
    <xf numFmtId="2" fontId="7" fillId="9" borderId="149" xfId="0" applyNumberFormat="1" applyFont="1" applyFill="1" applyBorder="1" applyAlignment="1">
      <alignment horizontal="center" vertical="center"/>
    </xf>
    <xf numFmtId="2" fontId="7" fillId="9" borderId="53" xfId="0" applyNumberFormat="1" applyFont="1" applyFill="1" applyBorder="1" applyAlignment="1">
      <alignment horizontal="center" vertical="center"/>
    </xf>
    <xf numFmtId="169" fontId="7" fillId="0" borderId="55" xfId="0" applyNumberFormat="1" applyFont="1" applyBorder="1" applyAlignment="1">
      <alignment horizontal="center" vertical="center"/>
    </xf>
    <xf numFmtId="169" fontId="7" fillId="0" borderId="12" xfId="0" applyNumberFormat="1" applyFont="1" applyBorder="1" applyAlignment="1">
      <alignment horizontal="center" vertical="center"/>
    </xf>
    <xf numFmtId="2" fontId="7" fillId="0" borderId="12" xfId="0" applyNumberFormat="1" applyFont="1" applyBorder="1" applyAlignment="1">
      <alignment horizontal="center" vertical="center"/>
    </xf>
    <xf numFmtId="2" fontId="7" fillId="9" borderId="138" xfId="0" applyNumberFormat="1" applyFont="1" applyFill="1" applyBorder="1" applyAlignment="1">
      <alignment horizontal="center" vertical="center"/>
    </xf>
    <xf numFmtId="3" fontId="16" fillId="9" borderId="149" xfId="4" applyNumberFormat="1" applyFont="1" applyFill="1" applyBorder="1" applyAlignment="1">
      <alignment horizontal="center" vertical="center"/>
    </xf>
    <xf numFmtId="0" fontId="16" fillId="9" borderId="138" xfId="4" applyNumberFormat="1" applyFont="1" applyFill="1" applyBorder="1" applyAlignment="1">
      <alignment horizontal="center" vertical="center"/>
    </xf>
    <xf numFmtId="3" fontId="16" fillId="0" borderId="12" xfId="4" applyNumberFormat="1" applyFont="1" applyBorder="1" applyAlignment="1">
      <alignment horizontal="center" vertical="center"/>
    </xf>
    <xf numFmtId="0" fontId="16" fillId="0" borderId="12" xfId="4" applyNumberFormat="1" applyFont="1" applyBorder="1" applyAlignment="1">
      <alignment horizontal="center" vertical="center"/>
    </xf>
    <xf numFmtId="0" fontId="7" fillId="9" borderId="102" xfId="0" applyFont="1" applyFill="1" applyBorder="1" applyAlignment="1">
      <alignment horizontal="left" vertical="center" wrapText="1"/>
    </xf>
    <xf numFmtId="0" fontId="7" fillId="9" borderId="55" xfId="0" applyFont="1" applyFill="1" applyBorder="1" applyAlignment="1">
      <alignment horizontal="left" vertical="center" wrapText="1"/>
    </xf>
    <xf numFmtId="0" fontId="7" fillId="9" borderId="160" xfId="0" applyFont="1" applyFill="1" applyBorder="1" applyAlignment="1">
      <alignment horizontal="left" vertical="center" wrapText="1"/>
    </xf>
    <xf numFmtId="0" fontId="7" fillId="10" borderId="102" xfId="0" applyFont="1" applyFill="1" applyBorder="1" applyAlignment="1">
      <alignment horizontal="left" vertical="center" wrapText="1"/>
    </xf>
    <xf numFmtId="0" fontId="7" fillId="10" borderId="55" xfId="0" applyFont="1" applyFill="1" applyBorder="1" applyAlignment="1">
      <alignment horizontal="left" vertical="center" wrapText="1"/>
    </xf>
    <xf numFmtId="0" fontId="7" fillId="10" borderId="160" xfId="0" applyFont="1" applyFill="1" applyBorder="1" applyAlignment="1">
      <alignment horizontal="left" vertical="center" wrapText="1"/>
    </xf>
    <xf numFmtId="0" fontId="16" fillId="10" borderId="102" xfId="0" applyFont="1" applyFill="1" applyBorder="1" applyAlignment="1">
      <alignment horizontal="left" vertical="center" wrapText="1"/>
    </xf>
    <xf numFmtId="0" fontId="16" fillId="10" borderId="55" xfId="0" applyFont="1" applyFill="1" applyBorder="1" applyAlignment="1">
      <alignment horizontal="left" vertical="center" wrapText="1"/>
    </xf>
    <xf numFmtId="0" fontId="16" fillId="10" borderId="160" xfId="0" applyFont="1" applyFill="1" applyBorder="1" applyAlignment="1">
      <alignment horizontal="left" vertical="center" wrapText="1"/>
    </xf>
    <xf numFmtId="0" fontId="16" fillId="9" borderId="53" xfId="4" applyNumberFormat="1" applyFont="1" applyFill="1" applyBorder="1" applyAlignment="1">
      <alignment horizontal="center" vertical="center"/>
    </xf>
    <xf numFmtId="169" fontId="7" fillId="9" borderId="138" xfId="0" applyNumberFormat="1" applyFont="1" applyFill="1" applyBorder="1" applyAlignment="1">
      <alignment horizontal="center" vertical="center"/>
    </xf>
    <xf numFmtId="0" fontId="5" fillId="0" borderId="31" xfId="0" applyFont="1" applyBorder="1" applyAlignment="1">
      <alignment horizontal="left" vertical="center" wrapText="1"/>
    </xf>
    <xf numFmtId="0" fontId="4" fillId="0" borderId="31" xfId="0" applyFont="1" applyBorder="1" applyAlignment="1">
      <alignment horizontal="left" vertical="center" wrapText="1"/>
    </xf>
    <xf numFmtId="0" fontId="18" fillId="9" borderId="70" xfId="0" applyFont="1" applyFill="1" applyBorder="1" applyAlignment="1">
      <alignment horizontal="left" vertical="center"/>
    </xf>
    <xf numFmtId="0" fontId="18" fillId="9" borderId="72" xfId="0" applyFont="1" applyFill="1" applyBorder="1" applyAlignment="1">
      <alignment horizontal="left" vertical="center"/>
    </xf>
    <xf numFmtId="169" fontId="7" fillId="9" borderId="160" xfId="0" applyNumberFormat="1" applyFont="1" applyFill="1" applyBorder="1" applyAlignment="1">
      <alignment horizontal="center" vertical="center"/>
    </xf>
    <xf numFmtId="0" fontId="19" fillId="9" borderId="70" xfId="0" applyFont="1" applyFill="1" applyBorder="1" applyAlignment="1">
      <alignment vertical="center"/>
    </xf>
    <xf numFmtId="0" fontId="2" fillId="4" borderId="73" xfId="0" applyFont="1" applyFill="1" applyBorder="1" applyAlignment="1">
      <alignment horizontal="left" vertical="center"/>
    </xf>
    <xf numFmtId="0" fontId="18" fillId="9" borderId="0" xfId="0" applyFont="1" applyFill="1" applyAlignment="1">
      <alignment horizontal="left" vertical="center"/>
    </xf>
    <xf numFmtId="0" fontId="5" fillId="0" borderId="32" xfId="0" applyFont="1" applyBorder="1" applyAlignment="1">
      <alignment horizontal="left" vertical="center" wrapText="1"/>
    </xf>
    <xf numFmtId="0" fontId="4" fillId="0" borderId="32" xfId="0" applyFont="1" applyBorder="1" applyAlignment="1">
      <alignment horizontal="left" vertical="center" wrapText="1"/>
    </xf>
    <xf numFmtId="0" fontId="2" fillId="5" borderId="0" xfId="0" applyFont="1" applyFill="1" applyAlignment="1">
      <alignment horizontal="left" vertical="center" wrapText="1"/>
    </xf>
    <xf numFmtId="0" fontId="2" fillId="5" borderId="0" xfId="0" applyFont="1" applyFill="1" applyAlignment="1">
      <alignment horizontal="center" vertical="center"/>
    </xf>
    <xf numFmtId="0" fontId="37" fillId="2" borderId="44" xfId="0" applyFont="1" applyFill="1" applyBorder="1" applyAlignment="1">
      <alignment horizontal="left" vertical="center"/>
    </xf>
    <xf numFmtId="0" fontId="15" fillId="2" borderId="44" xfId="0" applyFont="1" applyFill="1" applyBorder="1" applyAlignment="1">
      <alignment horizontal="left" vertical="center"/>
    </xf>
    <xf numFmtId="0" fontId="18" fillId="9" borderId="69" xfId="0" applyFont="1" applyFill="1" applyBorder="1" applyAlignment="1">
      <alignment vertical="center" wrapText="1"/>
    </xf>
    <xf numFmtId="0" fontId="18" fillId="9" borderId="12" xfId="0" applyFont="1" applyFill="1" applyBorder="1" applyAlignment="1">
      <alignment vertical="center" wrapText="1"/>
    </xf>
    <xf numFmtId="0" fontId="2" fillId="10" borderId="0" xfId="0" applyFont="1" applyFill="1" applyAlignment="1">
      <alignment horizontal="left" vertical="center"/>
    </xf>
    <xf numFmtId="0" fontId="2" fillId="4" borderId="2" xfId="0" applyFont="1" applyFill="1" applyBorder="1" applyAlignment="1">
      <alignment horizontal="center" vertical="center" wrapText="1"/>
    </xf>
    <xf numFmtId="0" fontId="29" fillId="0" borderId="45" xfId="0" applyFont="1" applyBorder="1" applyAlignment="1">
      <alignment vertical="center" wrapText="1"/>
    </xf>
    <xf numFmtId="0" fontId="29" fillId="0" borderId="0" xfId="0" applyFont="1" applyAlignment="1">
      <alignment vertical="center" wrapText="1"/>
    </xf>
    <xf numFmtId="0" fontId="18" fillId="9" borderId="68" xfId="0" applyFont="1" applyFill="1" applyBorder="1" applyAlignment="1">
      <alignment horizontal="left" vertical="center" wrapText="1"/>
    </xf>
    <xf numFmtId="9" fontId="7" fillId="2" borderId="155" xfId="7" applyFont="1" applyFill="1" applyBorder="1" applyAlignment="1">
      <alignment horizontal="center" vertical="center"/>
    </xf>
    <xf numFmtId="9" fontId="7" fillId="2" borderId="265" xfId="7" applyFont="1" applyFill="1" applyBorder="1" applyAlignment="1">
      <alignment horizontal="center" vertical="center"/>
    </xf>
    <xf numFmtId="0" fontId="5" fillId="0" borderId="24" xfId="0" applyFont="1" applyBorder="1" applyAlignment="1">
      <alignment horizontal="left" vertical="center" wrapText="1"/>
    </xf>
    <xf numFmtId="0" fontId="5" fillId="0" borderId="0" xfId="0" applyFont="1" applyAlignment="1">
      <alignment horizontal="left" vertical="center" wrapText="1"/>
    </xf>
    <xf numFmtId="0" fontId="5" fillId="0" borderId="46" xfId="0" applyFont="1" applyBorder="1" applyAlignment="1">
      <alignment horizontal="left" vertical="center" wrapText="1"/>
    </xf>
    <xf numFmtId="0" fontId="67" fillId="4" borderId="3" xfId="0" applyFont="1" applyFill="1" applyBorder="1" applyAlignment="1">
      <alignment horizontal="center" vertical="center" wrapText="1"/>
    </xf>
    <xf numFmtId="0" fontId="18" fillId="9" borderId="265" xfId="0" applyFont="1" applyFill="1" applyBorder="1" applyAlignment="1">
      <alignment horizontal="left" vertical="center" wrapText="1"/>
    </xf>
    <xf numFmtId="0" fontId="18" fillId="9" borderId="266" xfId="0" applyFont="1" applyFill="1" applyBorder="1" applyAlignment="1">
      <alignment horizontal="left" vertical="center" wrapText="1"/>
    </xf>
    <xf numFmtId="164" fontId="18" fillId="0" borderId="157" xfId="0" applyNumberFormat="1" applyFont="1" applyBorder="1" applyAlignment="1">
      <alignment horizontal="center" vertical="center"/>
    </xf>
    <xf numFmtId="164" fontId="18" fillId="0" borderId="64" xfId="0" applyNumberFormat="1" applyFont="1" applyBorder="1" applyAlignment="1">
      <alignment horizontal="center" vertical="center"/>
    </xf>
    <xf numFmtId="164" fontId="18" fillId="0" borderId="158" xfId="0" applyNumberFormat="1" applyFont="1" applyBorder="1" applyAlignment="1">
      <alignment horizontal="center" vertical="center"/>
    </xf>
    <xf numFmtId="164" fontId="18" fillId="0" borderId="62" xfId="0" applyNumberFormat="1" applyFont="1" applyBorder="1" applyAlignment="1">
      <alignment horizontal="center" vertical="center"/>
    </xf>
    <xf numFmtId="0" fontId="15" fillId="10" borderId="45" xfId="0" applyFont="1" applyFill="1" applyBorder="1" applyAlignment="1">
      <alignment vertical="center"/>
    </xf>
    <xf numFmtId="0" fontId="15" fillId="10" borderId="0" xfId="0" applyFont="1" applyFill="1" applyAlignment="1">
      <alignment vertical="center"/>
    </xf>
    <xf numFmtId="0" fontId="18" fillId="10" borderId="0" xfId="0" applyFont="1" applyFill="1" applyAlignment="1">
      <alignment vertical="center" wrapText="1"/>
    </xf>
    <xf numFmtId="0" fontId="16" fillId="10" borderId="66" xfId="0" applyFont="1" applyFill="1" applyBorder="1" applyAlignment="1">
      <alignment horizontal="left" vertical="center" wrapText="1"/>
    </xf>
    <xf numFmtId="0" fontId="18" fillId="10" borderId="155" xfId="0" applyFont="1" applyFill="1" applyBorder="1" applyAlignment="1">
      <alignment horizontal="left" vertical="center"/>
    </xf>
    <xf numFmtId="0" fontId="18" fillId="10" borderId="156" xfId="0" applyFont="1" applyFill="1" applyBorder="1" applyAlignment="1">
      <alignment horizontal="left" vertical="center"/>
    </xf>
    <xf numFmtId="0" fontId="64" fillId="10" borderId="45" xfId="0" applyFont="1" applyFill="1" applyBorder="1" applyAlignment="1">
      <alignment horizontal="left" vertical="center"/>
    </xf>
    <xf numFmtId="0" fontId="64" fillId="10" borderId="0" xfId="0" applyFont="1" applyFill="1" applyAlignment="1">
      <alignment horizontal="left" vertical="center"/>
    </xf>
    <xf numFmtId="0" fontId="7" fillId="9" borderId="70" xfId="0" applyFont="1" applyFill="1" applyBorder="1" applyAlignment="1">
      <alignment vertical="center" wrapText="1"/>
    </xf>
    <xf numFmtId="0" fontId="7" fillId="9" borderId="72" xfId="0" applyFont="1" applyFill="1" applyBorder="1" applyAlignment="1">
      <alignment vertical="center" wrapText="1"/>
    </xf>
    <xf numFmtId="0" fontId="2" fillId="4" borderId="73" xfId="0" applyFont="1" applyFill="1" applyBorder="1" applyAlignment="1">
      <alignment horizontal="center" vertical="center"/>
    </xf>
    <xf numFmtId="0" fontId="2" fillId="4" borderId="3"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38" xfId="0" applyFont="1" applyFill="1" applyBorder="1" applyAlignment="1">
      <alignment horizontal="center" vertical="center"/>
    </xf>
    <xf numFmtId="0" fontId="12" fillId="10" borderId="0" xfId="0" applyFont="1" applyFill="1" applyAlignment="1">
      <alignment vertical="top" wrapText="1"/>
    </xf>
    <xf numFmtId="0" fontId="8" fillId="9" borderId="12" xfId="0" applyFont="1" applyFill="1" applyBorder="1" applyAlignment="1">
      <alignment horizontal="center" vertical="center"/>
    </xf>
    <xf numFmtId="0" fontId="8" fillId="0" borderId="79" xfId="0" applyFont="1" applyBorder="1" applyAlignment="1">
      <alignment horizontal="center" vertical="center"/>
    </xf>
    <xf numFmtId="0" fontId="8" fillId="0" borderId="12" xfId="0" applyFont="1" applyBorder="1" applyAlignment="1">
      <alignment horizontal="center" vertical="center"/>
    </xf>
    <xf numFmtId="0" fontId="8" fillId="0" borderId="77" xfId="0" applyFont="1" applyBorder="1" applyAlignment="1">
      <alignment horizontal="center" vertical="center"/>
    </xf>
    <xf numFmtId="0" fontId="7" fillId="9" borderId="70" xfId="0" applyFont="1" applyFill="1" applyBorder="1" applyAlignment="1">
      <alignment horizontal="left" vertical="center" wrapText="1" indent="1"/>
    </xf>
    <xf numFmtId="0" fontId="7" fillId="9" borderId="72" xfId="0" applyFont="1" applyFill="1" applyBorder="1" applyAlignment="1">
      <alignment horizontal="left" vertical="center" wrapText="1" indent="1"/>
    </xf>
    <xf numFmtId="0" fontId="2" fillId="5" borderId="0" xfId="0" applyFont="1" applyFill="1" applyAlignment="1">
      <alignment horizontal="left" vertical="center" indent="1"/>
    </xf>
    <xf numFmtId="0" fontId="15" fillId="2" borderId="45" xfId="0" applyFont="1" applyFill="1" applyBorder="1" applyAlignment="1">
      <alignment horizontal="left" vertical="top" wrapText="1"/>
    </xf>
    <xf numFmtId="0" fontId="15" fillId="2" borderId="0" xfId="0" applyFont="1" applyFill="1" applyAlignment="1">
      <alignment horizontal="left" vertical="top" wrapText="1"/>
    </xf>
    <xf numFmtId="169" fontId="7" fillId="9" borderId="23" xfId="0" applyNumberFormat="1" applyFont="1" applyFill="1" applyBorder="1" applyAlignment="1">
      <alignment horizontal="center" vertical="center" wrapText="1" indent="1"/>
    </xf>
    <xf numFmtId="169" fontId="7" fillId="9" borderId="43" xfId="0" applyNumberFormat="1" applyFont="1" applyFill="1" applyBorder="1" applyAlignment="1">
      <alignment horizontal="center" vertical="center" wrapText="1" indent="1"/>
    </xf>
    <xf numFmtId="169" fontId="7" fillId="9" borderId="12" xfId="0" applyNumberFormat="1" applyFont="1" applyFill="1" applyBorder="1" applyAlignment="1">
      <alignment horizontal="center" vertical="center" wrapText="1" indent="1"/>
    </xf>
    <xf numFmtId="169" fontId="7" fillId="9" borderId="53" xfId="0" applyNumberFormat="1" applyFont="1" applyFill="1" applyBorder="1" applyAlignment="1">
      <alignment horizontal="center" vertical="center" wrapText="1" indent="1"/>
    </xf>
    <xf numFmtId="169" fontId="16" fillId="9" borderId="12" xfId="0" applyNumberFormat="1" applyFont="1" applyFill="1" applyBorder="1" applyAlignment="1">
      <alignment horizontal="center" vertical="center" wrapText="1" indent="1"/>
    </xf>
    <xf numFmtId="169" fontId="16" fillId="9" borderId="53" xfId="0" applyNumberFormat="1" applyFont="1" applyFill="1" applyBorder="1" applyAlignment="1">
      <alignment horizontal="center" vertical="center" wrapText="1" indent="1"/>
    </xf>
    <xf numFmtId="169" fontId="16" fillId="9" borderId="149" xfId="0" applyNumberFormat="1" applyFont="1" applyFill="1" applyBorder="1" applyAlignment="1">
      <alignment horizontal="center" vertical="center" wrapText="1" indent="1"/>
    </xf>
    <xf numFmtId="169" fontId="16" fillId="9" borderId="77" xfId="0" applyNumberFormat="1" applyFont="1" applyFill="1" applyBorder="1" applyAlignment="1">
      <alignment horizontal="center" vertical="center" wrapText="1" indent="1"/>
    </xf>
    <xf numFmtId="0" fontId="2" fillId="4" borderId="73" xfId="0" applyFont="1" applyFill="1" applyBorder="1" applyAlignment="1">
      <alignment horizontal="center" vertical="center" wrapText="1" indent="1"/>
    </xf>
    <xf numFmtId="169" fontId="7" fillId="2" borderId="82" xfId="0" applyNumberFormat="1" applyFont="1" applyFill="1" applyBorder="1" applyAlignment="1">
      <alignment horizontal="center" vertical="center" wrapText="1" indent="1"/>
    </xf>
    <xf numFmtId="169" fontId="7" fillId="2" borderId="78" xfId="0" applyNumberFormat="1" applyFont="1" applyFill="1" applyBorder="1" applyAlignment="1">
      <alignment horizontal="center" vertical="center" wrapText="1" indent="1"/>
    </xf>
    <xf numFmtId="169" fontId="7" fillId="2" borderId="79" xfId="0" applyNumberFormat="1" applyFont="1" applyFill="1" applyBorder="1" applyAlignment="1">
      <alignment horizontal="center" vertical="center" wrapText="1" indent="1"/>
    </xf>
    <xf numFmtId="169" fontId="7" fillId="2" borderId="77" xfId="0" applyNumberFormat="1" applyFont="1" applyFill="1" applyBorder="1" applyAlignment="1">
      <alignment horizontal="center" vertical="center" wrapText="1" indent="1"/>
    </xf>
    <xf numFmtId="169" fontId="16" fillId="2" borderId="79" xfId="0" applyNumberFormat="1" applyFont="1" applyFill="1" applyBorder="1" applyAlignment="1">
      <alignment horizontal="center" vertical="center" wrapText="1" indent="1"/>
    </xf>
    <xf numFmtId="169" fontId="16" fillId="2" borderId="77" xfId="0" applyNumberFormat="1" applyFont="1" applyFill="1" applyBorder="1" applyAlignment="1">
      <alignment horizontal="center" vertical="center" wrapText="1" indent="1"/>
    </xf>
    <xf numFmtId="169" fontId="7" fillId="0" borderId="23" xfId="0" applyNumberFormat="1" applyFont="1" applyBorder="1" applyAlignment="1">
      <alignment horizontal="center" vertical="center" wrapText="1" indent="1"/>
    </xf>
    <xf numFmtId="169" fontId="7" fillId="0" borderId="12" xfId="0" applyNumberFormat="1" applyFont="1" applyBorder="1" applyAlignment="1">
      <alignment horizontal="center" vertical="center" wrapText="1" indent="1"/>
    </xf>
    <xf numFmtId="169" fontId="16" fillId="0" borderId="12" xfId="0" applyNumberFormat="1" applyFont="1" applyBorder="1" applyAlignment="1">
      <alignment horizontal="center" vertical="center" wrapText="1" indent="1"/>
    </xf>
    <xf numFmtId="0" fontId="15" fillId="2" borderId="36" xfId="0" applyFont="1" applyFill="1" applyBorder="1" applyAlignment="1">
      <alignment vertical="center" wrapText="1"/>
    </xf>
    <xf numFmtId="0" fontId="15" fillId="2" borderId="37" xfId="0" applyFont="1" applyFill="1" applyBorder="1" applyAlignment="1">
      <alignment vertical="center" wrapText="1"/>
    </xf>
    <xf numFmtId="0" fontId="15" fillId="2" borderId="29" xfId="0" applyFont="1" applyFill="1" applyBorder="1" applyAlignment="1">
      <alignment vertical="center" wrapText="1"/>
    </xf>
    <xf numFmtId="0" fontId="37" fillId="2" borderId="45" xfId="0" applyFont="1" applyFill="1" applyBorder="1" applyAlignment="1">
      <alignment horizontal="left" vertical="top" wrapText="1"/>
    </xf>
    <xf numFmtId="0" fontId="37" fillId="2" borderId="0" xfId="0" applyFont="1" applyFill="1" applyAlignment="1">
      <alignment horizontal="left" vertical="top" wrapText="1"/>
    </xf>
    <xf numFmtId="0" fontId="2" fillId="4" borderId="112" xfId="0" applyFont="1" applyFill="1" applyBorder="1" applyAlignment="1">
      <alignment horizontal="left" vertical="center"/>
    </xf>
    <xf numFmtId="0" fontId="18" fillId="9" borderId="23" xfId="0" applyFont="1" applyFill="1" applyBorder="1" applyAlignment="1">
      <alignment horizontal="left" vertical="center" indent="1"/>
    </xf>
    <xf numFmtId="0" fontId="18" fillId="9" borderId="12" xfId="0" applyFont="1" applyFill="1" applyBorder="1" applyAlignment="1">
      <alignment horizontal="left" vertical="center" wrapText="1" indent="1"/>
    </xf>
    <xf numFmtId="0" fontId="7" fillId="9" borderId="73" xfId="0" applyFont="1" applyFill="1" applyBorder="1" applyAlignment="1">
      <alignment horizontal="left" vertical="center" wrapText="1" indent="1"/>
    </xf>
    <xf numFmtId="0" fontId="7" fillId="9" borderId="76" xfId="0" applyFont="1" applyFill="1" applyBorder="1" applyAlignment="1">
      <alignment horizontal="left" vertical="center" wrapText="1" indent="1"/>
    </xf>
    <xf numFmtId="0" fontId="16" fillId="9" borderId="87" xfId="0" applyFont="1" applyFill="1" applyBorder="1" applyAlignment="1">
      <alignment horizontal="left" vertical="center" wrapText="1" indent="1"/>
    </xf>
    <xf numFmtId="0" fontId="16" fillId="9" borderId="70" xfId="0" applyFont="1" applyFill="1" applyBorder="1" applyAlignment="1">
      <alignment horizontal="left" vertical="center" wrapText="1" indent="1"/>
    </xf>
    <xf numFmtId="0" fontId="16" fillId="9" borderId="72" xfId="0" applyFont="1" applyFill="1" applyBorder="1" applyAlignment="1">
      <alignment horizontal="left" vertical="center" wrapText="1" indent="1"/>
    </xf>
    <xf numFmtId="0" fontId="7" fillId="10" borderId="0" xfId="0" applyFont="1" applyFill="1" applyAlignment="1">
      <alignment vertical="top" wrapText="1"/>
    </xf>
    <xf numFmtId="0" fontId="7" fillId="10" borderId="38" xfId="0" applyFont="1" applyFill="1" applyBorder="1" applyAlignment="1">
      <alignment vertical="top" wrapText="1"/>
    </xf>
    <xf numFmtId="0" fontId="7" fillId="9" borderId="45" xfId="0" applyFont="1" applyFill="1" applyBorder="1" applyAlignment="1">
      <alignment horizontal="left" vertical="center" wrapText="1" indent="1"/>
    </xf>
    <xf numFmtId="0" fontId="7" fillId="9" borderId="0" xfId="0" applyFont="1" applyFill="1" applyAlignment="1">
      <alignment horizontal="left" vertical="center" wrapText="1" indent="1"/>
    </xf>
    <xf numFmtId="0" fontId="7" fillId="9" borderId="81" xfId="0" applyFont="1" applyFill="1" applyBorder="1" applyAlignment="1">
      <alignment horizontal="left" vertical="center" wrapText="1" indent="1"/>
    </xf>
    <xf numFmtId="0" fontId="7" fillId="9" borderId="107" xfId="0" applyFont="1" applyFill="1" applyBorder="1" applyAlignment="1">
      <alignment horizontal="left" vertical="center" wrapText="1" indent="1"/>
    </xf>
    <xf numFmtId="0" fontId="7" fillId="9" borderId="68" xfId="0" applyFont="1" applyFill="1" applyBorder="1" applyAlignment="1">
      <alignment horizontal="left" vertical="center" wrapText="1" indent="1"/>
    </xf>
    <xf numFmtId="0" fontId="7" fillId="9" borderId="86" xfId="0" applyFont="1" applyFill="1" applyBorder="1" applyAlignment="1">
      <alignment horizontal="left" vertical="center" wrapText="1" indent="1"/>
    </xf>
    <xf numFmtId="0" fontId="7" fillId="0" borderId="0" xfId="0" applyFont="1" applyAlignment="1">
      <alignment vertical="top" wrapText="1"/>
    </xf>
    <xf numFmtId="0" fontId="7" fillId="10" borderId="41" xfId="0" applyFont="1" applyFill="1" applyBorder="1" applyAlignment="1">
      <alignment vertical="center" wrapText="1"/>
    </xf>
    <xf numFmtId="169" fontId="7" fillId="9" borderId="163" xfId="0" applyNumberFormat="1" applyFont="1" applyFill="1" applyBorder="1" applyAlignment="1">
      <alignment horizontal="center" vertical="center" wrapText="1" indent="1"/>
    </xf>
    <xf numFmtId="169" fontId="7" fillId="9" borderId="100" xfId="0" applyNumberFormat="1" applyFont="1" applyFill="1" applyBorder="1" applyAlignment="1">
      <alignment horizontal="center" vertical="center" wrapText="1" indent="1"/>
    </xf>
    <xf numFmtId="169" fontId="7" fillId="9" borderId="149" xfId="0" applyNumberFormat="1" applyFont="1" applyFill="1" applyBorder="1" applyAlignment="1">
      <alignment horizontal="center" vertical="center" wrapText="1" indent="1"/>
    </xf>
    <xf numFmtId="169" fontId="7" fillId="9" borderId="77" xfId="0" applyNumberFormat="1" applyFont="1" applyFill="1" applyBorder="1" applyAlignment="1">
      <alignment horizontal="center" vertical="center" wrapText="1" indent="1"/>
    </xf>
    <xf numFmtId="0" fontId="8" fillId="9" borderId="79" xfId="0" applyFont="1" applyFill="1" applyBorder="1" applyAlignment="1">
      <alignment horizontal="center" vertical="center"/>
    </xf>
    <xf numFmtId="1" fontId="8" fillId="9" borderId="109" xfId="0" applyNumberFormat="1" applyFont="1" applyFill="1" applyBorder="1" applyAlignment="1">
      <alignment horizontal="center" vertical="center"/>
    </xf>
    <xf numFmtId="1" fontId="8" fillId="9" borderId="75" xfId="0" applyNumberFormat="1" applyFont="1" applyFill="1" applyBorder="1" applyAlignment="1">
      <alignment horizontal="center" vertical="center"/>
    </xf>
    <xf numFmtId="0" fontId="10" fillId="10" borderId="0" xfId="0" applyFont="1" applyFill="1" applyAlignment="1">
      <alignment vertical="top" wrapText="1"/>
    </xf>
    <xf numFmtId="0" fontId="8" fillId="9" borderId="0" xfId="0" applyFont="1" applyFill="1" applyAlignment="1">
      <alignment horizontal="center" vertical="center"/>
    </xf>
    <xf numFmtId="0" fontId="8" fillId="0" borderId="74" xfId="0" applyFont="1" applyBorder="1" applyAlignment="1">
      <alignment horizontal="center" vertical="center"/>
    </xf>
    <xf numFmtId="0" fontId="8" fillId="0" borderId="0" xfId="0" applyFont="1" applyAlignment="1">
      <alignment horizontal="center" vertical="center"/>
    </xf>
    <xf numFmtId="0" fontId="8" fillId="0" borderId="81" xfId="0" applyFont="1" applyBorder="1" applyAlignment="1">
      <alignment horizontal="center" vertical="center"/>
    </xf>
    <xf numFmtId="3" fontId="8" fillId="0" borderId="79" xfId="0" applyNumberFormat="1" applyFont="1" applyBorder="1" applyAlignment="1">
      <alignment horizontal="center" vertical="center"/>
    </xf>
    <xf numFmtId="0" fontId="8" fillId="2" borderId="74" xfId="0" applyFont="1" applyFill="1" applyBorder="1" applyAlignment="1">
      <alignment horizontal="center" vertical="center"/>
    </xf>
    <xf numFmtId="0" fontId="8" fillId="2" borderId="0" xfId="0" applyFont="1" applyFill="1" applyAlignment="1">
      <alignment horizontal="center" vertical="center"/>
    </xf>
    <xf numFmtId="0" fontId="8" fillId="2" borderId="140" xfId="0" applyFont="1" applyFill="1" applyBorder="1" applyAlignment="1">
      <alignment horizontal="center" vertical="center"/>
    </xf>
    <xf numFmtId="0" fontId="2" fillId="4" borderId="20" xfId="0" applyFont="1" applyFill="1" applyBorder="1" applyAlignment="1">
      <alignment horizontal="right" vertical="center" indent="1"/>
    </xf>
    <xf numFmtId="0" fontId="2" fillId="4" borderId="0" xfId="0" applyFont="1" applyFill="1" applyAlignment="1">
      <alignment horizontal="right" vertical="center" indent="1"/>
    </xf>
    <xf numFmtId="0" fontId="7" fillId="0" borderId="237" xfId="0" applyFont="1" applyBorder="1" applyAlignment="1">
      <alignment vertical="center" wrapText="1"/>
    </xf>
    <xf numFmtId="0" fontId="7" fillId="0" borderId="155" xfId="0" applyFont="1" applyBorder="1" applyAlignment="1">
      <alignment vertical="center" wrapText="1"/>
    </xf>
    <xf numFmtId="0" fontId="2" fillId="5" borderId="256" xfId="0" applyFont="1" applyFill="1" applyBorder="1" applyAlignment="1">
      <alignment horizontal="left" vertical="center" indent="1"/>
    </xf>
    <xf numFmtId="0" fontId="2" fillId="5" borderId="135" xfId="0" applyFont="1" applyFill="1" applyBorder="1" applyAlignment="1">
      <alignment horizontal="left" vertical="center" indent="1"/>
    </xf>
    <xf numFmtId="9" fontId="18" fillId="0" borderId="79" xfId="7" applyFont="1" applyBorder="1" applyAlignment="1">
      <alignment horizontal="center" vertical="center" indent="1"/>
    </xf>
    <xf numFmtId="9" fontId="18" fillId="0" borderId="12" xfId="7" applyFont="1" applyBorder="1" applyAlignment="1">
      <alignment horizontal="center" vertical="center" indent="1"/>
    </xf>
    <xf numFmtId="0" fontId="2" fillId="4" borderId="112" xfId="0" applyFont="1" applyFill="1" applyBorder="1" applyAlignment="1">
      <alignment horizontal="center" vertical="center"/>
    </xf>
    <xf numFmtId="0" fontId="18" fillId="0" borderId="82" xfId="0" applyFont="1" applyBorder="1" applyAlignment="1">
      <alignment horizontal="center" vertical="center" indent="1"/>
    </xf>
    <xf numFmtId="0" fontId="18" fillId="0" borderId="23" xfId="0" applyFont="1" applyBorder="1" applyAlignment="1">
      <alignment horizontal="center" vertical="center" indent="1"/>
    </xf>
    <xf numFmtId="0" fontId="18" fillId="9" borderId="82" xfId="0" applyFont="1" applyFill="1" applyBorder="1" applyAlignment="1">
      <alignment horizontal="center" vertical="center" indent="1"/>
    </xf>
    <xf numFmtId="0" fontId="18" fillId="9" borderId="23" xfId="0" applyFont="1" applyFill="1" applyBorder="1" applyAlignment="1">
      <alignment horizontal="center" vertical="center" indent="1"/>
    </xf>
    <xf numFmtId="9" fontId="18" fillId="9" borderId="79" xfId="7" applyFont="1" applyFill="1" applyBorder="1" applyAlignment="1">
      <alignment horizontal="center" vertical="center" indent="1"/>
    </xf>
    <xf numFmtId="9" fontId="18" fillId="9" borderId="12" xfId="7" applyFont="1" applyFill="1" applyBorder="1" applyAlignment="1">
      <alignment horizontal="center" vertical="center" indent="1"/>
    </xf>
    <xf numFmtId="2" fontId="18" fillId="0" borderId="82" xfId="0" applyNumberFormat="1" applyFont="1" applyBorder="1" applyAlignment="1">
      <alignment horizontal="center" vertical="center" indent="1"/>
    </xf>
    <xf numFmtId="2" fontId="18" fillId="0" borderId="23" xfId="0" applyNumberFormat="1" applyFont="1" applyBorder="1" applyAlignment="1">
      <alignment horizontal="center" vertical="center" indent="1"/>
    </xf>
    <xf numFmtId="0" fontId="37" fillId="2" borderId="36" xfId="0" applyFont="1" applyFill="1" applyBorder="1" applyAlignment="1">
      <alignment horizontal="left" vertical="center" wrapText="1"/>
    </xf>
    <xf numFmtId="0" fontId="37" fillId="2" borderId="37" xfId="0" applyFont="1" applyFill="1" applyBorder="1" applyAlignment="1">
      <alignment horizontal="left" vertical="center" wrapText="1"/>
    </xf>
    <xf numFmtId="0" fontId="37" fillId="2" borderId="47" xfId="0" applyFont="1" applyFill="1" applyBorder="1" applyAlignment="1">
      <alignment horizontal="left" vertical="center"/>
    </xf>
    <xf numFmtId="0" fontId="37" fillId="2" borderId="23" xfId="0" applyFont="1" applyFill="1" applyBorder="1" applyAlignment="1">
      <alignment horizontal="left" vertical="center"/>
    </xf>
    <xf numFmtId="0" fontId="38" fillId="2" borderId="47" xfId="0" applyFont="1" applyFill="1" applyBorder="1" applyAlignment="1">
      <alignment horizontal="left"/>
    </xf>
    <xf numFmtId="0" fontId="38" fillId="2" borderId="23" xfId="0" applyFont="1" applyFill="1" applyBorder="1" applyAlignment="1">
      <alignment horizontal="left"/>
    </xf>
    <xf numFmtId="0" fontId="4" fillId="0" borderId="296" xfId="0" applyFont="1" applyBorder="1" applyAlignment="1">
      <alignment horizontal="center" vertical="top"/>
    </xf>
    <xf numFmtId="0" fontId="4" fillId="0" borderId="303" xfId="0" applyFont="1" applyBorder="1" applyAlignment="1">
      <alignment horizontal="center" vertical="top"/>
    </xf>
    <xf numFmtId="0" fontId="4" fillId="9" borderId="296" xfId="0" applyFont="1" applyFill="1" applyBorder="1" applyAlignment="1">
      <alignment horizontal="center" vertical="top"/>
    </xf>
    <xf numFmtId="0" fontId="4" fillId="9" borderId="303" xfId="0" applyFont="1" applyFill="1" applyBorder="1" applyAlignment="1">
      <alignment horizontal="center" vertical="top"/>
    </xf>
    <xf numFmtId="0" fontId="2" fillId="5" borderId="0" xfId="0" applyFont="1" applyFill="1" applyAlignment="1">
      <alignment horizontal="center"/>
    </xf>
    <xf numFmtId="0" fontId="4" fillId="10" borderId="296" xfId="0" applyFont="1" applyFill="1" applyBorder="1" applyAlignment="1">
      <alignment horizontal="center" vertical="center" wrapText="1"/>
    </xf>
    <xf numFmtId="0" fontId="4" fillId="10" borderId="303" xfId="0" applyFont="1" applyFill="1" applyBorder="1" applyAlignment="1">
      <alignment horizontal="center" vertical="center" wrapText="1"/>
    </xf>
    <xf numFmtId="0" fontId="37" fillId="0" borderId="13" xfId="0" applyFont="1" applyBorder="1" applyAlignment="1">
      <alignment horizontal="left" vertical="center" wrapText="1"/>
    </xf>
    <xf numFmtId="0" fontId="37" fillId="0" borderId="0" xfId="0" applyFont="1" applyAlignment="1">
      <alignment horizontal="left" vertical="center" wrapText="1"/>
    </xf>
    <xf numFmtId="0" fontId="22" fillId="5" borderId="166" xfId="0" applyFont="1" applyFill="1" applyBorder="1" applyAlignment="1">
      <alignment horizontal="center" vertical="center"/>
    </xf>
    <xf numFmtId="0" fontId="22" fillId="5" borderId="164" xfId="0" applyFont="1" applyFill="1" applyBorder="1" applyAlignment="1">
      <alignment horizontal="center" vertical="center"/>
    </xf>
    <xf numFmtId="0" fontId="22" fillId="11" borderId="73" xfId="0" applyFont="1" applyFill="1" applyBorder="1" applyAlignment="1">
      <alignment vertical="center" wrapText="1"/>
    </xf>
    <xf numFmtId="0" fontId="22" fillId="11" borderId="232" xfId="0" applyFont="1" applyFill="1" applyBorder="1" applyAlignment="1">
      <alignment vertical="center" wrapText="1"/>
    </xf>
    <xf numFmtId="0" fontId="7" fillId="10" borderId="108" xfId="0" applyFont="1" applyFill="1" applyBorder="1" applyAlignment="1">
      <alignment vertical="center" wrapText="1"/>
    </xf>
    <xf numFmtId="0" fontId="7" fillId="10" borderId="68" xfId="0" applyFont="1" applyFill="1" applyBorder="1" applyAlignment="1">
      <alignment vertical="center"/>
    </xf>
    <xf numFmtId="0" fontId="7" fillId="0" borderId="108" xfId="0" applyFont="1" applyBorder="1" applyAlignment="1">
      <alignment vertical="center" wrapText="1"/>
    </xf>
    <xf numFmtId="0" fontId="7" fillId="0" borderId="68" xfId="0" applyFont="1" applyBorder="1" applyAlignment="1">
      <alignment vertical="center"/>
    </xf>
    <xf numFmtId="0" fontId="7" fillId="10" borderId="233" xfId="0" applyFont="1" applyFill="1" applyBorder="1" applyAlignment="1">
      <alignment vertical="center" wrapText="1"/>
    </xf>
    <xf numFmtId="0" fontId="7" fillId="10" borderId="234" xfId="0" applyFont="1" applyFill="1" applyBorder="1" applyAlignment="1">
      <alignment vertical="center"/>
    </xf>
    <xf numFmtId="0" fontId="7" fillId="9" borderId="86" xfId="0" applyFont="1" applyFill="1" applyBorder="1" applyAlignment="1">
      <alignment horizontal="left" vertical="center" wrapText="1"/>
    </xf>
    <xf numFmtId="0" fontId="7" fillId="9" borderId="76" xfId="0" applyFont="1" applyFill="1" applyBorder="1" applyAlignment="1">
      <alignment horizontal="left" vertical="center" wrapText="1"/>
    </xf>
    <xf numFmtId="0" fontId="7" fillId="10" borderId="68" xfId="0" applyFont="1" applyFill="1" applyBorder="1" applyAlignment="1">
      <alignment vertical="center" wrapText="1"/>
    </xf>
    <xf numFmtId="0" fontId="7" fillId="10" borderId="80" xfId="0" applyFont="1" applyFill="1" applyBorder="1" applyAlignment="1">
      <alignment vertical="center" wrapText="1"/>
    </xf>
    <xf numFmtId="0" fontId="7" fillId="10" borderId="73" xfId="0" applyFont="1" applyFill="1" applyBorder="1" applyAlignment="1">
      <alignment vertical="center" wrapText="1"/>
    </xf>
    <xf numFmtId="0" fontId="62" fillId="2" borderId="0" xfId="0" applyFont="1" applyFill="1" applyAlignment="1">
      <alignment horizontal="left" vertical="center"/>
    </xf>
    <xf numFmtId="0" fontId="60" fillId="10" borderId="0" xfId="0" applyFont="1" applyFill="1" applyAlignment="1">
      <alignment horizontal="left" vertical="top" wrapText="1"/>
    </xf>
    <xf numFmtId="0" fontId="8" fillId="9" borderId="66" xfId="0" applyFont="1" applyFill="1" applyBorder="1" applyAlignment="1">
      <alignment vertical="center" wrapText="1"/>
    </xf>
    <xf numFmtId="0" fontId="8" fillId="9" borderId="62" xfId="0" applyFont="1" applyFill="1" applyBorder="1" applyAlignment="1">
      <alignment vertical="center" wrapText="1"/>
    </xf>
    <xf numFmtId="0" fontId="37" fillId="2" borderId="36" xfId="0" applyFont="1" applyFill="1" applyBorder="1" applyAlignment="1">
      <alignment horizontal="left" vertical="center"/>
    </xf>
    <xf numFmtId="0" fontId="15" fillId="2" borderId="36" xfId="0" applyFont="1" applyFill="1" applyBorder="1" applyAlignment="1">
      <alignment horizontal="left" vertical="center"/>
    </xf>
    <xf numFmtId="0" fontId="7" fillId="10" borderId="41" xfId="0" applyFont="1" applyFill="1" applyBorder="1" applyAlignment="1">
      <alignment horizontal="left" vertical="center" wrapText="1"/>
    </xf>
    <xf numFmtId="0" fontId="8" fillId="10" borderId="60" xfId="0" applyFont="1" applyFill="1" applyBorder="1" applyAlignment="1">
      <alignment horizontal="left" vertical="center" wrapText="1"/>
    </xf>
    <xf numFmtId="0" fontId="8" fillId="10" borderId="61" xfId="0" applyFont="1" applyFill="1" applyBorder="1" applyAlignment="1">
      <alignment horizontal="left" vertical="center" wrapText="1"/>
    </xf>
    <xf numFmtId="0" fontId="8" fillId="0" borderId="60" xfId="0" applyFont="1" applyBorder="1" applyAlignment="1">
      <alignment horizontal="left" vertical="center" wrapText="1"/>
    </xf>
    <xf numFmtId="0" fontId="8" fillId="0" borderId="61" xfId="0" applyFont="1" applyBorder="1" applyAlignment="1">
      <alignment horizontal="left" vertical="center" wrapText="1"/>
    </xf>
    <xf numFmtId="0" fontId="38" fillId="2" borderId="36" xfId="0" applyFont="1" applyFill="1" applyBorder="1" applyAlignment="1">
      <alignment vertical="center" wrapText="1"/>
    </xf>
    <xf numFmtId="0" fontId="38" fillId="2" borderId="37" xfId="0" applyFont="1" applyFill="1" applyBorder="1" applyAlignment="1">
      <alignment vertical="center" wrapText="1"/>
    </xf>
    <xf numFmtId="0" fontId="38" fillId="2" borderId="29" xfId="0" applyFont="1" applyFill="1" applyBorder="1" applyAlignment="1">
      <alignment vertical="center" wrapText="1"/>
    </xf>
    <xf numFmtId="0" fontId="7" fillId="10" borderId="41" xfId="0" applyFont="1" applyFill="1" applyBorder="1" applyAlignment="1">
      <alignment horizontal="left" vertical="top" wrapText="1"/>
    </xf>
    <xf numFmtId="0" fontId="8" fillId="10" borderId="63" xfId="0" applyFont="1" applyFill="1" applyBorder="1" applyAlignment="1">
      <alignment horizontal="left" vertical="center" wrapText="1"/>
    </xf>
    <xf numFmtId="0" fontId="8" fillId="10" borderId="64" xfId="0" applyFont="1" applyFill="1" applyBorder="1" applyAlignment="1">
      <alignment horizontal="left" vertical="center" wrapText="1"/>
    </xf>
    <xf numFmtId="0" fontId="8" fillId="9" borderId="116" xfId="0" applyFont="1" applyFill="1" applyBorder="1" applyAlignment="1">
      <alignment vertical="center" wrapText="1"/>
    </xf>
    <xf numFmtId="0" fontId="38" fillId="2" borderId="35" xfId="0" applyFont="1" applyFill="1" applyBorder="1" applyAlignment="1">
      <alignment vertical="center"/>
    </xf>
    <xf numFmtId="0" fontId="38" fillId="2" borderId="41" xfId="0" applyFont="1" applyFill="1" applyBorder="1" applyAlignment="1">
      <alignment vertical="center"/>
    </xf>
    <xf numFmtId="0" fontId="38" fillId="2" borderId="33" xfId="0" applyFont="1" applyFill="1" applyBorder="1" applyAlignment="1">
      <alignment vertical="center"/>
    </xf>
    <xf numFmtId="0" fontId="7" fillId="10" borderId="0" xfId="0" applyFont="1" applyFill="1" applyAlignment="1">
      <alignment wrapText="1"/>
    </xf>
    <xf numFmtId="0" fontId="38" fillId="0" borderId="35" xfId="0" applyFont="1" applyBorder="1" applyAlignment="1">
      <alignment vertical="center"/>
    </xf>
    <xf numFmtId="0" fontId="38" fillId="0" borderId="41" xfId="0" applyFont="1" applyBorder="1" applyAlignment="1">
      <alignment vertical="center"/>
    </xf>
    <xf numFmtId="0" fontId="38" fillId="0" borderId="33" xfId="0" applyFont="1" applyBorder="1" applyAlignment="1">
      <alignment vertical="center"/>
    </xf>
    <xf numFmtId="0" fontId="22" fillId="5" borderId="75" xfId="0" applyFont="1" applyFill="1" applyBorder="1" applyAlignment="1">
      <alignment horizontal="center" vertical="center"/>
    </xf>
    <xf numFmtId="0" fontId="22" fillId="5" borderId="198" xfId="0" applyFont="1" applyFill="1" applyBorder="1" applyAlignment="1">
      <alignment horizontal="center" vertical="center"/>
    </xf>
    <xf numFmtId="0" fontId="22" fillId="5" borderId="199" xfId="0" applyFont="1" applyFill="1" applyBorder="1" applyAlignment="1">
      <alignment horizontal="center" vertical="center"/>
    </xf>
    <xf numFmtId="0" fontId="22" fillId="5" borderId="165"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24" xfId="0" applyFont="1" applyFill="1" applyBorder="1" applyAlignment="1">
      <alignment horizontal="center" vertical="center"/>
    </xf>
    <xf numFmtId="0" fontId="22" fillId="5" borderId="51" xfId="0" applyFont="1" applyFill="1" applyBorder="1" applyAlignment="1">
      <alignment horizontal="center" vertical="center"/>
    </xf>
    <xf numFmtId="0" fontId="8" fillId="0" borderId="63" xfId="0" applyFont="1" applyBorder="1" applyAlignment="1">
      <alignment horizontal="left" vertical="center" wrapText="1"/>
    </xf>
    <xf numFmtId="0" fontId="8" fillId="0" borderId="64" xfId="0" applyFont="1" applyBorder="1" applyAlignment="1">
      <alignment horizontal="left" vertical="center" wrapText="1"/>
    </xf>
    <xf numFmtId="0" fontId="7" fillId="9" borderId="73" xfId="0" applyFont="1" applyFill="1" applyBorder="1" applyAlignment="1">
      <alignment vertical="center" wrapText="1"/>
    </xf>
    <xf numFmtId="0" fontId="7" fillId="10" borderId="41" xfId="0" applyFont="1" applyFill="1" applyBorder="1" applyAlignment="1">
      <alignment vertical="top" wrapText="1"/>
    </xf>
    <xf numFmtId="0" fontId="2" fillId="4" borderId="113" xfId="0" quotePrefix="1" applyFont="1" applyFill="1" applyBorder="1" applyAlignment="1">
      <alignment horizontal="right" vertical="center" indent="1"/>
    </xf>
    <xf numFmtId="0" fontId="2" fillId="4" borderId="113" xfId="0" applyFont="1" applyFill="1" applyBorder="1" applyAlignment="1">
      <alignment horizontal="right" vertical="center" indent="1"/>
    </xf>
    <xf numFmtId="169" fontId="7" fillId="2" borderId="82" xfId="0" applyNumberFormat="1" applyFont="1" applyFill="1" applyBorder="1" applyAlignment="1">
      <alignment horizontal="center" vertical="center"/>
    </xf>
    <xf numFmtId="169" fontId="7" fillId="2" borderId="78" xfId="0" applyNumberFormat="1" applyFont="1" applyFill="1" applyBorder="1" applyAlignment="1">
      <alignment horizontal="center" vertical="center"/>
    </xf>
    <xf numFmtId="169" fontId="7" fillId="9" borderId="23" xfId="0" applyNumberFormat="1" applyFont="1" applyFill="1" applyBorder="1" applyAlignment="1">
      <alignment horizontal="center" vertical="center"/>
    </xf>
    <xf numFmtId="0" fontId="2" fillId="4" borderId="113" xfId="0" applyFont="1" applyFill="1" applyBorder="1" applyAlignment="1">
      <alignment horizontal="center" vertical="center" indent="1"/>
    </xf>
    <xf numFmtId="0" fontId="37" fillId="2" borderId="35" xfId="0" applyFont="1" applyFill="1" applyBorder="1" applyAlignment="1">
      <alignment horizontal="left" vertical="center"/>
    </xf>
    <xf numFmtId="0" fontId="15" fillId="2" borderId="41" xfId="0" applyFont="1" applyFill="1" applyBorder="1" applyAlignment="1">
      <alignment horizontal="left" vertical="center"/>
    </xf>
    <xf numFmtId="0" fontId="15" fillId="2" borderId="33" xfId="0" applyFont="1" applyFill="1" applyBorder="1" applyAlignment="1">
      <alignment horizontal="left" vertical="center"/>
    </xf>
    <xf numFmtId="169" fontId="7" fillId="2" borderId="114" xfId="0" applyNumberFormat="1" applyFont="1" applyFill="1" applyBorder="1" applyAlignment="1">
      <alignment horizontal="center" vertical="center"/>
    </xf>
    <xf numFmtId="169" fontId="7" fillId="2" borderId="115" xfId="0" applyNumberFormat="1" applyFont="1" applyFill="1" applyBorder="1" applyAlignment="1">
      <alignment horizontal="center" vertical="center"/>
    </xf>
    <xf numFmtId="169" fontId="16" fillId="2" borderId="82" xfId="0" applyNumberFormat="1" applyFont="1" applyFill="1" applyBorder="1" applyAlignment="1">
      <alignment horizontal="center" vertical="center"/>
    </xf>
    <xf numFmtId="169" fontId="16" fillId="2" borderId="78" xfId="0" applyNumberFormat="1" applyFont="1" applyFill="1" applyBorder="1" applyAlignment="1">
      <alignment horizontal="center" vertical="center"/>
    </xf>
    <xf numFmtId="169" fontId="16" fillId="9" borderId="23" xfId="0" applyNumberFormat="1" applyFont="1" applyFill="1" applyBorder="1" applyAlignment="1">
      <alignment horizontal="center" vertical="center"/>
    </xf>
    <xf numFmtId="169" fontId="16" fillId="2" borderId="79" xfId="0" applyNumberFormat="1" applyFont="1" applyFill="1" applyBorder="1" applyAlignment="1">
      <alignment horizontal="center" vertical="center"/>
    </xf>
    <xf numFmtId="169" fontId="16" fillId="2" borderId="77" xfId="0" applyNumberFormat="1" applyFont="1" applyFill="1" applyBorder="1" applyAlignment="1">
      <alignment horizontal="center" vertical="center"/>
    </xf>
    <xf numFmtId="0" fontId="15" fillId="2" borderId="36" xfId="0" applyFont="1" applyFill="1" applyBorder="1" applyAlignment="1">
      <alignment horizontal="left" vertical="center" wrapText="1"/>
    </xf>
    <xf numFmtId="0" fontId="15" fillId="2" borderId="32" xfId="0" applyFont="1" applyFill="1" applyBorder="1" applyAlignment="1">
      <alignment horizontal="left" vertical="center"/>
    </xf>
    <xf numFmtId="0" fontId="15" fillId="2" borderId="38" xfId="0" applyFont="1" applyFill="1" applyBorder="1" applyAlignment="1">
      <alignment horizontal="left" vertical="center"/>
    </xf>
    <xf numFmtId="0" fontId="15" fillId="2" borderId="30" xfId="0" applyFont="1" applyFill="1" applyBorder="1" applyAlignment="1">
      <alignment horizontal="left" vertical="center"/>
    </xf>
    <xf numFmtId="0" fontId="2" fillId="5" borderId="41" xfId="0" applyFont="1" applyFill="1" applyBorder="1" applyAlignment="1">
      <alignment horizontal="left" vertical="center" wrapText="1"/>
    </xf>
    <xf numFmtId="0" fontId="2" fillId="5" borderId="45" xfId="0" applyFont="1" applyFill="1" applyBorder="1" applyAlignment="1">
      <alignment horizontal="left" vertical="top" wrapText="1"/>
    </xf>
    <xf numFmtId="0" fontId="2" fillId="5" borderId="0" xfId="0" applyFont="1" applyFill="1" applyAlignment="1">
      <alignment horizontal="left" vertical="top" wrapText="1"/>
    </xf>
    <xf numFmtId="0" fontId="38" fillId="2" borderId="0" xfId="0" applyFont="1" applyFill="1" applyAlignment="1">
      <alignment horizontal="left" vertical="center" wrapText="1"/>
    </xf>
    <xf numFmtId="0" fontId="37" fillId="2" borderId="47" xfId="0" applyFont="1" applyFill="1" applyBorder="1" applyAlignment="1">
      <alignment horizontal="left" vertical="center" wrapText="1"/>
    </xf>
    <xf numFmtId="0" fontId="37" fillId="2" borderId="23" xfId="0" applyFont="1" applyFill="1" applyBorder="1" applyAlignment="1">
      <alignment horizontal="left" vertical="center" wrapText="1"/>
    </xf>
    <xf numFmtId="0" fontId="7" fillId="9" borderId="87" xfId="0" applyFont="1" applyFill="1" applyBorder="1" applyAlignment="1">
      <alignment horizontal="left" vertical="center" wrapText="1" indent="1"/>
    </xf>
    <xf numFmtId="0" fontId="8" fillId="9" borderId="70" xfId="0" applyFont="1" applyFill="1" applyBorder="1" applyAlignment="1">
      <alignment horizontal="left" vertical="center" wrapText="1" indent="1"/>
    </xf>
    <xf numFmtId="0" fontId="8" fillId="9" borderId="72" xfId="0" applyFont="1" applyFill="1" applyBorder="1" applyAlignment="1">
      <alignment horizontal="left" vertical="center" wrapText="1" indent="1"/>
    </xf>
    <xf numFmtId="0" fontId="22" fillId="5" borderId="0" xfId="0" applyFont="1" applyFill="1" applyAlignment="1">
      <alignment horizontal="center" vertical="center" wrapText="1"/>
    </xf>
    <xf numFmtId="0" fontId="8" fillId="0" borderId="0" xfId="0" applyFont="1" applyAlignment="1">
      <alignment horizontal="left" vertical="center" wrapText="1"/>
    </xf>
    <xf numFmtId="9" fontId="18" fillId="0" borderId="79" xfId="0" applyNumberFormat="1" applyFont="1" applyBorder="1" applyAlignment="1">
      <alignment horizontal="center" vertical="center" wrapText="1" indent="1"/>
    </xf>
    <xf numFmtId="9" fontId="18" fillId="0" borderId="53" xfId="0" applyNumberFormat="1" applyFont="1" applyBorder="1" applyAlignment="1">
      <alignment horizontal="center" vertical="center" wrapText="1" indent="1"/>
    </xf>
    <xf numFmtId="9" fontId="18" fillId="0" borderId="49" xfId="0" applyNumberFormat="1" applyFont="1" applyBorder="1" applyAlignment="1">
      <alignment horizontal="center" vertical="center" wrapText="1" indent="1"/>
    </xf>
    <xf numFmtId="0" fontId="2" fillId="4" borderId="99" xfId="0" applyFont="1" applyFill="1" applyBorder="1" applyAlignment="1">
      <alignment horizontal="right" vertical="center" indent="1"/>
    </xf>
    <xf numFmtId="0" fontId="2" fillId="4" borderId="73" xfId="0" applyFont="1" applyFill="1" applyBorder="1" applyAlignment="1">
      <alignment horizontal="right" vertical="center" indent="1"/>
    </xf>
    <xf numFmtId="0" fontId="2" fillId="4" borderId="118" xfId="0" applyFont="1" applyFill="1" applyBorder="1" applyAlignment="1">
      <alignment horizontal="right" vertical="center" indent="1"/>
    </xf>
    <xf numFmtId="0" fontId="2" fillId="5" borderId="117" xfId="0" applyFont="1" applyFill="1" applyBorder="1" applyAlignment="1">
      <alignment horizontal="left" vertical="center" wrapText="1"/>
    </xf>
    <xf numFmtId="0" fontId="2" fillId="5" borderId="73" xfId="0" applyFont="1" applyFill="1" applyBorder="1" applyAlignment="1">
      <alignment horizontal="left" vertical="center" wrapText="1"/>
    </xf>
    <xf numFmtId="0" fontId="2" fillId="4" borderId="0" xfId="0" applyFont="1" applyFill="1" applyAlignment="1">
      <alignment horizontal="center" vertical="center" wrapText="1" indent="1"/>
    </xf>
    <xf numFmtId="0" fontId="5" fillId="10" borderId="45" xfId="0" applyFont="1" applyFill="1" applyBorder="1" applyAlignment="1">
      <alignment horizontal="left" vertical="center" wrapText="1"/>
    </xf>
    <xf numFmtId="0" fontId="5" fillId="10" borderId="0" xfId="0" applyFont="1" applyFill="1" applyAlignment="1">
      <alignment horizontal="left" vertical="center" wrapText="1"/>
    </xf>
    <xf numFmtId="0" fontId="22" fillId="4" borderId="0" xfId="0" applyFont="1" applyFill="1" applyAlignment="1">
      <alignment horizontal="center" vertical="center" wrapText="1"/>
    </xf>
    <xf numFmtId="0" fontId="4" fillId="0" borderId="68" xfId="0" applyFont="1" applyBorder="1"/>
    <xf numFmtId="0" fontId="22" fillId="5" borderId="12" xfId="0" applyFont="1" applyFill="1" applyBorder="1" applyAlignment="1">
      <alignment horizontal="center" vertical="center"/>
    </xf>
    <xf numFmtId="0" fontId="22" fillId="5" borderId="303" xfId="0" applyFont="1" applyFill="1" applyBorder="1" applyAlignment="1">
      <alignment horizontal="center" vertical="center"/>
    </xf>
    <xf numFmtId="0" fontId="8" fillId="9" borderId="72" xfId="0" applyFont="1" applyFill="1" applyBorder="1" applyAlignment="1">
      <alignment vertical="center" wrapText="1"/>
    </xf>
    <xf numFmtId="0" fontId="18" fillId="10" borderId="23" xfId="0" applyFont="1" applyFill="1" applyBorder="1" applyAlignment="1">
      <alignment horizontal="left" vertical="center" wrapText="1"/>
    </xf>
    <xf numFmtId="0" fontId="8" fillId="0" borderId="12" xfId="0" applyFont="1" applyBorder="1" applyAlignment="1">
      <alignment horizontal="left" vertical="center" wrapText="1"/>
    </xf>
    <xf numFmtId="0" fontId="18" fillId="10" borderId="12" xfId="0" applyFont="1" applyFill="1" applyBorder="1" applyAlignment="1">
      <alignment horizontal="left" vertical="center" wrapText="1"/>
    </xf>
    <xf numFmtId="0" fontId="67" fillId="5" borderId="27" xfId="0" applyFont="1" applyFill="1" applyBorder="1" applyAlignment="1">
      <alignment horizontal="left" vertical="center" wrapText="1"/>
    </xf>
    <xf numFmtId="0" fontId="67" fillId="5" borderId="0" xfId="0" applyFont="1" applyFill="1" applyAlignment="1">
      <alignment horizontal="left" vertical="center" wrapText="1"/>
    </xf>
    <xf numFmtId="0" fontId="22" fillId="5" borderId="296" xfId="0" applyFont="1" applyFill="1" applyBorder="1" applyAlignment="1">
      <alignment horizontal="center" vertical="center"/>
    </xf>
    <xf numFmtId="0" fontId="8" fillId="9" borderId="73" xfId="0" applyFont="1" applyFill="1" applyBorder="1" applyAlignment="1">
      <alignment vertical="center" wrapText="1"/>
    </xf>
    <xf numFmtId="0" fontId="8" fillId="9" borderId="76" xfId="0" applyFont="1" applyFill="1" applyBorder="1" applyAlignment="1">
      <alignment vertical="center" wrapText="1"/>
    </xf>
    <xf numFmtId="0" fontId="8" fillId="10" borderId="23"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18" fillId="0" borderId="12" xfId="0" applyFont="1" applyBorder="1" applyAlignment="1">
      <alignment horizontal="left" vertical="center" wrapText="1"/>
    </xf>
    <xf numFmtId="0" fontId="8" fillId="9" borderId="70" xfId="0" applyFont="1" applyFill="1" applyBorder="1" applyAlignment="1">
      <alignment horizontal="left" vertical="center" wrapText="1"/>
    </xf>
    <xf numFmtId="0" fontId="8" fillId="9" borderId="311" xfId="0" applyFont="1" applyFill="1" applyBorder="1" applyAlignment="1">
      <alignment horizontal="left" vertical="center" wrapText="1"/>
    </xf>
    <xf numFmtId="0" fontId="37" fillId="2" borderId="13" xfId="0" applyFont="1" applyFill="1" applyBorder="1" applyAlignment="1">
      <alignment horizontal="left" vertical="center"/>
    </xf>
    <xf numFmtId="0" fontId="8" fillId="9" borderId="73" xfId="0" applyFont="1" applyFill="1" applyBorder="1" applyAlignment="1">
      <alignment horizontal="left" vertical="center" wrapText="1"/>
    </xf>
    <xf numFmtId="0" fontId="8" fillId="9" borderId="76" xfId="0" applyFont="1" applyFill="1" applyBorder="1" applyAlignment="1">
      <alignment horizontal="left" vertical="center" wrapText="1"/>
    </xf>
    <xf numFmtId="0" fontId="3" fillId="10" borderId="13" xfId="0" applyFont="1" applyFill="1" applyBorder="1" applyAlignment="1">
      <alignment horizontal="left" vertical="center" wrapText="1"/>
    </xf>
    <xf numFmtId="0" fontId="3" fillId="10" borderId="0" xfId="0" applyFont="1" applyFill="1" applyAlignment="1">
      <alignment horizontal="left" vertical="center" wrapText="1"/>
    </xf>
    <xf numFmtId="0" fontId="38" fillId="15" borderId="45" xfId="0" applyFont="1" applyFill="1" applyBorder="1" applyAlignment="1">
      <alignment vertical="center" wrapText="1"/>
    </xf>
    <xf numFmtId="0" fontId="38" fillId="15" borderId="0" xfId="0" applyFont="1" applyFill="1" applyAlignment="1">
      <alignment vertical="center" wrapText="1"/>
    </xf>
    <xf numFmtId="0" fontId="37" fillId="2" borderId="13"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2" fillId="5" borderId="27" xfId="0" applyFont="1" applyFill="1" applyBorder="1" applyAlignment="1">
      <alignment horizontal="left" vertical="center" wrapText="1"/>
    </xf>
    <xf numFmtId="0" fontId="22" fillId="5" borderId="0" xfId="0" applyFont="1" applyFill="1" applyAlignment="1">
      <alignment horizontal="left" vertical="center" wrapText="1"/>
    </xf>
    <xf numFmtId="0" fontId="15" fillId="2" borderId="13" xfId="0" applyFont="1" applyFill="1" applyBorder="1" applyAlignment="1">
      <alignment horizontal="left" vertical="center" wrapText="1"/>
    </xf>
    <xf numFmtId="0" fontId="7" fillId="0" borderId="0" xfId="0" applyFont="1" applyAlignment="1">
      <alignment vertical="center" wrapText="1"/>
    </xf>
    <xf numFmtId="0" fontId="7" fillId="2" borderId="0" xfId="0" applyFont="1" applyFill="1" applyAlignment="1">
      <alignment vertical="center" wrapText="1"/>
    </xf>
    <xf numFmtId="0" fontId="10" fillId="0" borderId="13" xfId="0" applyFont="1" applyBorder="1" applyAlignment="1">
      <alignment horizontal="left" vertical="center" wrapText="1"/>
    </xf>
    <xf numFmtId="0" fontId="10" fillId="0" borderId="0" xfId="0" applyFont="1" applyAlignment="1">
      <alignment horizontal="left" vertical="center" wrapText="1"/>
    </xf>
    <xf numFmtId="0" fontId="2" fillId="4" borderId="118" xfId="0" applyFont="1" applyFill="1" applyBorder="1" applyAlignment="1">
      <alignment horizontal="left" vertical="center" wrapText="1"/>
    </xf>
    <xf numFmtId="0" fontId="8" fillId="9" borderId="72" xfId="0" applyFont="1" applyFill="1" applyBorder="1" applyAlignment="1">
      <alignment horizontal="left" vertical="center" wrapText="1"/>
    </xf>
    <xf numFmtId="0" fontId="6" fillId="9" borderId="70" xfId="0" applyFont="1" applyFill="1" applyBorder="1" applyAlignment="1">
      <alignment horizontal="left" vertical="center" wrapText="1"/>
    </xf>
    <xf numFmtId="0" fontId="6" fillId="9" borderId="72" xfId="0" applyFont="1" applyFill="1" applyBorder="1" applyAlignment="1">
      <alignment horizontal="left" vertical="center" wrapText="1"/>
    </xf>
    <xf numFmtId="0" fontId="37" fillId="10" borderId="13" xfId="0" applyFont="1" applyFill="1" applyBorder="1" applyAlignment="1">
      <alignment horizontal="left" vertical="center" wrapText="1"/>
    </xf>
    <xf numFmtId="0" fontId="15" fillId="10" borderId="0" xfId="0" applyFont="1" applyFill="1" applyAlignment="1">
      <alignment horizontal="left" vertical="center" wrapText="1"/>
    </xf>
    <xf numFmtId="0" fontId="2" fillId="5" borderId="27" xfId="0" applyFont="1" applyFill="1" applyBorder="1" applyAlignment="1">
      <alignment vertical="center" wrapText="1"/>
    </xf>
    <xf numFmtId="0" fontId="12" fillId="10" borderId="21" xfId="0" applyFont="1" applyFill="1" applyBorder="1" applyAlignment="1">
      <alignment horizontal="left" vertical="center" wrapText="1"/>
    </xf>
    <xf numFmtId="0" fontId="12" fillId="10" borderId="25" xfId="0" applyFont="1" applyFill="1" applyBorder="1" applyAlignment="1">
      <alignment horizontal="left" vertical="center" wrapText="1"/>
    </xf>
    <xf numFmtId="0" fontId="12" fillId="10" borderId="26" xfId="0" applyFont="1" applyFill="1" applyBorder="1" applyAlignment="1">
      <alignment horizontal="left" vertical="center" wrapText="1"/>
    </xf>
    <xf numFmtId="0" fontId="37" fillId="2" borderId="13" xfId="0" applyFont="1" applyFill="1" applyBorder="1" applyAlignment="1">
      <alignment vertical="center" wrapText="1"/>
    </xf>
    <xf numFmtId="0" fontId="37" fillId="2" borderId="0" xfId="0" applyFont="1" applyFill="1" applyAlignment="1">
      <alignment vertical="center" wrapText="1"/>
    </xf>
    <xf numFmtId="0" fontId="38" fillId="0" borderId="45" xfId="0" applyFont="1" applyBorder="1" applyAlignment="1">
      <alignment vertical="center" wrapText="1"/>
    </xf>
    <xf numFmtId="0" fontId="38" fillId="0" borderId="0" xfId="0" applyFont="1" applyAlignment="1">
      <alignment vertical="center" wrapText="1"/>
    </xf>
    <xf numFmtId="0" fontId="22" fillId="5" borderId="27" xfId="0" applyFont="1" applyFill="1" applyBorder="1" applyAlignment="1">
      <alignment horizontal="center" vertical="center"/>
    </xf>
    <xf numFmtId="0" fontId="22" fillId="5" borderId="0" xfId="0" applyFont="1" applyFill="1" applyAlignment="1">
      <alignment horizontal="center" vertical="center"/>
    </xf>
    <xf numFmtId="170" fontId="7" fillId="2" borderId="71" xfId="0" applyNumberFormat="1" applyFont="1" applyFill="1" applyBorder="1" applyAlignment="1">
      <alignment horizontal="center" vertical="center"/>
    </xf>
    <xf numFmtId="170" fontId="7" fillId="2" borderId="70" xfId="0" applyNumberFormat="1" applyFont="1" applyFill="1" applyBorder="1" applyAlignment="1">
      <alignment horizontal="center" vertical="center"/>
    </xf>
    <xf numFmtId="170" fontId="7" fillId="9" borderId="275" xfId="0" applyNumberFormat="1" applyFont="1" applyFill="1" applyBorder="1" applyAlignment="1">
      <alignment horizontal="center" vertical="center"/>
    </xf>
    <xf numFmtId="170" fontId="7" fillId="9" borderId="274" xfId="0" applyNumberFormat="1" applyFont="1" applyFill="1" applyBorder="1" applyAlignment="1">
      <alignment horizontal="center" vertical="center"/>
    </xf>
    <xf numFmtId="0" fontId="10" fillId="2" borderId="0" xfId="0" applyFont="1" applyFill="1" applyAlignment="1">
      <alignment horizontal="left" vertical="center" wrapText="1"/>
    </xf>
    <xf numFmtId="0" fontId="37" fillId="10" borderId="0" xfId="0" applyFont="1" applyFill="1" applyAlignment="1">
      <alignment horizontal="left" vertical="center" wrapText="1"/>
    </xf>
    <xf numFmtId="0" fontId="10" fillId="10" borderId="17" xfId="0" applyFont="1" applyFill="1" applyBorder="1" applyAlignment="1">
      <alignment vertical="center" wrapText="1"/>
    </xf>
    <xf numFmtId="0" fontId="10" fillId="10" borderId="9" xfId="0" applyFont="1" applyFill="1" applyBorder="1" applyAlignment="1">
      <alignment vertical="center" wrapText="1"/>
    </xf>
    <xf numFmtId="0" fontId="10" fillId="10" borderId="5" xfId="0" applyFont="1" applyFill="1" applyBorder="1" applyAlignment="1">
      <alignment vertical="center" wrapText="1"/>
    </xf>
    <xf numFmtId="0" fontId="37" fillId="2" borderId="65" xfId="0" applyFont="1" applyFill="1" applyBorder="1" applyAlignment="1">
      <alignment horizontal="left" vertical="center"/>
    </xf>
    <xf numFmtId="0" fontId="15" fillId="2" borderId="13" xfId="0" applyFont="1" applyFill="1" applyBorder="1" applyAlignment="1">
      <alignment horizontal="left" vertical="center"/>
    </xf>
    <xf numFmtId="0" fontId="7" fillId="10" borderId="0" xfId="0" applyFont="1" applyFill="1"/>
    <xf numFmtId="0" fontId="5" fillId="0" borderId="17" xfId="0" applyFont="1" applyBorder="1" applyAlignment="1">
      <alignment vertical="top" wrapText="1"/>
    </xf>
    <xf numFmtId="0" fontId="5" fillId="0" borderId="9" xfId="0" applyFont="1" applyBorder="1" applyAlignment="1">
      <alignment vertical="top" wrapText="1"/>
    </xf>
    <xf numFmtId="0" fontId="37" fillId="2" borderId="127" xfId="0" applyFont="1" applyFill="1" applyBorder="1" applyAlignment="1">
      <alignment horizontal="left" vertical="center" wrapText="1"/>
    </xf>
    <xf numFmtId="0" fontId="61" fillId="0" borderId="0" xfId="0" applyFont="1"/>
    <xf numFmtId="0" fontId="4" fillId="0" borderId="0" xfId="0" applyFont="1"/>
    <xf numFmtId="0" fontId="18" fillId="9" borderId="72" xfId="0" applyFont="1" applyFill="1" applyBorder="1" applyAlignment="1">
      <alignment vertical="center" wrapText="1"/>
    </xf>
    <xf numFmtId="0" fontId="2" fillId="5" borderId="281" xfId="0" applyFont="1" applyFill="1" applyBorder="1" applyAlignment="1">
      <alignment horizontal="left" vertical="center" wrapText="1" indent="1"/>
    </xf>
    <xf numFmtId="0" fontId="2" fillId="5" borderId="282" xfId="0" applyFont="1" applyFill="1" applyBorder="1" applyAlignment="1">
      <alignment horizontal="left" vertical="center" wrapText="1" indent="1"/>
    </xf>
    <xf numFmtId="0" fontId="2" fillId="5" borderId="283" xfId="0" applyFont="1" applyFill="1" applyBorder="1" applyAlignment="1">
      <alignment horizontal="left" vertical="center" wrapText="1" indent="1"/>
    </xf>
    <xf numFmtId="0" fontId="10" fillId="0" borderId="17" xfId="0" applyFont="1" applyBorder="1" applyAlignment="1">
      <alignment vertical="top" wrapText="1"/>
    </xf>
    <xf numFmtId="0" fontId="10" fillId="0" borderId="9" xfId="0" applyFont="1" applyBorder="1" applyAlignment="1">
      <alignment vertical="top" wrapText="1"/>
    </xf>
    <xf numFmtId="0" fontId="2" fillId="4" borderId="284" xfId="0" applyFont="1" applyFill="1" applyBorder="1" applyAlignment="1">
      <alignment horizontal="center" vertical="center" wrapText="1"/>
    </xf>
    <xf numFmtId="0" fontId="2" fillId="4" borderId="285" xfId="0" applyFont="1" applyFill="1" applyBorder="1" applyAlignment="1">
      <alignment horizontal="center" vertical="center" wrapText="1"/>
    </xf>
    <xf numFmtId="173" fontId="8" fillId="0" borderId="286" xfId="0" applyNumberFormat="1" applyFont="1" applyBorder="1" applyAlignment="1">
      <alignment horizontal="center" vertical="center" wrapText="1"/>
    </xf>
    <xf numFmtId="173" fontId="8" fillId="0" borderId="287" xfId="0" applyNumberFormat="1" applyFont="1" applyBorder="1" applyAlignment="1">
      <alignment horizontal="center" vertical="center" wrapText="1"/>
    </xf>
    <xf numFmtId="173" fontId="8" fillId="2" borderId="162" xfId="0" applyNumberFormat="1" applyFont="1" applyFill="1" applyBorder="1" applyAlignment="1">
      <alignment horizontal="center" vertical="center" wrapText="1"/>
    </xf>
    <xf numFmtId="173" fontId="8" fillId="2" borderId="219" xfId="0" applyNumberFormat="1" applyFont="1" applyFill="1" applyBorder="1" applyAlignment="1">
      <alignment horizontal="center" vertical="center" wrapText="1"/>
    </xf>
    <xf numFmtId="173" fontId="6" fillId="0" borderId="286" xfId="0" applyNumberFormat="1" applyFont="1" applyBorder="1" applyAlignment="1">
      <alignment horizontal="center" vertical="center" wrapText="1"/>
    </xf>
    <xf numFmtId="173" fontId="6" fillId="0" borderId="287" xfId="0" applyNumberFormat="1" applyFont="1" applyBorder="1" applyAlignment="1">
      <alignment horizontal="center" vertical="center" wrapText="1"/>
    </xf>
    <xf numFmtId="173" fontId="6" fillId="2" borderId="162" xfId="0" applyNumberFormat="1" applyFont="1" applyFill="1" applyBorder="1" applyAlignment="1">
      <alignment horizontal="center" vertical="center" wrapText="1"/>
    </xf>
    <xf numFmtId="173" fontId="6" fillId="2" borderId="219" xfId="0" applyNumberFormat="1" applyFont="1" applyFill="1" applyBorder="1" applyAlignment="1">
      <alignment horizontal="center" vertical="center" wrapText="1"/>
    </xf>
    <xf numFmtId="0" fontId="18" fillId="0" borderId="24" xfId="0" applyFont="1" applyBorder="1" applyAlignment="1">
      <alignment horizontal="left" vertical="top" wrapText="1"/>
    </xf>
    <xf numFmtId="0" fontId="2" fillId="4" borderId="99" xfId="0" applyFont="1" applyFill="1" applyBorder="1" applyAlignment="1">
      <alignment vertical="center" wrapText="1"/>
    </xf>
    <xf numFmtId="0" fontId="2" fillId="4" borderId="73" xfId="0" applyFont="1" applyFill="1" applyBorder="1" applyAlignment="1">
      <alignment vertical="center" wrapText="1"/>
    </xf>
    <xf numFmtId="0" fontId="77" fillId="10" borderId="17" xfId="0" applyFont="1" applyFill="1" applyBorder="1" applyAlignment="1">
      <alignment vertical="center"/>
    </xf>
    <xf numFmtId="0" fontId="77" fillId="10" borderId="9" xfId="0" applyFont="1" applyFill="1" applyBorder="1" applyAlignment="1">
      <alignment vertical="center"/>
    </xf>
    <xf numFmtId="0" fontId="5" fillId="2" borderId="13" xfId="0" applyFont="1" applyFill="1" applyBorder="1" applyAlignment="1">
      <alignment horizontal="left" vertical="top" wrapText="1"/>
    </xf>
    <xf numFmtId="0" fontId="5" fillId="2" borderId="0" xfId="0" applyFont="1" applyFill="1" applyAlignment="1">
      <alignment horizontal="left" vertical="top" wrapText="1"/>
    </xf>
    <xf numFmtId="0" fontId="12" fillId="10" borderId="45" xfId="0" applyFont="1" applyFill="1" applyBorder="1" applyAlignment="1">
      <alignment vertical="top" wrapText="1"/>
    </xf>
    <xf numFmtId="0" fontId="15" fillId="0" borderId="8" xfId="0" applyFont="1" applyBorder="1" applyAlignment="1">
      <alignment vertical="center" wrapText="1"/>
    </xf>
    <xf numFmtId="0" fontId="15" fillId="0" borderId="4" xfId="0" applyFont="1" applyBorder="1" applyAlignment="1">
      <alignment vertical="center" wrapText="1"/>
    </xf>
    <xf numFmtId="0" fontId="37" fillId="2" borderId="8"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2" fillId="4" borderId="73" xfId="0" applyFont="1" applyFill="1" applyBorder="1" applyAlignment="1">
      <alignment vertical="center"/>
    </xf>
    <xf numFmtId="0" fontId="2" fillId="4" borderId="0" xfId="0" applyFont="1" applyFill="1" applyAlignment="1">
      <alignment vertical="center"/>
    </xf>
    <xf numFmtId="0" fontId="10" fillId="0" borderId="13" xfId="0" applyFont="1" applyBorder="1" applyAlignment="1">
      <alignment horizontal="left" vertical="top" wrapText="1"/>
    </xf>
    <xf numFmtId="0" fontId="10" fillId="0" borderId="0" xfId="0" applyFont="1" applyAlignment="1">
      <alignment horizontal="left" vertical="top" wrapText="1"/>
    </xf>
    <xf numFmtId="0" fontId="18" fillId="2" borderId="15" xfId="0" applyFont="1" applyFill="1" applyBorder="1" applyAlignment="1">
      <alignment vertical="top" wrapText="1"/>
    </xf>
    <xf numFmtId="0" fontId="18" fillId="2" borderId="0" xfId="0" applyFont="1" applyFill="1" applyAlignment="1">
      <alignment vertical="top" wrapText="1"/>
    </xf>
    <xf numFmtId="0" fontId="7" fillId="10" borderId="15" xfId="0" applyFont="1" applyFill="1" applyBorder="1" applyAlignment="1">
      <alignment vertical="center" wrapText="1"/>
    </xf>
    <xf numFmtId="0" fontId="7" fillId="9" borderId="155" xfId="0" applyFont="1" applyFill="1" applyBorder="1" applyAlignment="1">
      <alignment horizontal="left" vertical="center" wrapText="1"/>
    </xf>
    <xf numFmtId="0" fontId="7" fillId="9" borderId="156" xfId="0" applyFont="1" applyFill="1" applyBorder="1" applyAlignment="1">
      <alignment horizontal="left" vertical="center" wrapText="1"/>
    </xf>
    <xf numFmtId="0" fontId="7" fillId="9" borderId="276" xfId="0" applyFont="1" applyFill="1" applyBorder="1" applyAlignment="1">
      <alignment horizontal="left" vertical="center" wrapText="1"/>
    </xf>
    <xf numFmtId="0" fontId="7" fillId="9" borderId="288" xfId="0" applyFont="1" applyFill="1" applyBorder="1" applyAlignment="1">
      <alignment horizontal="left" vertical="center" wrapText="1"/>
    </xf>
    <xf numFmtId="0" fontId="37" fillId="10" borderId="8" xfId="0" applyFont="1" applyFill="1" applyBorder="1" applyAlignment="1">
      <alignment horizontal="left" vertical="center" wrapText="1"/>
    </xf>
    <xf numFmtId="0" fontId="37" fillId="10" borderId="4" xfId="0" applyFont="1" applyFill="1" applyBorder="1" applyAlignment="1">
      <alignment horizontal="left" vertical="center" wrapText="1"/>
    </xf>
    <xf numFmtId="0" fontId="37" fillId="2" borderId="13" xfId="0" applyFont="1" applyFill="1" applyBorder="1" applyAlignment="1">
      <alignment vertical="center"/>
    </xf>
    <xf numFmtId="0" fontId="37" fillId="2" borderId="0" xfId="0" applyFont="1" applyFill="1" applyAlignment="1">
      <alignment vertical="center"/>
    </xf>
    <xf numFmtId="0" fontId="2" fillId="4" borderId="20" xfId="0" applyFont="1" applyFill="1" applyBorder="1" applyAlignment="1">
      <alignment horizontal="left" vertical="center" wrapText="1"/>
    </xf>
    <xf numFmtId="0" fontId="6" fillId="9" borderId="133" xfId="0" applyFont="1" applyFill="1" applyBorder="1" applyAlignment="1">
      <alignment vertical="center" wrapText="1"/>
    </xf>
    <xf numFmtId="0" fontId="6" fillId="9" borderId="72" xfId="0" applyFont="1" applyFill="1" applyBorder="1" applyAlignment="1">
      <alignment vertical="center" wrapText="1"/>
    </xf>
    <xf numFmtId="0" fontId="10" fillId="10" borderId="13" xfId="0" applyFont="1" applyFill="1" applyBorder="1" applyAlignment="1">
      <alignment horizontal="left" vertical="center" wrapText="1"/>
    </xf>
    <xf numFmtId="0" fontId="8" fillId="10" borderId="133" xfId="0" applyFont="1" applyFill="1" applyBorder="1" applyAlignment="1">
      <alignment vertical="center" wrapText="1"/>
    </xf>
    <xf numFmtId="0" fontId="8" fillId="10" borderId="70" xfId="0" applyFont="1" applyFill="1" applyBorder="1" applyAlignment="1">
      <alignment vertical="center" wrapText="1"/>
    </xf>
    <xf numFmtId="0" fontId="8" fillId="10" borderId="72" xfId="0" applyFont="1" applyFill="1" applyBorder="1" applyAlignment="1">
      <alignment vertical="center" wrapText="1"/>
    </xf>
    <xf numFmtId="0" fontId="8" fillId="9" borderId="133" xfId="0" applyFont="1" applyFill="1" applyBorder="1" applyAlignment="1">
      <alignment vertical="center" wrapText="1"/>
    </xf>
    <xf numFmtId="0" fontId="8" fillId="10" borderId="130" xfId="0" applyFont="1" applyFill="1" applyBorder="1" applyAlignment="1">
      <alignment horizontal="left" vertical="center" wrapText="1"/>
    </xf>
    <xf numFmtId="0" fontId="8" fillId="10" borderId="128" xfId="0" applyFont="1" applyFill="1" applyBorder="1" applyAlignment="1">
      <alignment horizontal="left" vertical="center" wrapText="1"/>
    </xf>
    <xf numFmtId="0" fontId="8" fillId="0" borderId="129" xfId="0" applyFont="1" applyBorder="1" applyAlignment="1">
      <alignment horizontal="left" vertical="center" wrapText="1"/>
    </xf>
    <xf numFmtId="0" fontId="8" fillId="0" borderId="70" xfId="0" applyFont="1" applyBorder="1" applyAlignment="1">
      <alignment horizontal="left" vertical="center" wrapText="1"/>
    </xf>
    <xf numFmtId="0" fontId="2" fillId="5" borderId="0" xfId="0" applyFont="1" applyFill="1" applyAlignment="1">
      <alignment vertical="top"/>
    </xf>
    <xf numFmtId="0" fontId="8" fillId="10" borderId="57" xfId="0" applyFont="1" applyFill="1" applyBorder="1" applyAlignment="1">
      <alignment horizontal="left" vertical="center" wrapText="1"/>
    </xf>
    <xf numFmtId="0" fontId="8" fillId="0" borderId="58" xfId="0" applyFont="1" applyBorder="1" applyAlignment="1">
      <alignment horizontal="center" vertical="center" wrapText="1"/>
    </xf>
    <xf numFmtId="0" fontId="8" fillId="0" borderId="131" xfId="0" applyFont="1" applyBorder="1" applyAlignment="1">
      <alignment horizontal="center" vertical="center" wrapText="1"/>
    </xf>
    <xf numFmtId="0" fontId="8" fillId="2" borderId="68" xfId="0" applyFont="1" applyFill="1" applyBorder="1" applyAlignment="1">
      <alignment horizontal="left" vertical="center" wrapText="1"/>
    </xf>
    <xf numFmtId="0" fontId="8" fillId="2" borderId="0" xfId="0" applyFont="1" applyFill="1" applyAlignment="1">
      <alignment horizontal="left" vertical="center" wrapText="1"/>
    </xf>
    <xf numFmtId="0" fontId="8" fillId="10" borderId="280" xfId="0" applyFont="1" applyFill="1" applyBorder="1" applyAlignment="1">
      <alignment horizontal="left" vertical="center" wrapText="1"/>
    </xf>
    <xf numFmtId="0" fontId="8" fillId="10" borderId="68" xfId="0" applyFont="1" applyFill="1" applyBorder="1" applyAlignment="1">
      <alignment horizontal="left" vertical="center" wrapText="1"/>
    </xf>
    <xf numFmtId="0" fontId="8" fillId="10" borderId="278" xfId="0" applyFont="1" applyFill="1" applyBorder="1" applyAlignment="1">
      <alignment horizontal="left" vertical="center" wrapText="1"/>
    </xf>
    <xf numFmtId="0" fontId="8" fillId="10" borderId="151" xfId="0" applyFont="1" applyFill="1" applyBorder="1" applyAlignment="1">
      <alignment horizontal="left" vertical="center" wrapText="1"/>
    </xf>
    <xf numFmtId="0" fontId="8" fillId="10" borderId="0" xfId="0" applyFont="1" applyFill="1" applyAlignment="1">
      <alignment horizontal="left" vertical="center" wrapText="1"/>
    </xf>
    <xf numFmtId="0" fontId="8" fillId="10" borderId="140" xfId="0" applyFont="1" applyFill="1" applyBorder="1" applyAlignment="1">
      <alignment horizontal="left" vertical="center" wrapText="1"/>
    </xf>
    <xf numFmtId="0" fontId="8" fillId="9" borderId="68" xfId="0" applyFont="1" applyFill="1" applyBorder="1" applyAlignment="1">
      <alignment horizontal="left" vertical="center" wrapText="1"/>
    </xf>
    <xf numFmtId="0" fontId="8" fillId="9" borderId="278" xfId="0" applyFont="1" applyFill="1" applyBorder="1" applyAlignment="1">
      <alignment horizontal="left" vertical="center" wrapText="1"/>
    </xf>
    <xf numFmtId="0" fontId="8" fillId="9" borderId="140" xfId="0" applyFont="1" applyFill="1" applyBorder="1" applyAlignment="1">
      <alignment horizontal="left" vertical="center" wrapText="1"/>
    </xf>
    <xf numFmtId="0" fontId="2" fillId="4" borderId="0" xfId="0" applyFont="1" applyFill="1" applyAlignment="1">
      <alignment horizontal="left" vertical="center" indent="1"/>
    </xf>
    <xf numFmtId="0" fontId="2" fillId="4" borderId="0" xfId="0" applyFont="1" applyFill="1" applyAlignment="1">
      <alignment horizontal="left" vertical="top" indent="1"/>
    </xf>
    <xf numFmtId="0" fontId="8" fillId="2" borderId="128" xfId="0" applyFont="1" applyFill="1" applyBorder="1" applyAlignment="1">
      <alignment horizontal="left" vertical="center" wrapText="1"/>
    </xf>
    <xf numFmtId="0" fontId="8" fillId="9" borderId="131" xfId="0" applyFont="1" applyFill="1" applyBorder="1" applyAlignment="1">
      <alignment horizontal="center" vertical="center" wrapText="1"/>
    </xf>
    <xf numFmtId="0" fontId="8" fillId="9" borderId="56" xfId="0" applyFont="1" applyFill="1" applyBorder="1" applyAlignment="1">
      <alignment horizontal="center" vertical="center" wrapText="1"/>
    </xf>
    <xf numFmtId="0" fontId="8" fillId="10" borderId="132" xfId="0" applyFont="1" applyFill="1" applyBorder="1" applyAlignment="1">
      <alignment horizontal="left" vertical="center" wrapText="1"/>
    </xf>
    <xf numFmtId="0" fontId="15" fillId="2" borderId="13" xfId="0" applyFont="1" applyFill="1" applyBorder="1" applyAlignment="1">
      <alignment vertical="center" wrapText="1"/>
    </xf>
    <xf numFmtId="0" fontId="15" fillId="2" borderId="0" xfId="0" applyFont="1" applyFill="1" applyAlignment="1">
      <alignment vertical="center" wrapText="1"/>
    </xf>
    <xf numFmtId="0" fontId="8" fillId="2" borderId="129" xfId="0" applyFont="1" applyFill="1" applyBorder="1" applyAlignment="1">
      <alignment horizontal="left" vertical="center" wrapText="1"/>
    </xf>
    <xf numFmtId="0" fontId="8" fillId="2" borderId="70" xfId="0" applyFont="1" applyFill="1" applyBorder="1" applyAlignment="1">
      <alignment horizontal="left" vertical="center" wrapText="1"/>
    </xf>
    <xf numFmtId="0" fontId="8" fillId="10" borderId="58" xfId="0" applyFont="1" applyFill="1" applyBorder="1" applyAlignment="1">
      <alignment horizontal="left" vertical="center" wrapText="1"/>
    </xf>
    <xf numFmtId="0" fontId="8" fillId="10" borderId="131" xfId="0" applyFont="1" applyFill="1" applyBorder="1" applyAlignment="1">
      <alignment horizontal="left" vertical="center" wrapText="1"/>
    </xf>
    <xf numFmtId="0" fontId="8" fillId="10" borderId="56" xfId="0" applyFont="1" applyFill="1" applyBorder="1" applyAlignment="1">
      <alignment horizontal="left" vertical="center" wrapText="1"/>
    </xf>
    <xf numFmtId="0" fontId="18" fillId="9" borderId="215" xfId="0" applyFont="1" applyFill="1" applyBorder="1" applyAlignment="1">
      <alignment vertical="center" wrapText="1"/>
    </xf>
    <xf numFmtId="0" fontId="37" fillId="10" borderId="13" xfId="0" applyFont="1" applyFill="1" applyBorder="1" applyAlignment="1">
      <alignment horizontal="left" vertical="top" wrapText="1"/>
    </xf>
    <xf numFmtId="0" fontId="37" fillId="10" borderId="0" xfId="0" applyFont="1" applyFill="1" applyAlignment="1">
      <alignment horizontal="left" vertical="top" wrapText="1"/>
    </xf>
    <xf numFmtId="0" fontId="13" fillId="4" borderId="3" xfId="0" applyFont="1" applyFill="1" applyBorder="1" applyAlignment="1">
      <alignment horizontal="center" vertical="center" wrapText="1"/>
    </xf>
    <xf numFmtId="0" fontId="8" fillId="10" borderId="12" xfId="0" applyFont="1" applyFill="1" applyBorder="1" applyAlignment="1">
      <alignment vertical="center" wrapText="1"/>
    </xf>
    <xf numFmtId="0" fontId="18" fillId="2" borderId="12" xfId="0" applyFont="1" applyFill="1" applyBorder="1" applyAlignment="1">
      <alignment vertical="center" wrapText="1"/>
    </xf>
    <xf numFmtId="0" fontId="8" fillId="2" borderId="0" xfId="0" applyFont="1" applyFill="1" applyAlignment="1">
      <alignment vertical="center" wrapText="1"/>
    </xf>
    <xf numFmtId="0" fontId="18" fillId="10" borderId="12" xfId="0" applyFont="1" applyFill="1" applyBorder="1" applyAlignment="1">
      <alignment vertical="center" wrapText="1"/>
    </xf>
    <xf numFmtId="0" fontId="2" fillId="4" borderId="8"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5" fillId="10" borderId="169" xfId="0" applyFont="1" applyFill="1" applyBorder="1" applyAlignment="1">
      <alignment horizontal="left" vertical="top" wrapText="1"/>
    </xf>
    <xf numFmtId="0" fontId="5" fillId="10" borderId="135" xfId="0" applyFont="1" applyFill="1" applyBorder="1" applyAlignment="1">
      <alignment horizontal="left" vertical="top" wrapText="1"/>
    </xf>
    <xf numFmtId="0" fontId="5" fillId="10" borderId="170" xfId="0" applyFont="1" applyFill="1" applyBorder="1" applyAlignment="1">
      <alignment horizontal="left" vertical="top" wrapText="1"/>
    </xf>
    <xf numFmtId="0" fontId="8" fillId="9" borderId="178" xfId="0" applyFont="1" applyFill="1" applyBorder="1" applyAlignment="1">
      <alignment horizontal="center" vertical="center" indent="1"/>
    </xf>
    <xf numFmtId="0" fontId="8" fillId="9" borderId="55" xfId="0" applyFont="1" applyFill="1" applyBorder="1" applyAlignment="1">
      <alignment horizontal="center" vertical="center" indent="1"/>
    </xf>
    <xf numFmtId="0" fontId="8" fillId="9" borderId="181" xfId="0" applyFont="1" applyFill="1" applyBorder="1" applyAlignment="1">
      <alignment horizontal="center" vertical="center" indent="1"/>
    </xf>
    <xf numFmtId="0" fontId="12" fillId="0" borderId="45" xfId="0" applyFont="1" applyBorder="1" applyAlignment="1">
      <alignment horizontal="left" vertical="center" wrapText="1"/>
    </xf>
    <xf numFmtId="0" fontId="12" fillId="0" borderId="0" xfId="0" applyFont="1" applyAlignment="1">
      <alignment horizontal="left" vertical="center" wrapText="1"/>
    </xf>
    <xf numFmtId="0" fontId="2" fillId="4" borderId="66" xfId="0" applyFont="1" applyFill="1" applyBorder="1"/>
    <xf numFmtId="0" fontId="7" fillId="9" borderId="171" xfId="0" applyFont="1" applyFill="1" applyBorder="1" applyAlignment="1">
      <alignment vertical="center" wrapText="1"/>
    </xf>
    <xf numFmtId="0" fontId="7" fillId="9" borderId="155" xfId="0" applyFont="1" applyFill="1" applyBorder="1" applyAlignment="1">
      <alignment vertical="center" wrapText="1"/>
    </xf>
    <xf numFmtId="0" fontId="7" fillId="9" borderId="156" xfId="0" applyFont="1" applyFill="1" applyBorder="1" applyAlignment="1">
      <alignment vertical="center" wrapText="1"/>
    </xf>
    <xf numFmtId="0" fontId="8" fillId="9" borderId="187" xfId="0" applyFont="1" applyFill="1" applyBorder="1" applyAlignment="1">
      <alignment horizontal="left" vertical="center" wrapText="1"/>
    </xf>
    <xf numFmtId="0" fontId="8" fillId="9" borderId="24" xfId="0" applyFont="1" applyFill="1" applyBorder="1" applyAlignment="1">
      <alignment horizontal="left" vertical="center" wrapText="1"/>
    </xf>
    <xf numFmtId="0" fontId="8" fillId="9" borderId="91" xfId="0" applyFont="1" applyFill="1" applyBorder="1" applyAlignment="1">
      <alignment horizontal="left" vertical="center" wrapText="1"/>
    </xf>
    <xf numFmtId="0" fontId="6" fillId="9" borderId="24" xfId="0" applyFont="1" applyFill="1" applyBorder="1" applyAlignment="1">
      <alignment horizontal="left" vertical="center" wrapText="1"/>
    </xf>
    <xf numFmtId="0" fontId="6" fillId="9" borderId="12" xfId="0" applyFont="1" applyFill="1" applyBorder="1" applyAlignment="1">
      <alignment horizontal="left" vertical="center" wrapText="1"/>
    </xf>
    <xf numFmtId="0" fontId="55" fillId="4" borderId="73" xfId="0" applyFont="1" applyFill="1" applyBorder="1" applyAlignment="1">
      <alignment vertical="center" wrapText="1"/>
    </xf>
    <xf numFmtId="0" fontId="10" fillId="10" borderId="24" xfId="0" applyFont="1" applyFill="1" applyBorder="1" applyAlignment="1">
      <alignment vertical="top" wrapText="1"/>
    </xf>
    <xf numFmtId="0" fontId="8" fillId="9" borderId="180" xfId="0" applyFont="1" applyFill="1" applyBorder="1" applyAlignment="1">
      <alignment horizontal="left" vertical="center" wrapText="1" indent="1"/>
    </xf>
    <xf numFmtId="0" fontId="8" fillId="9" borderId="197" xfId="0" applyFont="1" applyFill="1" applyBorder="1" applyAlignment="1">
      <alignment horizontal="left" vertical="center" wrapText="1" indent="1"/>
    </xf>
    <xf numFmtId="0" fontId="8" fillId="9" borderId="189" xfId="0" applyFont="1" applyFill="1" applyBorder="1" applyAlignment="1">
      <alignment horizontal="left" vertical="center" wrapText="1" indent="1"/>
    </xf>
    <xf numFmtId="0" fontId="8" fillId="9" borderId="196" xfId="0" applyFont="1" applyFill="1" applyBorder="1" applyAlignment="1">
      <alignment horizontal="left" vertical="center" wrapText="1" indent="1"/>
    </xf>
    <xf numFmtId="0" fontId="2" fillId="4" borderId="3" xfId="0" applyFont="1" applyFill="1" applyBorder="1" applyAlignment="1">
      <alignment horizontal="center" vertical="top" wrapText="1"/>
    </xf>
    <xf numFmtId="0" fontId="6" fillId="9" borderId="189" xfId="0" applyFont="1" applyFill="1" applyBorder="1" applyAlignment="1">
      <alignment horizontal="left" vertical="center" wrapText="1" indent="1"/>
    </xf>
    <xf numFmtId="0" fontId="6" fillId="9" borderId="196" xfId="0" applyFont="1" applyFill="1" applyBorder="1" applyAlignment="1">
      <alignment horizontal="left" vertical="center" wrapText="1" indent="1"/>
    </xf>
    <xf numFmtId="0" fontId="3" fillId="2" borderId="17" xfId="0" applyFont="1" applyFill="1" applyBorder="1" applyAlignment="1">
      <alignment vertical="top" wrapText="1"/>
    </xf>
    <xf numFmtId="0" fontId="3" fillId="2" borderId="9" xfId="0" applyFont="1" applyFill="1" applyBorder="1" applyAlignment="1">
      <alignment vertical="top" wrapText="1"/>
    </xf>
    <xf numFmtId="0" fontId="8" fillId="9" borderId="92" xfId="0" applyFont="1" applyFill="1" applyBorder="1" applyAlignment="1">
      <alignment horizontal="left" vertical="center" wrapText="1" indent="1"/>
    </xf>
    <xf numFmtId="0" fontId="8" fillId="9" borderId="0" xfId="0" applyFont="1" applyFill="1" applyAlignment="1">
      <alignment horizontal="left" vertical="center" wrapText="1" indent="1"/>
    </xf>
    <xf numFmtId="0" fontId="8" fillId="9" borderId="90" xfId="0" applyFont="1" applyFill="1" applyBorder="1" applyAlignment="1">
      <alignment horizontal="left" vertical="center" wrapText="1" indent="1"/>
    </xf>
    <xf numFmtId="0" fontId="6" fillId="9" borderId="92" xfId="0" applyFont="1" applyFill="1" applyBorder="1" applyAlignment="1">
      <alignment horizontal="left" vertical="center" indent="1"/>
    </xf>
    <xf numFmtId="0" fontId="6" fillId="9" borderId="24" xfId="0" applyFont="1" applyFill="1" applyBorder="1" applyAlignment="1">
      <alignment horizontal="left" vertical="center" indent="1"/>
    </xf>
    <xf numFmtId="0" fontId="6" fillId="9" borderId="91" xfId="0" applyFont="1" applyFill="1" applyBorder="1" applyAlignment="1">
      <alignment horizontal="left" vertical="center" indent="1"/>
    </xf>
    <xf numFmtId="0" fontId="55" fillId="4" borderId="0" xfId="0" applyFont="1" applyFill="1" applyAlignment="1">
      <alignment vertical="center" wrapText="1"/>
    </xf>
    <xf numFmtId="0" fontId="10" fillId="0" borderId="299" xfId="0" applyFont="1" applyBorder="1" applyAlignment="1">
      <alignment horizontal="left" vertical="center" wrapText="1"/>
    </xf>
    <xf numFmtId="0" fontId="10" fillId="0" borderId="92" xfId="0" applyFont="1" applyBorder="1" applyAlignment="1">
      <alignment horizontal="left" vertical="center" wrapText="1"/>
    </xf>
    <xf numFmtId="0" fontId="8" fillId="9" borderId="24" xfId="0" applyFont="1" applyFill="1" applyBorder="1" applyAlignment="1">
      <alignment horizontal="left" vertical="center" wrapText="1" indent="1"/>
    </xf>
    <xf numFmtId="0" fontId="8" fillId="9" borderId="91" xfId="0" applyFont="1" applyFill="1" applyBorder="1" applyAlignment="1">
      <alignment horizontal="left" vertical="center" wrapText="1" indent="1"/>
    </xf>
    <xf numFmtId="0" fontId="8" fillId="9" borderId="208" xfId="0" applyFont="1" applyFill="1" applyBorder="1" applyAlignment="1">
      <alignment vertical="center" wrapText="1"/>
    </xf>
    <xf numFmtId="0" fontId="2" fillId="4" borderId="225" xfId="0" applyFont="1" applyFill="1" applyBorder="1"/>
    <xf numFmtId="0" fontId="2" fillId="4" borderId="226" xfId="0" applyFont="1" applyFill="1" applyBorder="1"/>
    <xf numFmtId="0" fontId="2" fillId="5" borderId="127" xfId="0" applyFont="1" applyFill="1" applyBorder="1" applyAlignment="1">
      <alignment vertical="center" wrapText="1"/>
    </xf>
    <xf numFmtId="0" fontId="10" fillId="10" borderId="127" xfId="0" applyFont="1" applyFill="1" applyBorder="1" applyAlignment="1">
      <alignment horizontal="left" vertical="top" wrapText="1"/>
    </xf>
    <xf numFmtId="0" fontId="10" fillId="10" borderId="0" xfId="0" applyFont="1" applyFill="1" applyAlignment="1">
      <alignment horizontal="left" vertical="top" wrapText="1"/>
    </xf>
    <xf numFmtId="0" fontId="2" fillId="5" borderId="206" xfId="0" applyFont="1" applyFill="1" applyBorder="1" applyAlignment="1">
      <alignment horizontal="left" vertical="center"/>
    </xf>
    <xf numFmtId="0" fontId="2" fillId="5" borderId="207" xfId="0" applyFont="1" applyFill="1" applyBorder="1" applyAlignment="1">
      <alignment horizontal="left" vertical="center"/>
    </xf>
    <xf numFmtId="0" fontId="2" fillId="5" borderId="211" xfId="0" applyFont="1" applyFill="1" applyBorder="1" applyAlignment="1">
      <alignment horizontal="left" vertical="center"/>
    </xf>
    <xf numFmtId="0" fontId="8" fillId="9" borderId="224" xfId="0" applyFont="1" applyFill="1" applyBorder="1" applyAlignment="1">
      <alignment vertical="center" wrapText="1"/>
    </xf>
    <xf numFmtId="0" fontId="2" fillId="5" borderId="213" xfId="0" applyFont="1" applyFill="1" applyBorder="1" applyAlignment="1">
      <alignment vertical="center"/>
    </xf>
    <xf numFmtId="0" fontId="2" fillId="5" borderId="15" xfId="0" applyFont="1" applyFill="1" applyBorder="1" applyAlignment="1">
      <alignment vertical="center"/>
    </xf>
    <xf numFmtId="0" fontId="3" fillId="0" borderId="13" xfId="0" applyFont="1" applyBorder="1" applyAlignment="1">
      <alignment horizontal="left" vertical="center"/>
    </xf>
    <xf numFmtId="0" fontId="8" fillId="0" borderId="71" xfId="0" applyFont="1" applyBorder="1" applyAlignment="1">
      <alignment horizontal="left" vertical="center" wrapText="1"/>
    </xf>
    <xf numFmtId="0" fontId="8" fillId="0" borderId="71" xfId="0" applyFont="1" applyBorder="1" applyAlignment="1">
      <alignment horizontal="left" vertical="top" wrapText="1"/>
    </xf>
    <xf numFmtId="0" fontId="8" fillId="0" borderId="70" xfId="0" applyFont="1" applyBorder="1" applyAlignment="1">
      <alignment horizontal="left" vertical="top" wrapText="1"/>
    </xf>
    <xf numFmtId="0" fontId="2" fillId="4" borderId="209" xfId="0" applyFont="1" applyFill="1" applyBorder="1"/>
    <xf numFmtId="0" fontId="2" fillId="4" borderId="210" xfId="0" applyFont="1" applyFill="1" applyBorder="1"/>
    <xf numFmtId="0" fontId="2" fillId="4" borderId="212" xfId="0" applyFont="1" applyFill="1" applyBorder="1"/>
    <xf numFmtId="0" fontId="4" fillId="9" borderId="70" xfId="0" applyFont="1" applyFill="1" applyBorder="1"/>
    <xf numFmtId="0" fontId="4" fillId="9" borderId="72" xfId="0" applyFont="1" applyFill="1" applyBorder="1"/>
    <xf numFmtId="0" fontId="37" fillId="2" borderId="14" xfId="0" applyFont="1" applyFill="1" applyBorder="1" applyAlignment="1">
      <alignment horizontal="left" vertical="center" wrapText="1"/>
    </xf>
    <xf numFmtId="0" fontId="37" fillId="2" borderId="15" xfId="0" applyFont="1" applyFill="1" applyBorder="1" applyAlignment="1">
      <alignment horizontal="left" vertical="center" wrapText="1"/>
    </xf>
    <xf numFmtId="0" fontId="37" fillId="2" borderId="167" xfId="0" applyFont="1" applyFill="1" applyBorder="1" applyAlignment="1">
      <alignment horizontal="left" vertical="center" wrapText="1"/>
    </xf>
    <xf numFmtId="0" fontId="8" fillId="9" borderId="133" xfId="0" applyFont="1" applyFill="1" applyBorder="1" applyAlignment="1">
      <alignment horizontal="left" vertical="center" wrapText="1"/>
    </xf>
    <xf numFmtId="0" fontId="37" fillId="0" borderId="214" xfId="0" applyFont="1" applyBorder="1" applyAlignment="1">
      <alignment horizontal="left" vertical="center" wrapText="1"/>
    </xf>
    <xf numFmtId="0" fontId="37" fillId="0" borderId="73" xfId="0" applyFont="1" applyBorder="1" applyAlignment="1">
      <alignment horizontal="left" vertical="center" wrapText="1"/>
    </xf>
    <xf numFmtId="0" fontId="3" fillId="10" borderId="13" xfId="0" applyFont="1" applyFill="1" applyBorder="1" applyAlignment="1">
      <alignment horizontal="left" vertical="top" wrapText="1"/>
    </xf>
    <xf numFmtId="3" fontId="8" fillId="0" borderId="74" xfId="0" applyNumberFormat="1" applyFont="1" applyBorder="1" applyAlignment="1">
      <alignment horizontal="center" vertical="center" wrapText="1"/>
    </xf>
    <xf numFmtId="3" fontId="8" fillId="0" borderId="0" xfId="0" applyNumberFormat="1" applyFont="1" applyAlignment="1">
      <alignment horizontal="center" vertical="center" wrapText="1"/>
    </xf>
    <xf numFmtId="3" fontId="8" fillId="0" borderId="80" xfId="0" applyNumberFormat="1" applyFont="1" applyBorder="1" applyAlignment="1">
      <alignment horizontal="center" vertical="center" wrapText="1"/>
    </xf>
    <xf numFmtId="3" fontId="8" fillId="0" borderId="73" xfId="0" applyNumberFormat="1" applyFont="1" applyBorder="1" applyAlignment="1">
      <alignment horizontal="center" vertical="center" wrapText="1"/>
    </xf>
    <xf numFmtId="0" fontId="2" fillId="4" borderId="218" xfId="0" applyFont="1" applyFill="1" applyBorder="1" applyAlignment="1">
      <alignment horizontal="left" vertical="center" wrapText="1" indent="1"/>
    </xf>
    <xf numFmtId="0" fontId="2" fillId="4" borderId="70" xfId="0" applyFont="1" applyFill="1" applyBorder="1" applyAlignment="1">
      <alignment horizontal="left" vertical="center" wrapText="1" indent="1"/>
    </xf>
    <xf numFmtId="0" fontId="18" fillId="9" borderId="73" xfId="0" applyFont="1" applyFill="1" applyBorder="1" applyAlignment="1">
      <alignment vertical="center" wrapText="1"/>
    </xf>
    <xf numFmtId="0" fontId="18" fillId="9" borderId="76" xfId="0" applyFont="1" applyFill="1" applyBorder="1" applyAlignment="1">
      <alignment vertical="center" wrapText="1"/>
    </xf>
    <xf numFmtId="0" fontId="2" fillId="4" borderId="218" xfId="0" applyFont="1" applyFill="1" applyBorder="1" applyAlignment="1">
      <alignment vertical="center" wrapText="1"/>
    </xf>
    <xf numFmtId="0" fontId="2" fillId="4" borderId="70" xfId="0" applyFont="1" applyFill="1" applyBorder="1" applyAlignment="1">
      <alignment vertical="center" wrapText="1"/>
    </xf>
    <xf numFmtId="3" fontId="8" fillId="9" borderId="79" xfId="0" applyNumberFormat="1" applyFont="1" applyFill="1" applyBorder="1" applyAlignment="1">
      <alignment horizontal="center" vertical="center"/>
    </xf>
    <xf numFmtId="3" fontId="8" fillId="9" borderId="77" xfId="0" applyNumberFormat="1" applyFont="1" applyFill="1" applyBorder="1" applyAlignment="1">
      <alignment horizontal="center" vertical="center"/>
    </xf>
    <xf numFmtId="0" fontId="2" fillId="4" borderId="20" xfId="0" applyFont="1" applyFill="1" applyBorder="1" applyAlignment="1">
      <alignment horizontal="right" vertical="center" wrapText="1" indent="1"/>
    </xf>
    <xf numFmtId="0" fontId="2" fillId="4" borderId="0" xfId="0" applyFont="1" applyFill="1" applyAlignment="1">
      <alignment horizontal="right" vertical="center" wrapText="1" indent="1"/>
    </xf>
    <xf numFmtId="0" fontId="2" fillId="4" borderId="20" xfId="0" applyFont="1" applyFill="1" applyBorder="1" applyAlignment="1">
      <alignment horizontal="center" vertical="center" indent="1"/>
    </xf>
    <xf numFmtId="0" fontId="2" fillId="4" borderId="216" xfId="0" applyFont="1" applyFill="1" applyBorder="1" applyAlignment="1">
      <alignment horizontal="center" vertical="center" indent="1"/>
    </xf>
    <xf numFmtId="0" fontId="17" fillId="6" borderId="71" xfId="0" applyFont="1" applyFill="1" applyBorder="1" applyAlignment="1">
      <alignment horizontal="center" vertical="center"/>
    </xf>
    <xf numFmtId="0" fontId="17" fillId="6" borderId="70" xfId="0" applyFont="1" applyFill="1" applyBorder="1" applyAlignment="1">
      <alignment horizontal="center" vertical="center"/>
    </xf>
    <xf numFmtId="3" fontId="18" fillId="9" borderId="79" xfId="0" applyNumberFormat="1" applyFont="1" applyFill="1" applyBorder="1" applyAlignment="1">
      <alignment horizontal="center" vertical="center" wrapText="1"/>
    </xf>
    <xf numFmtId="3" fontId="18" fillId="9" borderId="77" xfId="0" applyNumberFormat="1" applyFont="1" applyFill="1" applyBorder="1" applyAlignment="1">
      <alignment horizontal="center" vertical="center" wrapText="1"/>
    </xf>
    <xf numFmtId="3" fontId="18" fillId="9" borderId="71" xfId="0" applyNumberFormat="1" applyFont="1" applyFill="1" applyBorder="1" applyAlignment="1">
      <alignment horizontal="center" vertical="center" wrapText="1"/>
    </xf>
    <xf numFmtId="3" fontId="18" fillId="9" borderId="72" xfId="0" applyNumberFormat="1" applyFont="1" applyFill="1" applyBorder="1" applyAlignment="1">
      <alignment horizontal="center" vertical="center" wrapText="1"/>
    </xf>
    <xf numFmtId="168" fontId="18" fillId="0" borderId="79" xfId="0" applyNumberFormat="1" applyFont="1" applyBorder="1" applyAlignment="1">
      <alignment horizontal="center" vertical="center" wrapText="1"/>
    </xf>
    <xf numFmtId="168" fontId="18" fillId="0" borderId="77" xfId="0" applyNumberFormat="1" applyFont="1" applyBorder="1" applyAlignment="1">
      <alignment horizontal="center" vertical="center" wrapText="1"/>
    </xf>
    <xf numFmtId="168" fontId="18" fillId="9" borderId="79" xfId="0" applyNumberFormat="1" applyFont="1" applyFill="1" applyBorder="1" applyAlignment="1">
      <alignment horizontal="center" vertical="center" wrapText="1"/>
    </xf>
    <xf numFmtId="168" fontId="18" fillId="9" borderId="77" xfId="0" applyNumberFormat="1" applyFont="1" applyFill="1" applyBorder="1" applyAlignment="1">
      <alignment horizontal="center" vertical="center" wrapText="1"/>
    </xf>
    <xf numFmtId="168" fontId="18" fillId="0" borderId="12" xfId="0" applyNumberFormat="1" applyFont="1" applyBorder="1" applyAlignment="1">
      <alignment horizontal="center" vertical="center" wrapText="1"/>
    </xf>
    <xf numFmtId="3" fontId="8" fillId="0" borderId="12" xfId="0" applyNumberFormat="1" applyFont="1" applyBorder="1" applyAlignment="1">
      <alignment horizontal="center" vertical="center"/>
    </xf>
    <xf numFmtId="3" fontId="8" fillId="0" borderId="71" xfId="0" applyNumberFormat="1" applyFont="1" applyBorder="1" applyAlignment="1">
      <alignment horizontal="center" vertical="center" wrapText="1"/>
    </xf>
    <xf numFmtId="3" fontId="8" fillId="0" borderId="70" xfId="0" applyNumberFormat="1" applyFont="1" applyBorder="1" applyAlignment="1">
      <alignment horizontal="center" vertical="center" wrapText="1"/>
    </xf>
    <xf numFmtId="9" fontId="18" fillId="9" borderId="79" xfId="7" applyFont="1" applyFill="1" applyBorder="1" applyAlignment="1">
      <alignment horizontal="center" vertical="center" wrapText="1"/>
    </xf>
    <xf numFmtId="9" fontId="18" fillId="9" borderId="77" xfId="7" applyFont="1" applyFill="1" applyBorder="1" applyAlignment="1">
      <alignment horizontal="center" vertical="center" wrapText="1"/>
    </xf>
    <xf numFmtId="9" fontId="18" fillId="0" borderId="12" xfId="7" applyFont="1" applyBorder="1" applyAlignment="1">
      <alignment horizontal="center" vertical="center" wrapText="1"/>
    </xf>
    <xf numFmtId="0" fontId="4" fillId="10" borderId="0" xfId="0" applyFont="1" applyFill="1" applyAlignment="1">
      <alignment vertical="top" wrapText="1"/>
    </xf>
    <xf numFmtId="0" fontId="18" fillId="9" borderId="70" xfId="0" quotePrefix="1" applyFont="1" applyFill="1" applyBorder="1" applyAlignment="1">
      <alignment vertical="center" wrapText="1"/>
    </xf>
    <xf numFmtId="3" fontId="8" fillId="0" borderId="12" xfId="0" applyNumberFormat="1" applyFont="1" applyBorder="1" applyAlignment="1">
      <alignment horizontal="center" vertical="center" wrapText="1"/>
    </xf>
    <xf numFmtId="3" fontId="8" fillId="9" borderId="79" xfId="0" applyNumberFormat="1" applyFont="1" applyFill="1" applyBorder="1" applyAlignment="1">
      <alignment horizontal="center" vertical="center" wrapText="1"/>
    </xf>
    <xf numFmtId="3" fontId="8" fillId="9" borderId="220" xfId="0" applyNumberFormat="1" applyFont="1" applyFill="1" applyBorder="1" applyAlignment="1">
      <alignment horizontal="center" vertical="center" wrapText="1"/>
    </xf>
    <xf numFmtId="0" fontId="2" fillId="5" borderId="159"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4" borderId="221" xfId="0" applyFont="1" applyFill="1" applyBorder="1" applyAlignment="1">
      <alignment horizontal="center" vertical="center" wrapText="1"/>
    </xf>
    <xf numFmtId="0" fontId="2" fillId="4" borderId="222" xfId="0" applyFont="1" applyFill="1" applyBorder="1" applyAlignment="1">
      <alignment horizontal="center" vertical="center" wrapText="1"/>
    </xf>
    <xf numFmtId="3" fontId="8" fillId="9" borderId="94" xfId="0" applyNumberFormat="1" applyFont="1" applyFill="1" applyBorder="1" applyAlignment="1">
      <alignment horizontal="center" vertical="center" wrapText="1"/>
    </xf>
    <xf numFmtId="3" fontId="8" fillId="9" borderId="100" xfId="0" applyNumberFormat="1" applyFont="1" applyFill="1" applyBorder="1" applyAlignment="1">
      <alignment horizontal="center" vertical="center" wrapText="1"/>
    </xf>
    <xf numFmtId="3" fontId="8" fillId="0" borderId="23" xfId="0" applyNumberFormat="1" applyFont="1" applyBorder="1" applyAlignment="1">
      <alignment horizontal="center" vertical="center" wrapText="1"/>
    </xf>
    <xf numFmtId="3" fontId="8" fillId="9" borderId="82" xfId="0" applyNumberFormat="1" applyFont="1" applyFill="1" applyBorder="1" applyAlignment="1">
      <alignment horizontal="center" vertical="center" wrapText="1"/>
    </xf>
    <xf numFmtId="3" fontId="8" fillId="9" borderId="217" xfId="0" applyNumberFormat="1" applyFont="1" applyFill="1" applyBorder="1" applyAlignment="1">
      <alignment horizontal="center" vertical="center" wrapText="1"/>
    </xf>
    <xf numFmtId="3" fontId="8" fillId="0" borderId="94" xfId="0" applyNumberFormat="1" applyFont="1" applyBorder="1" applyAlignment="1">
      <alignment horizontal="center" vertical="center" wrapText="1"/>
    </xf>
    <xf numFmtId="3" fontId="8" fillId="0" borderId="100" xfId="0" applyNumberFormat="1" applyFont="1" applyBorder="1" applyAlignment="1">
      <alignment horizontal="center" vertical="center" wrapText="1"/>
    </xf>
    <xf numFmtId="3" fontId="8" fillId="0" borderId="79" xfId="0" applyNumberFormat="1" applyFont="1" applyBorder="1" applyAlignment="1">
      <alignment horizontal="center" vertical="center" wrapText="1"/>
    </xf>
    <xf numFmtId="3" fontId="8" fillId="0" borderId="77" xfId="0" applyNumberFormat="1" applyFont="1" applyBorder="1" applyAlignment="1">
      <alignment horizontal="center" vertical="center" wrapText="1"/>
    </xf>
    <xf numFmtId="3" fontId="8" fillId="9" borderId="77" xfId="0" applyNumberFormat="1" applyFont="1" applyFill="1" applyBorder="1" applyAlignment="1">
      <alignment horizontal="center" vertical="center" wrapText="1"/>
    </xf>
    <xf numFmtId="0" fontId="2" fillId="4" borderId="73" xfId="0" applyFont="1" applyFill="1" applyBorder="1" applyAlignment="1">
      <alignment horizontal="center" vertical="center" indent="1"/>
    </xf>
    <xf numFmtId="0" fontId="8" fillId="9" borderId="23" xfId="0" applyFont="1" applyFill="1" applyBorder="1" applyAlignment="1">
      <alignment horizontal="center" vertical="center" indent="1"/>
    </xf>
    <xf numFmtId="0" fontId="8" fillId="9" borderId="78" xfId="0" applyFont="1" applyFill="1" applyBorder="1" applyAlignment="1">
      <alignment horizontal="center" vertical="center" indent="1"/>
    </xf>
    <xf numFmtId="0" fontId="2" fillId="4" borderId="221" xfId="0" applyFont="1" applyFill="1" applyBorder="1" applyAlignment="1">
      <alignment vertical="center" wrapText="1"/>
    </xf>
    <xf numFmtId="0" fontId="2" fillId="4" borderId="75" xfId="0" applyFont="1" applyFill="1" applyBorder="1" applyAlignment="1">
      <alignment vertical="center" wrapText="1"/>
    </xf>
    <xf numFmtId="0" fontId="8" fillId="9" borderId="214" xfId="0" applyFont="1" applyFill="1" applyBorder="1" applyAlignment="1">
      <alignment horizontal="left" vertical="center" wrapText="1"/>
    </xf>
    <xf numFmtId="3" fontId="6" fillId="9" borderId="79" xfId="0" applyNumberFormat="1" applyFont="1" applyFill="1" applyBorder="1" applyAlignment="1">
      <alignment horizontal="center" vertical="center"/>
    </xf>
    <xf numFmtId="3" fontId="6" fillId="9" borderId="12" xfId="0" applyNumberFormat="1" applyFont="1" applyFill="1" applyBorder="1" applyAlignment="1">
      <alignment horizontal="center" vertical="center"/>
    </xf>
    <xf numFmtId="3" fontId="6" fillId="9" borderId="77" xfId="0" applyNumberFormat="1" applyFont="1" applyFill="1" applyBorder="1" applyAlignment="1">
      <alignment horizontal="center" vertical="center"/>
    </xf>
    <xf numFmtId="3" fontId="6" fillId="0" borderId="79"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77" xfId="0" applyNumberFormat="1" applyFont="1" applyBorder="1" applyAlignment="1">
      <alignment horizontal="center" vertical="center"/>
    </xf>
    <xf numFmtId="3" fontId="8" fillId="9" borderId="82" xfId="0" applyNumberFormat="1" applyFont="1" applyFill="1" applyBorder="1" applyAlignment="1">
      <alignment horizontal="center" vertical="center"/>
    </xf>
    <xf numFmtId="3" fontId="8" fillId="9" borderId="78" xfId="0" applyNumberFormat="1" applyFont="1" applyFill="1" applyBorder="1" applyAlignment="1">
      <alignment horizontal="center" vertical="center"/>
    </xf>
    <xf numFmtId="3" fontId="8" fillId="0" borderId="23" xfId="0" applyNumberFormat="1" applyFont="1" applyBorder="1" applyAlignment="1">
      <alignment horizontal="center" vertical="center"/>
    </xf>
    <xf numFmtId="0" fontId="16" fillId="9" borderId="70" xfId="0" applyFont="1" applyFill="1" applyBorder="1" applyAlignment="1">
      <alignment horizontal="left" vertical="center" wrapText="1"/>
    </xf>
    <xf numFmtId="0" fontId="16" fillId="9" borderId="73" xfId="0" applyFont="1" applyFill="1" applyBorder="1" applyAlignment="1">
      <alignment horizontal="left" vertical="center" wrapText="1"/>
    </xf>
    <xf numFmtId="3" fontId="16" fillId="9" borderId="70" xfId="0" applyNumberFormat="1" applyFont="1" applyFill="1" applyBorder="1" applyAlignment="1">
      <alignment horizontal="left" vertical="center" wrapText="1"/>
    </xf>
    <xf numFmtId="3" fontId="8" fillId="9" borderId="73" xfId="0" applyNumberFormat="1" applyFont="1" applyFill="1" applyBorder="1" applyAlignment="1">
      <alignment horizontal="center" vertical="center" wrapText="1"/>
    </xf>
    <xf numFmtId="3" fontId="8" fillId="9" borderId="76" xfId="0" applyNumberFormat="1" applyFont="1" applyFill="1" applyBorder="1" applyAlignment="1">
      <alignment horizontal="center" vertical="center" wrapText="1"/>
    </xf>
    <xf numFmtId="3" fontId="6" fillId="9" borderId="70" xfId="0" applyNumberFormat="1" applyFont="1" applyFill="1" applyBorder="1" applyAlignment="1">
      <alignment horizontal="center" vertical="center"/>
    </xf>
    <xf numFmtId="3" fontId="6" fillId="9" borderId="72" xfId="0" applyNumberFormat="1" applyFont="1" applyFill="1" applyBorder="1" applyAlignment="1">
      <alignment horizontal="center" vertical="center"/>
    </xf>
    <xf numFmtId="3" fontId="8" fillId="9" borderId="70" xfId="0" applyNumberFormat="1" applyFont="1" applyFill="1" applyBorder="1" applyAlignment="1">
      <alignment horizontal="center" vertical="center" wrapText="1"/>
    </xf>
    <xf numFmtId="3" fontId="8" fillId="9" borderId="72" xfId="0" applyNumberFormat="1" applyFont="1" applyFill="1" applyBorder="1" applyAlignment="1">
      <alignment horizontal="center" vertical="center" wrapText="1"/>
    </xf>
    <xf numFmtId="3" fontId="6" fillId="9" borderId="68" xfId="0" applyNumberFormat="1" applyFont="1" applyFill="1" applyBorder="1" applyAlignment="1">
      <alignment horizontal="center" vertical="center"/>
    </xf>
    <xf numFmtId="3" fontId="6" fillId="9" borderId="86" xfId="0" applyNumberFormat="1" applyFont="1" applyFill="1" applyBorder="1" applyAlignment="1">
      <alignment horizontal="center" vertical="center"/>
    </xf>
    <xf numFmtId="3" fontId="6" fillId="9" borderId="94" xfId="0" applyNumberFormat="1" applyFont="1" applyFill="1" applyBorder="1" applyAlignment="1">
      <alignment horizontal="center" vertical="center"/>
    </xf>
    <xf numFmtId="3" fontId="6" fillId="9" borderId="69" xfId="0" applyNumberFormat="1" applyFont="1" applyFill="1" applyBorder="1" applyAlignment="1">
      <alignment horizontal="center" vertical="center"/>
    </xf>
    <xf numFmtId="0" fontId="16" fillId="9" borderId="0" xfId="0" applyFont="1" applyFill="1" applyAlignment="1">
      <alignment vertical="center" wrapText="1"/>
    </xf>
    <xf numFmtId="0" fontId="16" fillId="9" borderId="70" xfId="0" applyFont="1" applyFill="1" applyBorder="1" applyAlignment="1">
      <alignment vertical="center" wrapText="1"/>
    </xf>
    <xf numFmtId="0" fontId="8" fillId="9" borderId="70" xfId="0" applyFont="1" applyFill="1" applyBorder="1" applyAlignment="1">
      <alignment vertical="center"/>
    </xf>
    <xf numFmtId="0" fontId="8" fillId="9" borderId="72" xfId="0" applyFont="1" applyFill="1" applyBorder="1" applyAlignment="1">
      <alignment vertical="center"/>
    </xf>
    <xf numFmtId="0" fontId="6" fillId="9" borderId="70" xfId="0" applyFont="1" applyFill="1" applyBorder="1" applyAlignment="1">
      <alignment vertical="center"/>
    </xf>
    <xf numFmtId="0" fontId="6" fillId="9" borderId="72" xfId="0" applyFont="1" applyFill="1" applyBorder="1" applyAlignment="1">
      <alignment vertical="center"/>
    </xf>
    <xf numFmtId="0" fontId="58" fillId="2" borderId="13" xfId="0" applyFont="1" applyFill="1" applyBorder="1" applyAlignment="1">
      <alignment vertical="top"/>
    </xf>
    <xf numFmtId="0" fontId="58" fillId="2" borderId="0" xfId="0" applyFont="1" applyFill="1" applyAlignment="1">
      <alignment vertical="top"/>
    </xf>
    <xf numFmtId="0" fontId="18" fillId="10" borderId="71" xfId="0" applyFont="1" applyFill="1" applyBorder="1" applyAlignment="1">
      <alignment horizontal="left" vertical="center" wrapText="1"/>
    </xf>
    <xf numFmtId="0" fontId="18" fillId="10" borderId="70" xfId="0" applyFont="1" applyFill="1" applyBorder="1" applyAlignment="1">
      <alignment horizontal="left" vertical="center" wrapText="1"/>
    </xf>
    <xf numFmtId="0" fontId="18" fillId="0" borderId="71" xfId="0" applyFont="1" applyBorder="1" applyAlignment="1">
      <alignment horizontal="left" vertical="center" wrapText="1"/>
    </xf>
    <xf numFmtId="0" fontId="18" fillId="0" borderId="70" xfId="0" applyFont="1" applyBorder="1" applyAlignment="1">
      <alignment horizontal="left" vertical="center" wrapText="1"/>
    </xf>
    <xf numFmtId="0" fontId="7" fillId="10" borderId="155" xfId="0" applyFont="1" applyFill="1" applyBorder="1" applyAlignment="1">
      <alignment horizontal="center" vertical="center" wrapText="1"/>
    </xf>
    <xf numFmtId="0" fontId="2" fillId="5" borderId="316" xfId="0" applyFont="1" applyFill="1" applyBorder="1" applyAlignment="1">
      <alignment horizontal="center" vertical="center" wrapText="1"/>
    </xf>
    <xf numFmtId="0" fontId="7" fillId="0" borderId="155" xfId="0" applyFont="1" applyBorder="1" applyAlignment="1">
      <alignment horizontal="center" vertical="center" wrapText="1"/>
    </xf>
    <xf numFmtId="3" fontId="7" fillId="0" borderId="24" xfId="0" applyNumberFormat="1" applyFont="1" applyBorder="1" applyAlignment="1">
      <alignment horizontal="center" vertical="center" wrapText="1"/>
    </xf>
    <xf numFmtId="3" fontId="7" fillId="0" borderId="0" xfId="0" applyNumberFormat="1" applyFont="1" applyAlignment="1">
      <alignment horizontal="center" vertical="center" wrapText="1"/>
    </xf>
    <xf numFmtId="3" fontId="7" fillId="0" borderId="23" xfId="0" applyNumberFormat="1" applyFont="1" applyBorder="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vertical="center"/>
    </xf>
    <xf numFmtId="0" fontId="7" fillId="9" borderId="301" xfId="0" applyFont="1" applyFill="1" applyBorder="1" applyAlignment="1">
      <alignment horizontal="center" vertical="center" wrapText="1"/>
    </xf>
    <xf numFmtId="0" fontId="7" fillId="9" borderId="30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0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7" fillId="9" borderId="335" xfId="0" applyFont="1" applyFill="1" applyBorder="1" applyAlignment="1">
      <alignment horizontal="left" vertical="center" wrapText="1"/>
    </xf>
    <xf numFmtId="0" fontId="7" fillId="0" borderId="12" xfId="0" applyFont="1" applyBorder="1" applyAlignment="1">
      <alignment horizontal="center" vertical="center" wrapText="1"/>
    </xf>
    <xf numFmtId="0" fontId="10" fillId="10" borderId="13" xfId="0" applyFont="1" applyFill="1" applyBorder="1" applyAlignment="1">
      <alignment horizontal="left" vertical="top" wrapText="1"/>
    </xf>
    <xf numFmtId="0" fontId="38" fillId="2" borderId="45" xfId="0" applyFont="1" applyFill="1" applyBorder="1" applyAlignment="1">
      <alignment wrapText="1"/>
    </xf>
    <xf numFmtId="0" fontId="38" fillId="2" borderId="0" xfId="0" applyFont="1" applyFill="1" applyAlignment="1">
      <alignment wrapText="1"/>
    </xf>
    <xf numFmtId="0" fontId="7" fillId="2"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9" borderId="129" xfId="0" applyFont="1" applyFill="1" applyBorder="1" applyAlignment="1">
      <alignment horizontal="center" vertical="center" wrapText="1"/>
    </xf>
    <xf numFmtId="0" fontId="7" fillId="9" borderId="70" xfId="0" applyFont="1" applyFill="1" applyBorder="1" applyAlignment="1">
      <alignment horizontal="center" vertical="center" wrapText="1"/>
    </xf>
    <xf numFmtId="0" fontId="7" fillId="9" borderId="94" xfId="0" applyFont="1" applyFill="1" applyBorder="1" applyAlignment="1">
      <alignment horizontal="center" vertical="center" wrapText="1"/>
    </xf>
    <xf numFmtId="0" fontId="7" fillId="9" borderId="100" xfId="0" applyFont="1" applyFill="1" applyBorder="1" applyAlignment="1">
      <alignment horizontal="center" vertical="center" wrapText="1"/>
    </xf>
    <xf numFmtId="0" fontId="7" fillId="0" borderId="69" xfId="0" applyFont="1" applyBorder="1" applyAlignment="1">
      <alignment horizontal="center" vertical="center" wrapText="1"/>
    </xf>
    <xf numFmtId="0" fontId="7" fillId="9" borderId="71" xfId="0" applyFont="1" applyFill="1" applyBorder="1" applyAlignment="1">
      <alignment horizontal="center" vertical="center" wrapText="1"/>
    </xf>
    <xf numFmtId="0" fontId="7" fillId="9" borderId="72" xfId="0" applyFont="1" applyFill="1" applyBorder="1" applyAlignment="1">
      <alignment horizontal="center" vertical="center" wrapText="1"/>
    </xf>
    <xf numFmtId="0" fontId="7" fillId="10" borderId="71" xfId="0" applyFont="1" applyFill="1" applyBorder="1" applyAlignment="1">
      <alignment horizontal="center" vertical="center" wrapText="1"/>
    </xf>
    <xf numFmtId="0" fontId="7" fillId="10" borderId="70" xfId="0" applyFont="1" applyFill="1" applyBorder="1" applyAlignment="1">
      <alignment horizontal="center" vertical="center" wrapText="1"/>
    </xf>
    <xf numFmtId="0" fontId="18" fillId="10" borderId="108" xfId="0" applyFont="1" applyFill="1" applyBorder="1" applyAlignment="1">
      <alignment horizontal="left" vertical="center" wrapText="1"/>
    </xf>
    <xf numFmtId="0" fontId="18" fillId="10" borderId="68" xfId="0" applyFont="1" applyFill="1" applyBorder="1" applyAlignment="1">
      <alignment horizontal="left" vertical="center" wrapText="1"/>
    </xf>
    <xf numFmtId="0" fontId="18" fillId="10" borderId="74" xfId="0" applyFont="1" applyFill="1" applyBorder="1" applyAlignment="1">
      <alignment horizontal="left" vertical="center" wrapText="1"/>
    </xf>
    <xf numFmtId="0" fontId="18" fillId="10" borderId="80" xfId="0" applyFont="1" applyFill="1" applyBorder="1" applyAlignment="1">
      <alignment horizontal="left" vertical="center" wrapText="1"/>
    </xf>
    <xf numFmtId="0" fontId="18" fillId="10" borderId="73" xfId="0" applyFont="1" applyFill="1" applyBorder="1" applyAlignment="1">
      <alignment horizontal="left" vertical="center" wrapText="1"/>
    </xf>
    <xf numFmtId="0" fontId="55" fillId="4" borderId="73" xfId="0" applyFont="1" applyFill="1" applyBorder="1" applyAlignment="1">
      <alignment horizontal="left" vertical="center" wrapText="1"/>
    </xf>
    <xf numFmtId="0" fontId="16" fillId="9" borderId="71" xfId="0" applyFont="1" applyFill="1" applyBorder="1" applyAlignment="1">
      <alignment horizontal="center" vertical="center" wrapText="1"/>
    </xf>
    <xf numFmtId="0" fontId="16" fillId="9" borderId="72" xfId="0" applyFont="1" applyFill="1" applyBorder="1" applyAlignment="1">
      <alignment horizontal="center" vertical="center" wrapText="1"/>
    </xf>
    <xf numFmtId="0" fontId="38" fillId="8" borderId="45" xfId="0" applyFont="1" applyFill="1" applyBorder="1" applyAlignment="1">
      <alignment wrapText="1"/>
    </xf>
    <xf numFmtId="0" fontId="38" fillId="8" borderId="0" xfId="0" applyFont="1" applyFill="1" applyAlignment="1">
      <alignment wrapText="1"/>
    </xf>
    <xf numFmtId="0" fontId="8" fillId="0" borderId="228" xfId="0" applyFont="1" applyBorder="1" applyAlignment="1">
      <alignment vertical="center" wrapText="1"/>
    </xf>
    <xf numFmtId="0" fontId="8" fillId="0" borderId="135" xfId="0" applyFont="1" applyBorder="1" applyAlignment="1">
      <alignment vertical="center" wrapText="1"/>
    </xf>
    <xf numFmtId="0" fontId="8" fillId="9" borderId="229" xfId="0" applyFont="1" applyFill="1" applyBorder="1" applyAlignment="1">
      <alignment vertical="center" wrapText="1"/>
    </xf>
    <xf numFmtId="0" fontId="8" fillId="9" borderId="230" xfId="0" applyFont="1" applyFill="1" applyBorder="1" applyAlignment="1">
      <alignment vertical="center" wrapText="1"/>
    </xf>
    <xf numFmtId="0" fontId="8" fillId="10" borderId="71" xfId="0" applyFont="1" applyFill="1" applyBorder="1" applyAlignment="1">
      <alignment vertical="center" wrapText="1"/>
    </xf>
    <xf numFmtId="0" fontId="16" fillId="0" borderId="70" xfId="0" applyFont="1" applyBorder="1" applyAlignment="1">
      <alignment horizontal="center" vertical="center" wrapText="1"/>
    </xf>
    <xf numFmtId="0" fontId="8" fillId="9" borderId="89" xfId="0" applyFont="1" applyFill="1" applyBorder="1" applyAlignment="1">
      <alignment vertical="center" wrapText="1"/>
    </xf>
    <xf numFmtId="0" fontId="8" fillId="9" borderId="81" xfId="0" applyFont="1" applyFill="1" applyBorder="1" applyAlignment="1">
      <alignment vertical="center" wrapText="1"/>
    </xf>
    <xf numFmtId="0" fontId="8" fillId="9" borderId="78" xfId="0" applyFont="1" applyFill="1" applyBorder="1" applyAlignment="1">
      <alignment vertical="center" wrapText="1"/>
    </xf>
    <xf numFmtId="0" fontId="22" fillId="5" borderId="164" xfId="0" applyFont="1" applyFill="1" applyBorder="1" applyAlignment="1">
      <alignment horizontal="left" vertical="center"/>
    </xf>
    <xf numFmtId="0" fontId="38" fillId="2" borderId="45" xfId="0" applyFont="1" applyFill="1" applyBorder="1" applyAlignment="1">
      <alignment vertical="center" wrapText="1"/>
    </xf>
    <xf numFmtId="0" fontId="38" fillId="2" borderId="0" xfId="0" applyFont="1" applyFill="1" applyAlignment="1">
      <alignment vertical="center" wrapText="1"/>
    </xf>
    <xf numFmtId="0" fontId="8" fillId="10" borderId="0" xfId="0" applyFont="1" applyFill="1" applyAlignment="1">
      <alignment vertical="top" wrapText="1"/>
    </xf>
    <xf numFmtId="0" fontId="8" fillId="10" borderId="70" xfId="0" applyFont="1" applyFill="1" applyBorder="1" applyAlignment="1">
      <alignment horizontal="left" vertical="center" wrapText="1"/>
    </xf>
    <xf numFmtId="0" fontId="8" fillId="10" borderId="73" xfId="0" applyFont="1" applyFill="1" applyBorder="1" applyAlignment="1">
      <alignment horizontal="left" vertical="center" wrapText="1"/>
    </xf>
    <xf numFmtId="0" fontId="7" fillId="10" borderId="74" xfId="0" applyFont="1" applyFill="1" applyBorder="1" applyAlignment="1">
      <alignment vertical="center" wrapText="1"/>
    </xf>
    <xf numFmtId="0" fontId="7" fillId="10" borderId="0" xfId="0" applyFont="1" applyFill="1" applyAlignment="1">
      <alignment vertical="center"/>
    </xf>
    <xf numFmtId="0" fontId="8" fillId="9" borderId="135" xfId="0" applyFont="1" applyFill="1" applyBorder="1" applyAlignment="1">
      <alignment vertical="center" wrapText="1"/>
    </xf>
    <xf numFmtId="0" fontId="8" fillId="9" borderId="231" xfId="0" applyFont="1" applyFill="1" applyBorder="1" applyAlignment="1">
      <alignment vertical="center" wrapText="1"/>
    </xf>
    <xf numFmtId="0" fontId="8" fillId="9" borderId="68" xfId="0" applyFont="1" applyFill="1" applyBorder="1" applyAlignment="1">
      <alignment vertical="center" wrapText="1"/>
    </xf>
    <xf numFmtId="0" fontId="8" fillId="9" borderId="86" xfId="0" applyFont="1" applyFill="1" applyBorder="1" applyAlignment="1">
      <alignment vertical="center" wrapText="1"/>
    </xf>
    <xf numFmtId="0" fontId="16" fillId="9" borderId="70" xfId="0" applyFont="1" applyFill="1" applyBorder="1" applyAlignment="1">
      <alignment horizontal="center" vertical="center" wrapText="1"/>
    </xf>
    <xf numFmtId="0" fontId="68" fillId="2" borderId="0" xfId="3" applyFont="1" applyFill="1" applyAlignment="1">
      <alignment horizontal="left"/>
    </xf>
    <xf numFmtId="0" fontId="16" fillId="2" borderId="0" xfId="0" applyFont="1" applyFill="1" applyAlignment="1">
      <alignment horizontal="left"/>
    </xf>
    <xf numFmtId="0" fontId="16" fillId="9" borderId="155" xfId="0" applyFont="1" applyFill="1" applyBorder="1" applyAlignment="1">
      <alignment horizontal="center"/>
    </xf>
    <xf numFmtId="0" fontId="16" fillId="9" borderId="156" xfId="0" applyFont="1" applyFill="1" applyBorder="1" applyAlignment="1">
      <alignment horizontal="center"/>
    </xf>
    <xf numFmtId="3" fontId="16" fillId="0" borderId="155" xfId="0" applyNumberFormat="1" applyFont="1" applyBorder="1" applyAlignment="1">
      <alignment horizontal="center"/>
    </xf>
    <xf numFmtId="0" fontId="16" fillId="0" borderId="155" xfId="0" applyFont="1" applyBorder="1" applyAlignment="1">
      <alignment horizontal="center"/>
    </xf>
    <xf numFmtId="3" fontId="16" fillId="9" borderId="61" xfId="0" applyNumberFormat="1" applyFont="1" applyFill="1" applyBorder="1" applyAlignment="1">
      <alignment horizontal="center"/>
    </xf>
    <xf numFmtId="0" fontId="16" fillId="10" borderId="0" xfId="0" applyFont="1" applyFill="1" applyAlignment="1">
      <alignment horizontal="left" vertical="top" wrapText="1"/>
    </xf>
    <xf numFmtId="0" fontId="15" fillId="2" borderId="4" xfId="0" applyFont="1" applyFill="1" applyBorder="1" applyAlignment="1">
      <alignment horizontal="left" vertical="center" wrapText="1"/>
    </xf>
    <xf numFmtId="0" fontId="7" fillId="10" borderId="15" xfId="0" applyFont="1" applyFill="1" applyBorder="1" applyAlignment="1">
      <alignment vertical="top" wrapText="1"/>
    </xf>
    <xf numFmtId="0" fontId="7" fillId="10" borderId="155" xfId="0" applyFont="1" applyFill="1" applyBorder="1" applyAlignment="1">
      <alignment horizontal="center"/>
    </xf>
    <xf numFmtId="0" fontId="7" fillId="10" borderId="156" xfId="0" applyFont="1" applyFill="1" applyBorder="1" applyAlignment="1">
      <alignment horizontal="center"/>
    </xf>
    <xf numFmtId="3" fontId="7" fillId="0" borderId="155" xfId="4" applyNumberFormat="1" applyFont="1" applyBorder="1" applyAlignment="1">
      <alignment horizontal="center"/>
    </xf>
    <xf numFmtId="0" fontId="7" fillId="0" borderId="155" xfId="4" applyNumberFormat="1" applyFont="1" applyBorder="1" applyAlignment="1">
      <alignment horizontal="center"/>
    </xf>
    <xf numFmtId="3" fontId="7" fillId="9" borderId="61" xfId="0" applyNumberFormat="1" applyFont="1" applyFill="1" applyBorder="1" applyAlignment="1">
      <alignment horizontal="center"/>
    </xf>
    <xf numFmtId="0" fontId="7" fillId="9" borderId="155" xfId="0" applyFont="1" applyFill="1" applyBorder="1" applyAlignment="1">
      <alignment horizontal="center"/>
    </xf>
    <xf numFmtId="3" fontId="7" fillId="0" borderId="155" xfId="0" applyNumberFormat="1" applyFont="1" applyBorder="1" applyAlignment="1">
      <alignment horizontal="center"/>
    </xf>
    <xf numFmtId="0" fontId="7" fillId="0" borderId="155" xfId="0" applyFont="1" applyBorder="1" applyAlignment="1">
      <alignment horizontal="center"/>
    </xf>
    <xf numFmtId="0" fontId="38" fillId="0" borderId="297" xfId="0" applyFont="1" applyBorder="1" applyAlignment="1">
      <alignment horizontal="left" vertical="center" wrapText="1"/>
    </xf>
    <xf numFmtId="0" fontId="38" fillId="0" borderId="66" xfId="0" applyFont="1" applyBorder="1" applyAlignment="1">
      <alignment horizontal="left" vertical="center" wrapText="1"/>
    </xf>
    <xf numFmtId="164" fontId="8" fillId="0" borderId="149"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0" borderId="61" xfId="0" applyNumberFormat="1" applyFont="1" applyBorder="1" applyAlignment="1">
      <alignment horizontal="center" vertical="center"/>
    </xf>
    <xf numFmtId="164" fontId="8" fillId="0" borderId="155" xfId="0" applyNumberFormat="1" applyFont="1" applyBorder="1" applyAlignment="1">
      <alignment horizontal="center" vertical="center"/>
    </xf>
    <xf numFmtId="0" fontId="2" fillId="5" borderId="45" xfId="0" applyFont="1" applyFill="1" applyBorder="1" applyAlignment="1">
      <alignment vertical="center"/>
    </xf>
    <xf numFmtId="171" fontId="8" fillId="0" borderId="154" xfId="0" applyNumberFormat="1" applyFont="1" applyBorder="1" applyAlignment="1">
      <alignment horizontal="center" vertical="center"/>
    </xf>
    <xf numFmtId="171" fontId="8" fillId="0" borderId="23" xfId="0" applyNumberFormat="1" applyFont="1" applyBorder="1" applyAlignment="1">
      <alignment horizontal="center" vertical="center"/>
    </xf>
    <xf numFmtId="169" fontId="8" fillId="0" borderId="154" xfId="0" applyNumberFormat="1" applyFont="1" applyBorder="1" applyAlignment="1">
      <alignment horizontal="center" vertical="center"/>
    </xf>
    <xf numFmtId="169" fontId="8" fillId="0" borderId="23" xfId="0" applyNumberFormat="1" applyFont="1" applyBorder="1" applyAlignment="1">
      <alignment horizontal="center" vertical="center"/>
    </xf>
    <xf numFmtId="169" fontId="8" fillId="0" borderId="61" xfId="0" applyNumberFormat="1" applyFont="1" applyBorder="1" applyAlignment="1">
      <alignment horizontal="center" vertical="center"/>
    </xf>
    <xf numFmtId="169" fontId="8" fillId="0" borderId="155" xfId="0" applyNumberFormat="1" applyFont="1" applyBorder="1" applyAlignment="1">
      <alignment horizontal="center" vertical="center"/>
    </xf>
    <xf numFmtId="171" fontId="8" fillId="0" borderId="149" xfId="0" applyNumberFormat="1" applyFont="1" applyBorder="1" applyAlignment="1">
      <alignment horizontal="center" vertical="center"/>
    </xf>
    <xf numFmtId="171" fontId="8" fillId="0" borderId="12" xfId="0" applyNumberFormat="1" applyFont="1" applyBorder="1" applyAlignment="1">
      <alignment horizontal="center" vertical="center"/>
    </xf>
    <xf numFmtId="0" fontId="8" fillId="9" borderId="155" xfId="0" applyFont="1" applyFill="1" applyBorder="1" applyAlignment="1">
      <alignment horizontal="left" vertical="center" wrapText="1"/>
    </xf>
    <xf numFmtId="0" fontId="8" fillId="9" borderId="156" xfId="0" applyFont="1" applyFill="1" applyBorder="1" applyAlignment="1">
      <alignment horizontal="left" vertical="center" wrapText="1"/>
    </xf>
    <xf numFmtId="0" fontId="2" fillId="4" borderId="0" xfId="0" applyFont="1" applyFill="1" applyAlignment="1">
      <alignment horizontal="left" vertical="center"/>
    </xf>
    <xf numFmtId="0" fontId="8" fillId="9" borderId="157" xfId="0" quotePrefix="1" applyFont="1" applyFill="1" applyBorder="1" applyAlignment="1">
      <alignment horizontal="center" vertical="center" wrapText="1"/>
    </xf>
    <xf numFmtId="0" fontId="8" fillId="9" borderId="158" xfId="0" quotePrefix="1" applyFont="1" applyFill="1" applyBorder="1" applyAlignment="1">
      <alignment horizontal="center" vertical="center" wrapText="1"/>
    </xf>
    <xf numFmtId="0" fontId="8" fillId="9" borderId="64" xfId="0" quotePrefix="1" applyFont="1" applyFill="1" applyBorder="1" applyAlignment="1">
      <alignment horizontal="center" vertical="center" wrapText="1"/>
    </xf>
    <xf numFmtId="0" fontId="8" fillId="9" borderId="62" xfId="0" quotePrefix="1" applyFont="1" applyFill="1" applyBorder="1" applyAlignment="1">
      <alignment horizontal="center" vertical="center" wrapText="1"/>
    </xf>
    <xf numFmtId="0" fontId="2" fillId="10" borderId="0" xfId="0" applyFont="1" applyFill="1" applyAlignment="1">
      <alignment horizontal="left" vertical="center" wrapText="1"/>
    </xf>
    <xf numFmtId="0" fontId="8" fillId="10" borderId="157" xfId="0" quotePrefix="1" applyFont="1" applyFill="1" applyBorder="1" applyAlignment="1">
      <alignment horizontal="center" vertical="center" wrapText="1"/>
    </xf>
    <xf numFmtId="0" fontId="8" fillId="10" borderId="158" xfId="0" quotePrefix="1" applyFont="1" applyFill="1" applyBorder="1" applyAlignment="1">
      <alignment horizontal="center" vertical="center" wrapText="1"/>
    </xf>
    <xf numFmtId="0" fontId="8" fillId="10" borderId="64" xfId="0" quotePrefix="1" applyFont="1" applyFill="1" applyBorder="1" applyAlignment="1">
      <alignment horizontal="center" vertical="center" wrapText="1"/>
    </xf>
    <xf numFmtId="0" fontId="8" fillId="10" borderId="62" xfId="0" quotePrefix="1" applyFont="1" applyFill="1" applyBorder="1" applyAlignment="1">
      <alignment horizontal="center" vertical="center" wrapText="1"/>
    </xf>
    <xf numFmtId="0" fontId="4" fillId="9" borderId="151" xfId="0" applyFont="1" applyFill="1" applyBorder="1" applyAlignment="1">
      <alignment horizontal="center" vertical="center" wrapText="1"/>
    </xf>
    <xf numFmtId="0" fontId="4" fillId="9" borderId="140" xfId="0" applyFont="1" applyFill="1" applyBorder="1" applyAlignment="1">
      <alignment horizontal="center" vertical="center" wrapText="1"/>
    </xf>
    <xf numFmtId="0" fontId="4" fillId="9" borderId="64" xfId="0" applyFont="1" applyFill="1" applyBorder="1" applyAlignment="1">
      <alignment horizontal="center" vertical="center" wrapText="1"/>
    </xf>
    <xf numFmtId="0" fontId="4" fillId="9" borderId="62" xfId="0" applyFont="1" applyFill="1" applyBorder="1" applyAlignment="1">
      <alignment horizontal="center" vertical="center" wrapText="1"/>
    </xf>
    <xf numFmtId="0" fontId="8" fillId="9" borderId="237" xfId="0" applyFont="1" applyFill="1" applyBorder="1" applyAlignment="1">
      <alignment vertical="center" wrapText="1"/>
    </xf>
    <xf numFmtId="0" fontId="8" fillId="9" borderId="155" xfId="0" applyFont="1" applyFill="1" applyBorder="1" applyAlignment="1">
      <alignment vertical="center" wrapText="1"/>
    </xf>
    <xf numFmtId="0" fontId="8" fillId="9" borderId="156" xfId="0" applyFont="1" applyFill="1" applyBorder="1" applyAlignment="1">
      <alignment vertical="center" wrapText="1"/>
    </xf>
    <xf numFmtId="0" fontId="2" fillId="5" borderId="135"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2" fillId="4" borderId="66" xfId="0" applyFont="1" applyFill="1" applyBorder="1" applyAlignment="1">
      <alignment horizontal="left" vertical="center"/>
    </xf>
    <xf numFmtId="0" fontId="2" fillId="12" borderId="0" xfId="0" applyFont="1" applyFill="1" applyAlignment="1">
      <alignment horizontal="left" vertical="center" wrapText="1"/>
    </xf>
    <xf numFmtId="0" fontId="8" fillId="9" borderId="66" xfId="0" applyFont="1" applyFill="1" applyBorder="1" applyAlignment="1">
      <alignment horizontal="left" vertical="center" wrapText="1"/>
    </xf>
    <xf numFmtId="0" fontId="8" fillId="9" borderId="62" xfId="0" applyFont="1" applyFill="1" applyBorder="1" applyAlignment="1">
      <alignment horizontal="left" vertical="center" wrapText="1"/>
    </xf>
    <xf numFmtId="0" fontId="8" fillId="10" borderId="66" xfId="0" applyFont="1" applyFill="1" applyBorder="1" applyAlignment="1">
      <alignment horizontal="left" vertical="center" wrapText="1"/>
    </xf>
    <xf numFmtId="0" fontId="2" fillId="4" borderId="66" xfId="0" applyFont="1" applyFill="1" applyBorder="1" applyAlignment="1">
      <alignment horizontal="center" vertical="center" wrapText="1"/>
    </xf>
    <xf numFmtId="0" fontId="8" fillId="10" borderId="155" xfId="0" applyFont="1" applyFill="1" applyBorder="1" applyAlignment="1">
      <alignment horizontal="left" vertical="center" wrapText="1"/>
    </xf>
    <xf numFmtId="0" fontId="8" fillId="10" borderId="156" xfId="0" applyFont="1" applyFill="1" applyBorder="1" applyAlignment="1">
      <alignment horizontal="left" vertical="center" wrapText="1"/>
    </xf>
    <xf numFmtId="0" fontId="8" fillId="0" borderId="157" xfId="0" applyFont="1" applyBorder="1" applyAlignment="1">
      <alignment horizontal="left" vertical="center" wrapText="1"/>
    </xf>
    <xf numFmtId="0" fontId="8" fillId="0" borderId="135" xfId="0" applyFont="1" applyBorder="1" applyAlignment="1">
      <alignment horizontal="left" vertical="center" wrapText="1"/>
    </xf>
    <xf numFmtId="0" fontId="8" fillId="0" borderId="66" xfId="0" applyFont="1" applyBorder="1" applyAlignment="1">
      <alignment horizontal="left" vertical="center" wrapText="1"/>
    </xf>
    <xf numFmtId="0" fontId="38" fillId="2" borderId="45" xfId="0" applyFont="1" applyFill="1" applyBorder="1" applyAlignment="1">
      <alignment horizontal="left" vertical="center" wrapText="1"/>
    </xf>
    <xf numFmtId="0" fontId="22" fillId="11" borderId="135" xfId="0" applyFont="1" applyFill="1" applyBorder="1" applyAlignment="1">
      <alignment vertical="center" wrapText="1"/>
    </xf>
    <xf numFmtId="0" fontId="22" fillId="11" borderId="236" xfId="0" applyFont="1" applyFill="1" applyBorder="1" applyAlignment="1">
      <alignment vertical="center" wrapText="1"/>
    </xf>
    <xf numFmtId="0" fontId="22" fillId="5" borderId="235" xfId="0" applyFont="1" applyFill="1" applyBorder="1" applyAlignment="1">
      <alignment horizontal="center" vertical="center"/>
    </xf>
    <xf numFmtId="0" fontId="22" fillId="5" borderId="155" xfId="0" applyFont="1" applyFill="1" applyBorder="1" applyAlignment="1">
      <alignment horizontal="center" vertical="center"/>
    </xf>
    <xf numFmtId="0" fontId="8" fillId="10" borderId="52"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5" fillId="0" borderId="45" xfId="0" applyFont="1" applyBorder="1" applyAlignment="1">
      <alignment horizontal="left" vertical="center" wrapText="1"/>
    </xf>
    <xf numFmtId="0" fontId="15" fillId="0" borderId="0" xfId="0" applyFont="1" applyAlignment="1">
      <alignment horizontal="left" vertical="center" wrapText="1"/>
    </xf>
    <xf numFmtId="0" fontId="8" fillId="9" borderId="87" xfId="0" applyFont="1" applyFill="1" applyBorder="1" applyAlignment="1">
      <alignment horizontal="left" vertical="center" wrapText="1"/>
    </xf>
    <xf numFmtId="0" fontId="8" fillId="2" borderId="87" xfId="0" applyFont="1" applyFill="1" applyBorder="1" applyAlignment="1">
      <alignment horizontal="left" vertical="center" wrapText="1"/>
    </xf>
    <xf numFmtId="0" fontId="8" fillId="2" borderId="72" xfId="0" applyFont="1" applyFill="1" applyBorder="1" applyAlignment="1">
      <alignment horizontal="left" vertical="center" wrapText="1"/>
    </xf>
    <xf numFmtId="0" fontId="4" fillId="2" borderId="0" xfId="0" applyFont="1" applyFill="1" applyAlignment="1">
      <alignment vertical="center" wrapText="1"/>
    </xf>
    <xf numFmtId="0" fontId="2" fillId="4" borderId="218" xfId="0" applyFont="1" applyFill="1" applyBorder="1" applyAlignment="1">
      <alignment horizontal="center" vertical="center"/>
    </xf>
    <xf numFmtId="0" fontId="2" fillId="4" borderId="70" xfId="0" applyFont="1" applyFill="1" applyBorder="1" applyAlignment="1">
      <alignment horizontal="center" vertical="center"/>
    </xf>
    <xf numFmtId="0" fontId="2" fillId="5" borderId="107" xfId="0" applyFont="1" applyFill="1" applyBorder="1" applyAlignment="1">
      <alignment vertical="center" indent="1"/>
    </xf>
    <xf numFmtId="0" fontId="2" fillId="5" borderId="68" xfId="0" applyFont="1" applyFill="1" applyBorder="1" applyAlignment="1">
      <alignment vertical="center" indent="1"/>
    </xf>
    <xf numFmtId="0" fontId="4" fillId="0" borderId="0" xfId="0" applyFont="1" applyAlignment="1">
      <alignment vertical="center"/>
    </xf>
    <xf numFmtId="0" fontId="2" fillId="4" borderId="99" xfId="0" applyFont="1" applyFill="1" applyBorder="1" applyAlignment="1">
      <alignment horizontal="center" vertical="center"/>
    </xf>
    <xf numFmtId="0" fontId="8" fillId="9" borderId="243" xfId="0" applyFont="1" applyFill="1" applyBorder="1" applyAlignment="1">
      <alignment horizontal="left" vertical="center" wrapText="1"/>
    </xf>
    <xf numFmtId="0" fontId="8" fillId="9" borderId="47" xfId="0" applyFont="1" applyFill="1" applyBorder="1" applyAlignment="1">
      <alignment horizontal="left" vertical="center" wrapText="1"/>
    </xf>
    <xf numFmtId="0" fontId="8" fillId="9" borderId="23" xfId="0" applyFont="1" applyFill="1" applyBorder="1" applyAlignment="1">
      <alignment horizontal="left" vertical="center" wrapText="1"/>
    </xf>
    <xf numFmtId="0" fontId="8" fillId="9" borderId="116" xfId="0" applyFont="1" applyFill="1" applyBorder="1" applyAlignment="1">
      <alignment horizontal="left" vertical="center" wrapText="1"/>
    </xf>
    <xf numFmtId="0" fontId="2" fillId="4" borderId="20" xfId="0" applyFont="1" applyFill="1" applyBorder="1" applyAlignment="1">
      <alignment horizontal="center" vertical="center"/>
    </xf>
    <xf numFmtId="0" fontId="38" fillId="2" borderId="243" xfId="0" applyFont="1" applyFill="1" applyBorder="1" applyAlignment="1">
      <alignment horizontal="left" vertical="center" wrapText="1"/>
    </xf>
    <xf numFmtId="0" fontId="38" fillId="2" borderId="73" xfId="0" applyFont="1" applyFill="1" applyBorder="1" applyAlignment="1">
      <alignment horizontal="left" vertical="center" wrapText="1"/>
    </xf>
    <xf numFmtId="0" fontId="7" fillId="9" borderId="155" xfId="0" applyFont="1" applyFill="1" applyBorder="1" applyAlignment="1">
      <alignment vertical="center"/>
    </xf>
    <xf numFmtId="0" fontId="7" fillId="9" borderId="156" xfId="0" applyFont="1" applyFill="1" applyBorder="1" applyAlignment="1">
      <alignment vertical="center"/>
    </xf>
    <xf numFmtId="0" fontId="8" fillId="0" borderId="12" xfId="0" applyFont="1" applyBorder="1" applyAlignment="1">
      <alignment vertical="center" wrapText="1"/>
    </xf>
    <xf numFmtId="9" fontId="8" fillId="0" borderId="75" xfId="0" applyNumberFormat="1" applyFont="1" applyBorder="1" applyAlignment="1">
      <alignment horizontal="center" vertical="center"/>
    </xf>
    <xf numFmtId="9" fontId="8" fillId="9" borderId="199" xfId="0" applyNumberFormat="1" applyFont="1" applyFill="1" applyBorder="1" applyAlignment="1">
      <alignment horizontal="center" vertical="center"/>
    </xf>
    <xf numFmtId="9" fontId="8" fillId="9" borderId="75" xfId="0" applyNumberFormat="1" applyFont="1" applyFill="1" applyBorder="1" applyAlignment="1">
      <alignment horizontal="center" vertical="center"/>
    </xf>
    <xf numFmtId="169" fontId="8" fillId="2" borderId="94" xfId="0" applyNumberFormat="1" applyFont="1" applyFill="1" applyBorder="1" applyAlignment="1">
      <alignment horizontal="center" vertical="center"/>
    </xf>
    <xf numFmtId="169" fontId="8" fillId="2" borderId="100" xfId="0" applyNumberFormat="1" applyFont="1" applyFill="1" applyBorder="1" applyAlignment="1">
      <alignment horizontal="center" vertical="center"/>
    </xf>
    <xf numFmtId="169" fontId="6" fillId="2" borderId="79" xfId="0" applyNumberFormat="1" applyFont="1" applyFill="1" applyBorder="1" applyAlignment="1">
      <alignment horizontal="center" vertical="center"/>
    </xf>
    <xf numFmtId="169" fontId="6" fillId="2" borderId="77" xfId="0" applyNumberFormat="1" applyFont="1" applyFill="1" applyBorder="1" applyAlignment="1">
      <alignment horizontal="center" vertical="center"/>
    </xf>
    <xf numFmtId="9" fontId="8" fillId="0" borderId="109" xfId="0" applyNumberFormat="1" applyFont="1" applyBorder="1" applyAlignment="1">
      <alignment horizontal="center" vertical="center"/>
    </xf>
    <xf numFmtId="9" fontId="8" fillId="0" borderId="255" xfId="0" applyNumberFormat="1" applyFont="1" applyBorder="1" applyAlignment="1">
      <alignment horizontal="center" vertical="center"/>
    </xf>
    <xf numFmtId="169" fontId="8" fillId="2" borderId="23" xfId="0" applyNumberFormat="1" applyFont="1" applyFill="1" applyBorder="1" applyAlignment="1">
      <alignment horizontal="center" vertical="center"/>
    </xf>
    <xf numFmtId="169" fontId="8" fillId="9" borderId="295" xfId="0" applyNumberFormat="1" applyFont="1" applyFill="1" applyBorder="1" applyAlignment="1">
      <alignment horizontal="center" vertical="center"/>
    </xf>
    <xf numFmtId="169" fontId="8" fillId="9" borderId="69" xfId="0" applyNumberFormat="1" applyFont="1" applyFill="1" applyBorder="1" applyAlignment="1">
      <alignment horizontal="center" vertical="center"/>
    </xf>
    <xf numFmtId="169" fontId="6" fillId="2" borderId="12" xfId="0" applyNumberFormat="1" applyFont="1" applyFill="1" applyBorder="1" applyAlignment="1">
      <alignment horizontal="center" vertical="center"/>
    </xf>
    <xf numFmtId="169" fontId="6" fillId="9" borderId="296" xfId="0" applyNumberFormat="1" applyFont="1" applyFill="1" applyBorder="1" applyAlignment="1">
      <alignment horizontal="center" vertical="center"/>
    </xf>
    <xf numFmtId="169" fontId="6" fillId="9" borderId="12" xfId="0" applyNumberFormat="1" applyFont="1" applyFill="1" applyBorder="1" applyAlignment="1">
      <alignment horizontal="center" vertical="center"/>
    </xf>
    <xf numFmtId="169" fontId="8" fillId="9" borderId="94" xfId="0" applyNumberFormat="1" applyFont="1" applyFill="1" applyBorder="1" applyAlignment="1">
      <alignment horizontal="center" vertical="center"/>
    </xf>
    <xf numFmtId="169" fontId="8" fillId="9" borderId="100" xfId="0" applyNumberFormat="1" applyFont="1" applyFill="1" applyBorder="1" applyAlignment="1">
      <alignment horizontal="center" vertical="center"/>
    </xf>
    <xf numFmtId="169" fontId="6" fillId="9" borderId="79" xfId="0" applyNumberFormat="1" applyFont="1" applyFill="1" applyBorder="1" applyAlignment="1">
      <alignment horizontal="center" vertical="center"/>
    </xf>
    <xf numFmtId="169" fontId="6" fillId="9" borderId="77" xfId="0" applyNumberFormat="1" applyFont="1" applyFill="1" applyBorder="1" applyAlignment="1">
      <alignment horizontal="center" vertical="center"/>
    </xf>
    <xf numFmtId="9" fontId="8" fillId="9" borderId="109" xfId="0" applyNumberFormat="1" applyFont="1" applyFill="1" applyBorder="1" applyAlignment="1">
      <alignment horizontal="center" vertical="center"/>
    </xf>
    <xf numFmtId="9" fontId="8" fillId="9" borderId="255" xfId="0" applyNumberFormat="1" applyFont="1" applyFill="1" applyBorder="1" applyAlignment="1">
      <alignment horizontal="center" vertical="center"/>
    </xf>
    <xf numFmtId="0" fontId="37" fillId="2" borderId="243" xfId="0" applyFont="1" applyFill="1" applyBorder="1" applyAlignment="1">
      <alignment horizontal="left" vertical="center"/>
    </xf>
    <xf numFmtId="0" fontId="37" fillId="2" borderId="73" xfId="0" applyFont="1" applyFill="1" applyBorder="1" applyAlignment="1">
      <alignment horizontal="left" vertical="center"/>
    </xf>
    <xf numFmtId="0" fontId="10" fillId="2" borderId="68" xfId="0" applyFont="1" applyFill="1" applyBorder="1" applyAlignment="1">
      <alignment horizontal="left" vertical="center" wrapText="1"/>
    </xf>
    <xf numFmtId="0" fontId="22" fillId="5" borderId="256" xfId="0" applyFont="1" applyFill="1" applyBorder="1" applyAlignment="1">
      <alignment horizontal="center" vertical="center"/>
    </xf>
    <xf numFmtId="0" fontId="22" fillId="5" borderId="135" xfId="0" applyFont="1" applyFill="1" applyBorder="1" applyAlignment="1">
      <alignment horizontal="center" vertical="center"/>
    </xf>
    <xf numFmtId="0" fontId="7" fillId="10" borderId="108" xfId="0" applyFont="1" applyFill="1" applyBorder="1" applyAlignment="1">
      <alignment horizontal="left" vertical="center" wrapText="1"/>
    </xf>
    <xf numFmtId="0" fontId="7" fillId="10" borderId="74" xfId="0" applyFont="1" applyFill="1" applyBorder="1" applyAlignment="1">
      <alignment horizontal="left" vertical="center" wrapText="1"/>
    </xf>
    <xf numFmtId="0" fontId="7" fillId="10" borderId="80"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81" xfId="0" applyFont="1" applyFill="1" applyBorder="1" applyAlignment="1">
      <alignment horizontal="left" vertical="center" wrapText="1"/>
    </xf>
    <xf numFmtId="0" fontId="7" fillId="0" borderId="108" xfId="0" applyFont="1" applyBorder="1" applyAlignment="1">
      <alignment horizontal="left" vertical="center" wrapText="1"/>
    </xf>
    <xf numFmtId="0" fontId="7" fillId="0" borderId="74" xfId="0" applyFont="1" applyBorder="1" applyAlignment="1">
      <alignment horizontal="left" vertical="center" wrapText="1"/>
    </xf>
    <xf numFmtId="0" fontId="7" fillId="0" borderId="329" xfId="0" applyFont="1" applyBorder="1" applyAlignment="1">
      <alignment horizontal="left" vertical="center" wrapText="1"/>
    </xf>
    <xf numFmtId="0" fontId="7" fillId="0" borderId="321" xfId="0" applyFont="1" applyBorder="1" applyAlignment="1">
      <alignment horizontal="left" vertical="center" wrapText="1"/>
    </xf>
    <xf numFmtId="0" fontId="4" fillId="2" borderId="0" xfId="0" applyFont="1" applyFill="1" applyAlignment="1">
      <alignment horizontal="center" vertical="center"/>
    </xf>
    <xf numFmtId="0" fontId="37" fillId="10" borderId="297" xfId="0" applyFont="1" applyFill="1" applyBorder="1" applyAlignment="1">
      <alignment horizontal="left" vertical="center"/>
    </xf>
    <xf numFmtId="0" fontId="37" fillId="10" borderId="66" xfId="0" applyFont="1" applyFill="1" applyBorder="1" applyAlignment="1">
      <alignment horizontal="left" vertical="center"/>
    </xf>
    <xf numFmtId="0" fontId="17" fillId="0" borderId="31" xfId="0" applyFont="1" applyBorder="1" applyAlignment="1">
      <alignment horizontal="left" vertical="center" wrapText="1"/>
    </xf>
    <xf numFmtId="0" fontId="3" fillId="0" borderId="31" xfId="0" applyFont="1" applyBorder="1" applyAlignment="1">
      <alignment horizontal="left" vertical="center" wrapText="1"/>
    </xf>
    <xf numFmtId="0" fontId="3" fillId="0" borderId="28" xfId="0" applyFont="1" applyBorder="1" applyAlignment="1">
      <alignment horizontal="left" vertical="center" wrapText="1"/>
    </xf>
    <xf numFmtId="0" fontId="7" fillId="10" borderId="23" xfId="0" applyFont="1" applyFill="1" applyBorder="1" applyAlignment="1">
      <alignment horizontal="left" vertical="center" wrapText="1"/>
    </xf>
    <xf numFmtId="0" fontId="4" fillId="9" borderId="61" xfId="0" applyFont="1" applyFill="1" applyBorder="1" applyAlignment="1">
      <alignment horizontal="center"/>
    </xf>
    <xf numFmtId="0" fontId="4" fillId="9" borderId="155" xfId="0" applyFont="1" applyFill="1" applyBorder="1" applyAlignment="1">
      <alignment horizontal="center"/>
    </xf>
    <xf numFmtId="0" fontId="16" fillId="0" borderId="12" xfId="0" applyFont="1" applyBorder="1" applyAlignment="1">
      <alignment horizontal="left" vertical="center" wrapText="1"/>
    </xf>
    <xf numFmtId="0" fontId="2" fillId="4" borderId="23" xfId="0" applyFont="1" applyFill="1" applyBorder="1" applyAlignment="1">
      <alignment vertical="center"/>
    </xf>
    <xf numFmtId="0" fontId="7" fillId="9" borderId="156" xfId="0" applyFont="1" applyFill="1" applyBorder="1" applyAlignment="1">
      <alignment horizontal="center"/>
    </xf>
    <xf numFmtId="0" fontId="37" fillId="2" borderId="29"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9" borderId="310"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303" xfId="0" applyFont="1" applyFill="1" applyBorder="1" applyAlignment="1">
      <alignment horizontal="left" vertical="center" wrapText="1"/>
    </xf>
    <xf numFmtId="0" fontId="8" fillId="9" borderId="158" xfId="0" applyFont="1" applyFill="1" applyBorder="1" applyAlignment="1">
      <alignment vertical="center" wrapText="1"/>
    </xf>
    <xf numFmtId="0" fontId="8" fillId="9" borderId="140" xfId="0" applyFont="1" applyFill="1" applyBorder="1" applyAlignment="1">
      <alignment vertical="center" wrapText="1"/>
    </xf>
    <xf numFmtId="0" fontId="8" fillId="10" borderId="157" xfId="0" applyFont="1" applyFill="1" applyBorder="1" applyAlignment="1">
      <alignment horizontal="left" vertical="center" wrapText="1"/>
    </xf>
    <xf numFmtId="0" fontId="8" fillId="10" borderId="135" xfId="0" applyFont="1" applyFill="1" applyBorder="1" applyAlignment="1">
      <alignment horizontal="left" vertical="center" wrapText="1"/>
    </xf>
    <xf numFmtId="0" fontId="37" fillId="2" borderId="35" xfId="0" applyFont="1" applyFill="1" applyBorder="1" applyAlignment="1">
      <alignment horizontal="left" vertical="center" wrapText="1"/>
    </xf>
    <xf numFmtId="0" fontId="2" fillId="4" borderId="290" xfId="0" applyFont="1" applyFill="1" applyBorder="1" applyAlignment="1">
      <alignment horizontal="center" vertical="center" wrapText="1"/>
    </xf>
    <xf numFmtId="0" fontId="7" fillId="0" borderId="155" xfId="0" applyFont="1" applyBorder="1" applyAlignment="1">
      <alignment horizontal="center" vertical="center"/>
    </xf>
    <xf numFmtId="0" fontId="7" fillId="9" borderId="155" xfId="0" applyFont="1" applyFill="1" applyBorder="1" applyAlignment="1">
      <alignment horizontal="center" vertical="center"/>
    </xf>
    <xf numFmtId="0" fontId="2" fillId="4" borderId="290" xfId="0" applyFont="1" applyFill="1" applyBorder="1" applyAlignment="1">
      <alignment horizontal="center" vertical="center"/>
    </xf>
    <xf numFmtId="0" fontId="18" fillId="10" borderId="41" xfId="0" applyFont="1" applyFill="1" applyBorder="1" applyAlignment="1">
      <alignment vertical="center" wrapText="1"/>
    </xf>
    <xf numFmtId="0" fontId="8" fillId="10" borderId="12" xfId="0" applyFont="1" applyFill="1" applyBorder="1" applyAlignment="1">
      <alignment horizontal="left" vertical="top" wrapText="1"/>
    </xf>
    <xf numFmtId="0" fontId="18" fillId="10" borderId="46" xfId="0" applyFont="1" applyFill="1" applyBorder="1" applyAlignment="1">
      <alignment horizontal="left" vertical="center" wrapText="1"/>
    </xf>
    <xf numFmtId="0" fontId="37" fillId="10" borderId="36" xfId="0" applyFont="1" applyFill="1" applyBorder="1" applyAlignment="1">
      <alignment horizontal="left" vertical="center" wrapText="1"/>
    </xf>
    <xf numFmtId="0" fontId="37" fillId="10" borderId="37" xfId="0" applyFont="1" applyFill="1" applyBorder="1" applyAlignment="1">
      <alignment horizontal="left" vertical="center" wrapText="1"/>
    </xf>
    <xf numFmtId="0" fontId="37" fillId="10" borderId="29" xfId="0" applyFont="1" applyFill="1" applyBorder="1" applyAlignment="1">
      <alignment horizontal="left" vertical="center" wrapText="1"/>
    </xf>
    <xf numFmtId="9" fontId="8" fillId="2" borderId="23" xfId="0" applyNumberFormat="1" applyFont="1" applyFill="1" applyBorder="1" applyAlignment="1">
      <alignment horizontal="center" vertical="center"/>
    </xf>
    <xf numFmtId="0" fontId="8" fillId="2" borderId="12" xfId="0" applyFont="1" applyFill="1" applyBorder="1" applyAlignment="1">
      <alignment horizontal="center" vertical="center" wrapText="1"/>
    </xf>
    <xf numFmtId="9" fontId="8" fillId="2" borderId="12" xfId="0" applyNumberFormat="1" applyFont="1" applyFill="1" applyBorder="1" applyAlignment="1">
      <alignment horizontal="center" vertical="center"/>
    </xf>
    <xf numFmtId="0" fontId="7" fillId="0" borderId="41" xfId="0" applyFont="1" applyBorder="1" applyAlignment="1">
      <alignment vertical="center" wrapText="1"/>
    </xf>
    <xf numFmtId="0" fontId="2" fillId="5" borderId="3" xfId="0" applyFont="1" applyFill="1" applyBorder="1" applyAlignment="1">
      <alignment horizontal="left" vertical="center" wrapText="1"/>
    </xf>
    <xf numFmtId="0" fontId="16" fillId="0" borderId="63" xfId="0" applyFont="1" applyBorder="1" applyAlignment="1">
      <alignment horizontal="center" vertical="center"/>
    </xf>
    <xf numFmtId="0" fontId="8" fillId="9" borderId="265" xfId="0" applyFont="1" applyFill="1" applyBorder="1" applyAlignment="1">
      <alignment horizontal="left" vertical="center" wrapText="1"/>
    </xf>
    <xf numFmtId="0" fontId="8" fillId="9" borderId="266" xfId="0" applyFont="1" applyFill="1" applyBorder="1" applyAlignment="1">
      <alignment horizontal="left" vertical="center" wrapText="1"/>
    </xf>
    <xf numFmtId="0" fontId="27" fillId="9" borderId="61" xfId="0" applyFont="1" applyFill="1" applyBorder="1" applyAlignment="1">
      <alignment horizontal="center"/>
    </xf>
    <xf numFmtId="0" fontId="27" fillId="9" borderId="155" xfId="0" applyFont="1" applyFill="1" applyBorder="1" applyAlignment="1">
      <alignment horizontal="center"/>
    </xf>
    <xf numFmtId="0" fontId="15" fillId="10" borderId="45" xfId="0" applyFont="1" applyFill="1" applyBorder="1" applyAlignment="1">
      <alignment horizontal="left" vertical="center" wrapText="1"/>
    </xf>
    <xf numFmtId="0" fontId="15" fillId="2" borderId="37" xfId="0" applyFont="1" applyFill="1" applyBorder="1" applyAlignment="1">
      <alignment horizontal="left" vertical="center" wrapText="1"/>
    </xf>
    <xf numFmtId="0" fontId="15" fillId="2" borderId="29" xfId="0" applyFont="1" applyFill="1" applyBorder="1" applyAlignment="1">
      <alignment horizontal="left" vertical="center" wrapText="1"/>
    </xf>
    <xf numFmtId="0" fontId="7" fillId="0" borderId="153" xfId="0" applyFont="1" applyBorder="1" applyAlignment="1">
      <alignment horizontal="center" vertical="center"/>
    </xf>
    <xf numFmtId="0" fontId="7" fillId="0" borderId="137" xfId="0" applyFont="1" applyBorder="1" applyAlignment="1">
      <alignment horizontal="center" vertical="center"/>
    </xf>
    <xf numFmtId="0" fontId="7" fillId="9" borderId="265" xfId="0" applyFont="1" applyFill="1" applyBorder="1" applyAlignment="1">
      <alignment vertical="center" wrapText="1"/>
    </xf>
    <xf numFmtId="0" fontId="7" fillId="9" borderId="266" xfId="0" applyFont="1" applyFill="1" applyBorder="1" applyAlignment="1">
      <alignment vertical="center" wrapText="1"/>
    </xf>
    <xf numFmtId="0" fontId="7" fillId="9" borderId="268" xfId="0" applyFont="1" applyFill="1" applyBorder="1" applyAlignment="1">
      <alignment vertical="center" wrapText="1"/>
    </xf>
    <xf numFmtId="0" fontId="7" fillId="9" borderId="269" xfId="0" applyFont="1" applyFill="1" applyBorder="1" applyAlignment="1">
      <alignment vertical="center" wrapText="1"/>
    </xf>
    <xf numFmtId="0" fontId="7" fillId="9" borderId="66" xfId="0" applyFont="1" applyFill="1" applyBorder="1" applyAlignment="1">
      <alignment vertical="center" wrapText="1"/>
    </xf>
    <xf numFmtId="0" fontId="7" fillId="9" borderId="62" xfId="0" applyFont="1" applyFill="1" applyBorder="1" applyAlignment="1">
      <alignment vertical="center" wrapText="1"/>
    </xf>
    <xf numFmtId="0" fontId="6" fillId="9" borderId="268" xfId="0" applyFont="1" applyFill="1" applyBorder="1" applyAlignment="1">
      <alignment horizontal="left" vertical="center" wrapText="1"/>
    </xf>
    <xf numFmtId="0" fontId="6" fillId="9" borderId="269" xfId="0" applyFont="1" applyFill="1" applyBorder="1" applyAlignment="1">
      <alignment horizontal="left" vertical="center" wrapText="1"/>
    </xf>
    <xf numFmtId="0" fontId="6" fillId="9" borderId="66" xfId="0" applyFont="1" applyFill="1" applyBorder="1" applyAlignment="1">
      <alignment horizontal="left" vertical="center" wrapText="1"/>
    </xf>
    <xf numFmtId="0" fontId="6" fillId="9" borderId="62" xfId="0" applyFont="1" applyFill="1" applyBorder="1" applyAlignment="1">
      <alignment horizontal="left" vertical="center" wrapText="1"/>
    </xf>
    <xf numFmtId="0" fontId="14" fillId="2" borderId="35" xfId="0" applyFont="1" applyFill="1" applyBorder="1" applyAlignment="1">
      <alignment vertical="center" wrapText="1"/>
    </xf>
    <xf numFmtId="0" fontId="14" fillId="2" borderId="41" xfId="0" applyFont="1" applyFill="1" applyBorder="1" applyAlignment="1">
      <alignment vertical="center" wrapText="1"/>
    </xf>
    <xf numFmtId="0" fontId="14" fillId="2" borderId="33" xfId="0" applyFont="1" applyFill="1" applyBorder="1" applyAlignment="1">
      <alignment vertical="center" wrapText="1"/>
    </xf>
    <xf numFmtId="0" fontId="6" fillId="9" borderId="155" xfId="0" applyFont="1" applyFill="1" applyBorder="1" applyAlignment="1">
      <alignment horizontal="left" vertical="center" wrapText="1"/>
    </xf>
    <xf numFmtId="0" fontId="6" fillId="9" borderId="156" xfId="0" applyFont="1" applyFill="1" applyBorder="1" applyAlignment="1">
      <alignment horizontal="left" vertical="center" wrapText="1"/>
    </xf>
    <xf numFmtId="0" fontId="4" fillId="4" borderId="0" xfId="0" quotePrefix="1" applyFont="1" applyFill="1" applyAlignment="1">
      <alignment horizontal="center"/>
    </xf>
    <xf numFmtId="0" fontId="4" fillId="4" borderId="16" xfId="0" quotePrefix="1" applyFont="1" applyFill="1" applyBorder="1" applyAlignment="1">
      <alignment horizontal="center"/>
    </xf>
    <xf numFmtId="0" fontId="4" fillId="4" borderId="66" xfId="0" quotePrefix="1" applyFont="1" applyFill="1" applyBorder="1" applyAlignment="1">
      <alignment horizontal="center"/>
    </xf>
    <xf numFmtId="0" fontId="4" fillId="4" borderId="257" xfId="0" quotePrefix="1" applyFont="1" applyFill="1" applyBorder="1" applyAlignment="1">
      <alignment horizontal="center"/>
    </xf>
    <xf numFmtId="3" fontId="16" fillId="0" borderId="270" xfId="0" applyNumberFormat="1" applyFont="1" applyBorder="1" applyAlignment="1">
      <alignment horizontal="center" vertical="center"/>
    </xf>
    <xf numFmtId="3" fontId="16" fillId="0" borderId="260" xfId="0" applyNumberFormat="1" applyFont="1" applyBorder="1" applyAlignment="1">
      <alignment horizontal="center" vertical="center"/>
    </xf>
    <xf numFmtId="0" fontId="16" fillId="0" borderId="270" xfId="0" applyFont="1" applyBorder="1" applyAlignment="1">
      <alignment horizontal="center" vertical="center"/>
    </xf>
    <xf numFmtId="0" fontId="8" fillId="2" borderId="61" xfId="0" applyFont="1" applyFill="1" applyBorder="1" applyAlignment="1">
      <alignment horizontal="left" vertical="center" wrapText="1"/>
    </xf>
    <xf numFmtId="0" fontId="8" fillId="2" borderId="155" xfId="0" applyFont="1" applyFill="1" applyBorder="1" applyAlignment="1">
      <alignment horizontal="left" vertical="center" wrapText="1"/>
    </xf>
    <xf numFmtId="0" fontId="7" fillId="4" borderId="66" xfId="0" applyFont="1" applyFill="1" applyBorder="1" applyAlignment="1">
      <alignment horizontal="center" vertical="center" wrapText="1"/>
    </xf>
    <xf numFmtId="0" fontId="7" fillId="9" borderId="66" xfId="0" applyFont="1" applyFill="1" applyBorder="1" applyAlignment="1">
      <alignment horizontal="left" vertical="center" wrapText="1"/>
    </xf>
    <xf numFmtId="0" fontId="7" fillId="9" borderId="62" xfId="0" applyFont="1" applyFill="1" applyBorder="1" applyAlignment="1">
      <alignment horizontal="left" vertical="center" wrapText="1"/>
    </xf>
    <xf numFmtId="0" fontId="7" fillId="4" borderId="155" xfId="0" applyFont="1" applyFill="1" applyBorder="1" applyAlignment="1">
      <alignment horizontal="center" vertical="center" wrapText="1"/>
    </xf>
    <xf numFmtId="0" fontId="8" fillId="9" borderId="262" xfId="0" applyFont="1" applyFill="1" applyBorder="1" applyAlignment="1">
      <alignment horizontal="left" vertical="center" wrapText="1"/>
    </xf>
    <xf numFmtId="0" fontId="2" fillId="4" borderId="66" xfId="0" applyFont="1" applyFill="1" applyBorder="1" applyAlignment="1">
      <alignment vertical="center" wrapText="1"/>
    </xf>
    <xf numFmtId="0" fontId="7" fillId="9" borderId="155" xfId="0" applyFont="1" applyFill="1" applyBorder="1" applyAlignment="1">
      <alignment horizontal="center" vertical="center" wrapText="1"/>
    </xf>
    <xf numFmtId="0" fontId="7" fillId="9" borderId="171" xfId="0" applyFont="1" applyFill="1" applyBorder="1" applyAlignment="1">
      <alignment horizontal="left" vertical="center" wrapText="1"/>
    </xf>
    <xf numFmtId="0" fontId="22" fillId="13" borderId="135" xfId="0" applyFont="1" applyFill="1" applyBorder="1" applyAlignment="1">
      <alignment vertical="center" wrapText="1"/>
    </xf>
    <xf numFmtId="0" fontId="22" fillId="13" borderId="236" xfId="0" applyFont="1" applyFill="1" applyBorder="1" applyAlignment="1">
      <alignment vertical="center" wrapText="1"/>
    </xf>
    <xf numFmtId="0" fontId="8" fillId="9" borderId="291" xfId="0" applyFont="1" applyFill="1" applyBorder="1" applyAlignment="1">
      <alignment horizontal="left" vertical="center" wrapText="1"/>
    </xf>
    <xf numFmtId="0" fontId="8" fillId="9" borderId="155" xfId="0" applyFont="1" applyFill="1" applyBorder="1" applyAlignment="1">
      <alignment horizontal="left" vertical="center"/>
    </xf>
    <xf numFmtId="0" fontId="8" fillId="9" borderId="291" xfId="0" applyFont="1" applyFill="1" applyBorder="1" applyAlignment="1">
      <alignment horizontal="left" vertical="center"/>
    </xf>
    <xf numFmtId="0" fontId="8" fillId="9" borderId="262" xfId="0" applyFont="1" applyFill="1" applyBorder="1" applyAlignment="1">
      <alignment horizontal="left" vertical="center"/>
    </xf>
    <xf numFmtId="3" fontId="16" fillId="9" borderId="154" xfId="0" applyNumberFormat="1" applyFont="1" applyFill="1" applyBorder="1" applyAlignment="1">
      <alignment horizontal="center" vertical="center"/>
    </xf>
    <xf numFmtId="3" fontId="16" fillId="9" borderId="23" xfId="0" applyNumberFormat="1" applyFont="1" applyFill="1" applyBorder="1" applyAlignment="1">
      <alignment horizontal="center" vertical="center"/>
    </xf>
    <xf numFmtId="3" fontId="16" fillId="9" borderId="116" xfId="0" applyNumberFormat="1" applyFont="1" applyFill="1" applyBorder="1" applyAlignment="1">
      <alignment horizontal="center" vertical="center"/>
    </xf>
    <xf numFmtId="0" fontId="8" fillId="0" borderId="272" xfId="0" applyFont="1" applyBorder="1" applyAlignment="1">
      <alignment horizontal="center" vertical="center"/>
    </xf>
    <xf numFmtId="0" fontId="8" fillId="9" borderId="271" xfId="0" applyFont="1" applyFill="1" applyBorder="1" applyAlignment="1">
      <alignment horizontal="center" vertical="center"/>
    </xf>
    <xf numFmtId="0" fontId="8" fillId="9" borderId="272" xfId="0" applyFont="1" applyFill="1" applyBorder="1" applyAlignment="1">
      <alignment horizontal="center" vertical="center"/>
    </xf>
    <xf numFmtId="0" fontId="8" fillId="9" borderId="273" xfId="0" applyFont="1" applyFill="1" applyBorder="1" applyAlignment="1">
      <alignment horizontal="center" vertical="center"/>
    </xf>
    <xf numFmtId="3" fontId="7" fillId="0" borderId="272" xfId="0" applyNumberFormat="1" applyFont="1" applyBorder="1" applyAlignment="1">
      <alignment horizontal="center" vertical="center"/>
    </xf>
    <xf numFmtId="0" fontId="7" fillId="0" borderId="272" xfId="0" applyFont="1" applyBorder="1" applyAlignment="1">
      <alignment horizontal="center" vertical="center"/>
    </xf>
    <xf numFmtId="0" fontId="7" fillId="9" borderId="271" xfId="0" applyFont="1" applyFill="1" applyBorder="1" applyAlignment="1">
      <alignment horizontal="center" vertical="center"/>
    </xf>
    <xf numFmtId="0" fontId="7" fillId="9" borderId="272" xfId="0" applyFont="1" applyFill="1" applyBorder="1" applyAlignment="1">
      <alignment horizontal="center" vertical="center"/>
    </xf>
    <xf numFmtId="0" fontId="7" fillId="9" borderId="273" xfId="0" applyFont="1" applyFill="1" applyBorder="1" applyAlignment="1">
      <alignment horizontal="center" vertical="center"/>
    </xf>
    <xf numFmtId="0" fontId="2" fillId="4" borderId="66" xfId="0" applyFont="1" applyFill="1" applyBorder="1" applyAlignment="1">
      <alignment horizontal="center" vertical="center" wrapText="1" indent="1"/>
    </xf>
    <xf numFmtId="0" fontId="7" fillId="0" borderId="61" xfId="0" applyFont="1" applyBorder="1" applyAlignment="1">
      <alignment horizontal="center" vertical="center" wrapText="1"/>
    </xf>
    <xf numFmtId="0" fontId="7" fillId="0" borderId="156" xfId="0" applyFont="1" applyBorder="1" applyAlignment="1">
      <alignment horizontal="center" vertical="center" wrapText="1"/>
    </xf>
    <xf numFmtId="0" fontId="7" fillId="10" borderId="61" xfId="0" applyFont="1" applyFill="1" applyBorder="1" applyAlignment="1">
      <alignment horizontal="center" vertical="center" wrapText="1"/>
    </xf>
    <xf numFmtId="0" fontId="7" fillId="10" borderId="156" xfId="0" applyFont="1" applyFill="1" applyBorder="1" applyAlignment="1">
      <alignment horizontal="center" vertical="center" wrapText="1"/>
    </xf>
    <xf numFmtId="3" fontId="16" fillId="0" borderId="23" xfId="0" applyNumberFormat="1" applyFont="1" applyBorder="1" applyAlignment="1">
      <alignment horizontal="center" vertical="center"/>
    </xf>
    <xf numFmtId="3" fontId="16" fillId="0" borderId="151" xfId="0" applyNumberFormat="1" applyFont="1" applyBorder="1" applyAlignment="1">
      <alignment horizontal="center" vertical="center"/>
    </xf>
    <xf numFmtId="0" fontId="16" fillId="0" borderId="0" xfId="0" applyFont="1" applyAlignment="1">
      <alignment horizontal="center" vertical="center"/>
    </xf>
    <xf numFmtId="0" fontId="7" fillId="9" borderId="258" xfId="0" applyFont="1" applyFill="1" applyBorder="1" applyAlignment="1">
      <alignment horizontal="left" vertical="center" wrapText="1"/>
    </xf>
    <xf numFmtId="0" fontId="7" fillId="9" borderId="259" xfId="0" applyFont="1" applyFill="1" applyBorder="1" applyAlignment="1">
      <alignment horizontal="left" vertical="center" wrapText="1"/>
    </xf>
    <xf numFmtId="0" fontId="16" fillId="9" borderId="66" xfId="0" applyFont="1" applyFill="1" applyBorder="1" applyAlignment="1">
      <alignment vertical="center" wrapText="1"/>
    </xf>
    <xf numFmtId="0" fontId="16" fillId="9" borderId="62" xfId="0" applyFont="1" applyFill="1" applyBorder="1" applyAlignment="1">
      <alignment vertical="center" wrapText="1"/>
    </xf>
    <xf numFmtId="0" fontId="16" fillId="9" borderId="155" xfId="0" applyFont="1" applyFill="1" applyBorder="1" applyAlignment="1">
      <alignment vertical="center" wrapText="1"/>
    </xf>
    <xf numFmtId="0" fontId="16" fillId="9" borderId="156" xfId="0" applyFont="1" applyFill="1" applyBorder="1" applyAlignment="1">
      <alignment vertical="center" wrapText="1"/>
    </xf>
    <xf numFmtId="0" fontId="16" fillId="9" borderId="0" xfId="0" applyFont="1" applyFill="1" applyAlignment="1">
      <alignment horizontal="left" vertical="center" wrapText="1"/>
    </xf>
    <xf numFmtId="0" fontId="16" fillId="9" borderId="23" xfId="0" applyFont="1" applyFill="1" applyBorder="1" applyAlignment="1">
      <alignment horizontal="left" vertical="center" wrapText="1"/>
    </xf>
    <xf numFmtId="0" fontId="2" fillId="5" borderId="135" xfId="0" applyFont="1" applyFill="1" applyBorder="1" applyAlignment="1">
      <alignment vertical="center" wrapText="1"/>
    </xf>
    <xf numFmtId="0" fontId="7" fillId="9" borderId="152" xfId="0" applyFont="1" applyFill="1" applyBorder="1" applyAlignment="1">
      <alignment horizontal="center" vertical="center"/>
    </xf>
    <xf numFmtId="0" fontId="7" fillId="9" borderId="136" xfId="0" applyFont="1" applyFill="1" applyBorder="1" applyAlignment="1">
      <alignment horizontal="center" vertical="center"/>
    </xf>
    <xf numFmtId="0" fontId="7" fillId="9" borderId="141" xfId="0" applyFont="1" applyFill="1" applyBorder="1" applyAlignment="1">
      <alignment horizontal="center" vertical="center"/>
    </xf>
    <xf numFmtId="0" fontId="7" fillId="9" borderId="153" xfId="0" applyFont="1" applyFill="1" applyBorder="1" applyAlignment="1">
      <alignment horizontal="center" vertical="center"/>
    </xf>
    <xf numFmtId="0" fontId="7" fillId="9" borderId="137" xfId="0" applyFont="1" applyFill="1" applyBorder="1" applyAlignment="1">
      <alignment horizontal="center" vertical="center"/>
    </xf>
    <xf numFmtId="0" fontId="7" fillId="9" borderId="142" xfId="0" applyFont="1" applyFill="1" applyBorder="1" applyAlignment="1">
      <alignment horizontal="center" vertical="center"/>
    </xf>
    <xf numFmtId="0" fontId="10" fillId="10" borderId="261" xfId="0" applyFont="1" applyFill="1" applyBorder="1" applyAlignment="1">
      <alignment vertical="top" wrapText="1"/>
    </xf>
    <xf numFmtId="0" fontId="10" fillId="10" borderId="135" xfId="0" applyFont="1" applyFill="1" applyBorder="1" applyAlignment="1">
      <alignment vertical="top" wrapText="1"/>
    </xf>
    <xf numFmtId="0" fontId="8" fillId="9" borderId="136" xfId="0" applyFont="1" applyFill="1" applyBorder="1" applyAlignment="1">
      <alignment horizontal="left" vertical="center" wrapText="1"/>
    </xf>
    <xf numFmtId="0" fontId="7" fillId="9" borderId="137" xfId="0" applyFont="1" applyFill="1" applyBorder="1" applyAlignment="1">
      <alignment horizontal="left" vertical="center" wrapText="1"/>
    </xf>
    <xf numFmtId="0" fontId="7" fillId="9" borderId="136" xfId="0" applyFont="1" applyFill="1" applyBorder="1" applyAlignment="1">
      <alignment horizontal="left" vertical="center" wrapText="1"/>
    </xf>
    <xf numFmtId="0" fontId="7" fillId="0" borderId="154" xfId="0" applyFont="1" applyBorder="1" applyAlignment="1">
      <alignment horizontal="center" vertical="center"/>
    </xf>
    <xf numFmtId="0" fontId="7" fillId="0" borderId="23" xfId="0" applyFont="1" applyBorder="1" applyAlignment="1">
      <alignment horizontal="center" vertical="center"/>
    </xf>
    <xf numFmtId="0" fontId="7" fillId="0" borderId="116" xfId="0" applyFont="1" applyBorder="1" applyAlignment="1">
      <alignment horizontal="center" vertical="center"/>
    </xf>
    <xf numFmtId="0" fontId="8" fillId="9" borderId="154" xfId="0" applyFont="1" applyFill="1" applyBorder="1" applyAlignment="1">
      <alignment horizontal="center" vertical="center"/>
    </xf>
    <xf numFmtId="0" fontId="8" fillId="9" borderId="23" xfId="0" applyFont="1" applyFill="1" applyBorder="1" applyAlignment="1">
      <alignment horizontal="center" vertical="center"/>
    </xf>
    <xf numFmtId="0" fontId="8" fillId="9" borderId="116" xfId="0" applyFont="1" applyFill="1" applyBorder="1" applyAlignment="1">
      <alignment horizontal="center" vertical="center"/>
    </xf>
    <xf numFmtId="0" fontId="8" fillId="0" borderId="23" xfId="0" applyFont="1" applyBorder="1" applyAlignment="1">
      <alignment horizontal="center" vertical="center"/>
    </xf>
    <xf numFmtId="0" fontId="90" fillId="2" borderId="0" xfId="3" applyFont="1" applyFill="1" applyAlignment="1">
      <alignment vertical="center" wrapText="1"/>
    </xf>
    <xf numFmtId="0" fontId="11" fillId="9" borderId="155" xfId="0" applyFont="1" applyFill="1" applyBorder="1" applyAlignment="1">
      <alignment horizontal="center"/>
    </xf>
    <xf numFmtId="0" fontId="8" fillId="9" borderId="135" xfId="0" applyFont="1" applyFill="1" applyBorder="1" applyAlignment="1">
      <alignment horizontal="left" vertical="center" wrapText="1"/>
    </xf>
    <xf numFmtId="0" fontId="8" fillId="9" borderId="236" xfId="0" applyFont="1" applyFill="1" applyBorder="1" applyAlignment="1">
      <alignment horizontal="left" vertical="center" wrapText="1"/>
    </xf>
    <xf numFmtId="0" fontId="8" fillId="2" borderId="235" xfId="0" applyFont="1" applyFill="1" applyBorder="1" applyAlignment="1">
      <alignment horizontal="left" vertical="center" wrapText="1"/>
    </xf>
    <xf numFmtId="0" fontId="8" fillId="2" borderId="291" xfId="0" applyFont="1" applyFill="1" applyBorder="1" applyAlignment="1">
      <alignment horizontal="left" vertical="center" wrapText="1"/>
    </xf>
    <xf numFmtId="0" fontId="8" fillId="2" borderId="235" xfId="0" applyFont="1" applyFill="1" applyBorder="1" applyAlignment="1">
      <alignment horizontal="left" vertical="center"/>
    </xf>
    <xf numFmtId="0" fontId="8" fillId="2" borderId="155" xfId="0" applyFont="1" applyFill="1" applyBorder="1" applyAlignment="1">
      <alignment horizontal="left" vertical="center"/>
    </xf>
    <xf numFmtId="0" fontId="8" fillId="2" borderId="291" xfId="0" applyFont="1" applyFill="1" applyBorder="1" applyAlignment="1">
      <alignment horizontal="left" vertical="center"/>
    </xf>
    <xf numFmtId="0" fontId="8" fillId="10" borderId="256" xfId="0" applyFont="1" applyFill="1" applyBorder="1" applyAlignment="1">
      <alignment horizontal="left" vertical="center" wrapText="1"/>
    </xf>
    <xf numFmtId="0" fontId="8" fillId="10" borderId="236" xfId="0" applyFont="1" applyFill="1" applyBorder="1" applyAlignment="1">
      <alignment horizontal="left" vertical="center" wrapText="1"/>
    </xf>
    <xf numFmtId="0" fontId="38" fillId="2" borderId="297" xfId="0" applyFont="1" applyFill="1" applyBorder="1" applyAlignment="1">
      <alignment horizontal="left" vertical="center" wrapText="1"/>
    </xf>
    <xf numFmtId="0" fontId="38" fillId="2" borderId="66" xfId="0" applyFont="1" applyFill="1" applyBorder="1" applyAlignment="1">
      <alignment horizontal="left" vertical="center" wrapText="1"/>
    </xf>
    <xf numFmtId="0" fontId="8" fillId="10" borderId="262" xfId="0" applyFont="1" applyFill="1" applyBorder="1" applyAlignment="1">
      <alignment horizontal="left" vertical="center" wrapText="1"/>
    </xf>
    <xf numFmtId="0" fontId="16" fillId="9" borderId="155" xfId="0" applyFont="1" applyFill="1" applyBorder="1" applyAlignment="1">
      <alignment horizontal="left" vertical="center" wrapText="1"/>
    </xf>
    <xf numFmtId="0" fontId="16" fillId="9" borderId="156" xfId="0" applyFont="1" applyFill="1" applyBorder="1" applyAlignment="1">
      <alignment horizontal="left" vertical="center" wrapText="1"/>
    </xf>
    <xf numFmtId="0" fontId="22" fillId="14" borderId="256" xfId="0" applyFont="1" applyFill="1" applyBorder="1" applyAlignment="1">
      <alignment horizontal="center" vertical="center"/>
    </xf>
    <xf numFmtId="0" fontId="22" fillId="14" borderId="135" xfId="0" applyFont="1" applyFill="1" applyBorder="1" applyAlignment="1">
      <alignment horizontal="center" vertical="center"/>
    </xf>
    <xf numFmtId="0" fontId="2" fillId="5" borderId="45" xfId="0" applyFont="1" applyFill="1" applyBorder="1" applyAlignment="1">
      <alignment horizontal="left" vertical="center" wrapText="1"/>
    </xf>
    <xf numFmtId="0" fontId="7" fillId="9" borderId="149"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38" xfId="0" applyFont="1" applyFill="1" applyBorder="1" applyAlignment="1">
      <alignment horizontal="center" vertical="center"/>
    </xf>
    <xf numFmtId="0" fontId="68" fillId="2" borderId="0" xfId="3" applyFont="1" applyFill="1" applyAlignment="1">
      <alignment horizontal="left" vertical="center"/>
    </xf>
  </cellXfs>
  <cellStyles count="8">
    <cellStyle name="CBA" xfId="2" xr:uid="{00000000-0005-0000-0000-000007000000}"/>
    <cellStyle name="Hiperlink" xfId="3" builtinId="8"/>
    <cellStyle name="Hyperlink" xfId="1" xr:uid="{00000000-0005-0000-0000-000006000000}"/>
    <cellStyle name="Moeda" xfId="5" builtinId="4"/>
    <cellStyle name="Normal" xfId="0" builtinId="0"/>
    <cellStyle name="Porcentagem" xfId="7" builtinId="5"/>
    <cellStyle name="Vírgula" xfId="4" builtinId="3"/>
    <cellStyle name="Vírgula 2" xfId="6" xr:uid="{105039A2-FF2F-4D19-8748-F22FD4F65E6E}"/>
  </cellStyles>
  <dxfs count="0"/>
  <tableStyles count="0" defaultTableStyle="TableStyleMedium2" defaultPivotStyle="PivotStyleMedium9"/>
  <colors>
    <mruColors>
      <color rgb="FF17D4E8"/>
      <color rgb="FF2F06DC"/>
      <color rgb="FF430098"/>
      <color rgb="FF113CEA"/>
      <color rgb="FF3000FD"/>
      <color rgb="FF3338E8"/>
      <color rgb="FF133EEA"/>
      <color rgb="FFD6FF6B"/>
      <color rgb="FFFF00FF"/>
      <color rgb="FF000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Temas de especialidade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barChart>
        <c:barDir val="bar"/>
        <c:grouping val="clustered"/>
        <c:varyColors val="0"/>
        <c:ser>
          <c:idx val="0"/>
          <c:order val="0"/>
          <c:spPr>
            <a:solidFill>
              <a:srgbClr val="430098"/>
            </a:solidFill>
            <a:ln>
              <a:noFill/>
            </a:ln>
            <a:effectLst/>
          </c:spPr>
          <c:invertIfNegative val="0"/>
          <c:dLbls>
            <c:dLbl>
              <c:idx val="5"/>
              <c:layout>
                <c:manualLayout>
                  <c:x val="0"/>
                  <c:y val="1.093613298507458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D1-468D-B19C-206AEE944DC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7D4E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'GOVERNANÇA CORPORATIVA'!$C$92:$C$97</c:f>
              <c:strCache>
                <c:ptCount val="6"/>
                <c:pt idx="0">
                  <c:v>Jurídico</c:v>
                </c:pt>
                <c:pt idx="1">
                  <c:v>Riscos e/ou Auditoria</c:v>
                </c:pt>
                <c:pt idx="2">
                  <c:v>Finanças </c:v>
                </c:pt>
                <c:pt idx="3">
                  <c:v>Inovação</c:v>
                </c:pt>
                <c:pt idx="4">
                  <c:v>Sustentabilidade/ESG</c:v>
                </c:pt>
                <c:pt idx="5">
                  <c:v>Mineração e Metais</c:v>
                </c:pt>
              </c:strCache>
            </c:strRef>
          </c:cat>
          <c:val>
            <c:numRef>
              <c:f>'GOVERNANÇA CORPORATIVA'!$D$92:$D$97</c:f>
              <c:numCache>
                <c:formatCode>0%</c:formatCode>
                <c:ptCount val="6"/>
                <c:pt idx="0">
                  <c:v>0.125</c:v>
                </c:pt>
                <c:pt idx="1">
                  <c:v>0.25</c:v>
                </c:pt>
                <c:pt idx="2">
                  <c:v>0.375</c:v>
                </c:pt>
                <c:pt idx="3">
                  <c:v>0.5</c:v>
                </c:pt>
                <c:pt idx="4">
                  <c:v>0.25</c:v>
                </c:pt>
                <c:pt idx="5">
                  <c:v>0.75</c:v>
                </c:pt>
              </c:numCache>
            </c:numRef>
          </c:val>
          <c:extLst>
            <c:ext xmlns:c16="http://schemas.microsoft.com/office/drawing/2014/chart" uri="{C3380CC4-5D6E-409C-BE32-E72D297353CC}">
              <c16:uniqueId val="{00000000-5CD1-468D-B19C-206AEE944DC9}"/>
            </c:ext>
          </c:extLst>
        </c:ser>
        <c:dLbls>
          <c:showLegendKey val="0"/>
          <c:showVal val="0"/>
          <c:showCatName val="0"/>
          <c:showSerName val="0"/>
          <c:showPercent val="0"/>
          <c:showBubbleSize val="0"/>
        </c:dLbls>
        <c:gapWidth val="182"/>
        <c:axId val="730904943"/>
        <c:axId val="730903023"/>
      </c:barChart>
      <c:catAx>
        <c:axId val="7309049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113CEA"/>
                </a:solidFill>
                <a:latin typeface="Verdana" panose="020B0604030504040204" pitchFamily="34" charset="0"/>
                <a:ea typeface="Verdana" panose="020B0604030504040204" pitchFamily="34" charset="0"/>
                <a:cs typeface="+mn-cs"/>
              </a:defRPr>
            </a:pPr>
            <a:endParaRPr lang="pt-BR"/>
          </a:p>
        </c:txPr>
        <c:crossAx val="730903023"/>
        <c:crosses val="autoZero"/>
        <c:auto val="1"/>
        <c:lblAlgn val="ctr"/>
        <c:lblOffset val="100"/>
        <c:noMultiLvlLbl val="0"/>
      </c:catAx>
      <c:valAx>
        <c:axId val="730903023"/>
        <c:scaling>
          <c:orientation val="minMax"/>
        </c:scaling>
        <c:delete val="1"/>
        <c:axPos val="t"/>
        <c:numFmt formatCode="0%" sourceLinked="1"/>
        <c:majorTickMark val="none"/>
        <c:minorTickMark val="none"/>
        <c:tickLblPos val="nextTo"/>
        <c:crossAx val="73090494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Membros</a:t>
            </a:r>
            <a:r>
              <a:rPr lang="pt-BR" b="1" baseline="0">
                <a:solidFill>
                  <a:srgbClr val="17D4E8"/>
                </a:solidFill>
                <a:latin typeface="Verdana" panose="020B0604030504040204" pitchFamily="34" charset="0"/>
                <a:ea typeface="Verdana" panose="020B0604030504040204" pitchFamily="34" charset="0"/>
              </a:rPr>
              <a:t> independentes</a:t>
            </a:r>
            <a:endParaRPr lang="pt-BR" b="1">
              <a:solidFill>
                <a:srgbClr val="17D4E8"/>
              </a:solidFill>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doughnutChart>
        <c:varyColors val="1"/>
        <c:ser>
          <c:idx val="0"/>
          <c:order val="0"/>
          <c:dPt>
            <c:idx val="0"/>
            <c:bubble3D val="0"/>
            <c:spPr>
              <a:solidFill>
                <a:srgbClr val="430098"/>
              </a:solidFill>
              <a:ln w="19050">
                <a:solidFill>
                  <a:srgbClr val="430098"/>
                </a:solidFill>
              </a:ln>
              <a:effectLst/>
            </c:spPr>
            <c:extLst>
              <c:ext xmlns:c16="http://schemas.microsoft.com/office/drawing/2014/chart" uri="{C3380CC4-5D6E-409C-BE32-E72D297353CC}">
                <c16:uniqueId val="{00000001-F989-46A8-9FE2-76138F8DBEB3}"/>
              </c:ext>
            </c:extLst>
          </c:dPt>
          <c:dPt>
            <c:idx val="1"/>
            <c:bubble3D val="0"/>
            <c:spPr>
              <a:noFill/>
              <a:ln w="19050">
                <a:solidFill>
                  <a:srgbClr val="430098"/>
                </a:solidFill>
              </a:ln>
              <a:effectLst/>
            </c:spPr>
            <c:extLst>
              <c:ext xmlns:c16="http://schemas.microsoft.com/office/drawing/2014/chart" uri="{C3380CC4-5D6E-409C-BE32-E72D297353CC}">
                <c16:uniqueId val="{00000002-F989-46A8-9FE2-76138F8DBEB3}"/>
              </c:ext>
            </c:extLst>
          </c:dPt>
          <c:dLbls>
            <c:dLbl>
              <c:idx val="0"/>
              <c:layout>
                <c:manualLayout>
                  <c:x val="7.7777777777777779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89-46A8-9FE2-76138F8DBEB3}"/>
                </c:ext>
              </c:extLst>
            </c:dLbl>
            <c:dLbl>
              <c:idx val="1"/>
              <c:delete val="1"/>
              <c:extLst>
                <c:ext xmlns:c15="http://schemas.microsoft.com/office/drawing/2012/chart" uri="{CE6537A1-D6FC-4f65-9D91-7224C49458BB}"/>
                <c:ext xmlns:c16="http://schemas.microsoft.com/office/drawing/2014/chart" uri="{C3380CC4-5D6E-409C-BE32-E72D297353CC}">
                  <c16:uniqueId val="{00000002-F989-46A8-9FE2-76138F8DBEB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3009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extLst>
          </c:dLbls>
          <c:cat>
            <c:strRef>
              <c:f>'GOVERNANÇA CORPORATIVA'!$G$93:$G$94</c:f>
              <c:strCache>
                <c:ptCount val="2"/>
                <c:pt idx="0">
                  <c:v>Independentes</c:v>
                </c:pt>
                <c:pt idx="1">
                  <c:v>Não indenpentes</c:v>
                </c:pt>
              </c:strCache>
            </c:strRef>
          </c:cat>
          <c:val>
            <c:numRef>
              <c:f>'GOVERNANÇA CORPORATIVA'!$H$93:$H$94</c:f>
              <c:numCache>
                <c:formatCode>0%</c:formatCode>
                <c:ptCount val="2"/>
                <c:pt idx="0">
                  <c:v>0.375</c:v>
                </c:pt>
                <c:pt idx="1">
                  <c:v>0.625</c:v>
                </c:pt>
              </c:numCache>
            </c:numRef>
          </c:val>
          <c:extLst>
            <c:ext xmlns:c16="http://schemas.microsoft.com/office/drawing/2014/chart" uri="{C3380CC4-5D6E-409C-BE32-E72D297353CC}">
              <c16:uniqueId val="{00000000-F989-46A8-9FE2-76138F8DBEB3}"/>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Faixa</a:t>
            </a:r>
            <a:r>
              <a:rPr lang="pt-BR" b="1" baseline="0">
                <a:solidFill>
                  <a:srgbClr val="17D4E8"/>
                </a:solidFill>
                <a:latin typeface="Verdana" panose="020B0604030504040204" pitchFamily="34" charset="0"/>
                <a:ea typeface="Verdana" panose="020B0604030504040204" pitchFamily="34" charset="0"/>
              </a:rPr>
              <a:t> etária</a:t>
            </a:r>
            <a:endParaRPr lang="pt-BR" b="1">
              <a:solidFill>
                <a:srgbClr val="17D4E8"/>
              </a:solidFill>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doughnutChart>
        <c:varyColors val="1"/>
        <c:ser>
          <c:idx val="0"/>
          <c:order val="0"/>
          <c:spPr>
            <a:solidFill>
              <a:srgbClr val="17D4E8"/>
            </a:solidFill>
          </c:spPr>
          <c:dPt>
            <c:idx val="0"/>
            <c:bubble3D val="0"/>
            <c:spPr>
              <a:solidFill>
                <a:srgbClr val="430098"/>
              </a:solidFill>
              <a:ln w="19050">
                <a:solidFill>
                  <a:srgbClr val="430098"/>
                </a:solidFill>
              </a:ln>
              <a:effectLst/>
            </c:spPr>
            <c:extLst>
              <c:ext xmlns:c16="http://schemas.microsoft.com/office/drawing/2014/chart" uri="{C3380CC4-5D6E-409C-BE32-E72D297353CC}">
                <c16:uniqueId val="{00000001-12FE-4DE7-B551-01F9E22E57B5}"/>
              </c:ext>
            </c:extLst>
          </c:dPt>
          <c:dPt>
            <c:idx val="1"/>
            <c:bubble3D val="0"/>
            <c:spPr>
              <a:solidFill>
                <a:srgbClr val="17D4E8"/>
              </a:solidFill>
              <a:ln w="19050">
                <a:solidFill>
                  <a:srgbClr val="17D4E8"/>
                </a:solidFill>
              </a:ln>
              <a:effectLst/>
            </c:spPr>
            <c:extLst>
              <c:ext xmlns:c16="http://schemas.microsoft.com/office/drawing/2014/chart" uri="{C3380CC4-5D6E-409C-BE32-E72D297353CC}">
                <c16:uniqueId val="{00000002-12FE-4DE7-B551-01F9E22E57B5}"/>
              </c:ext>
            </c:extLst>
          </c:dPt>
          <c:dLbls>
            <c:dLbl>
              <c:idx val="0"/>
              <c:layout>
                <c:manualLayout>
                  <c:x val="0.17349921230292065"/>
                  <c:y val="-0.1342592592592593"/>
                </c:manualLayout>
              </c:layout>
              <c:tx>
                <c:rich>
                  <a:bodyPr rot="0" spcFirstLastPara="1" vertOverflow="ellipsis" vert="horz" wrap="square" lIns="38100" tIns="19050" rIns="38100" bIns="19050" anchor="ctr" anchorCtr="1">
                    <a:spAutoFit/>
                  </a:bodyPr>
                  <a:lstStyle/>
                  <a:p>
                    <a:pPr>
                      <a:defRPr sz="1000" b="0" i="0" u="none" strike="noStrike" kern="1200" baseline="0">
                        <a:solidFill>
                          <a:srgbClr val="430098"/>
                        </a:solidFill>
                        <a:latin typeface="Verdana" panose="020B0604030504040204" pitchFamily="34" charset="0"/>
                        <a:ea typeface="Verdana" panose="020B0604030504040204" pitchFamily="34" charset="0"/>
                        <a:cs typeface="+mn-cs"/>
                      </a:defRPr>
                    </a:pPr>
                    <a:r>
                      <a:rPr lang="en-US" sz="1000" b="1">
                        <a:solidFill>
                          <a:srgbClr val="430098"/>
                        </a:solidFill>
                        <a:latin typeface="Verdana" panose="020B0604030504040204" pitchFamily="34" charset="0"/>
                        <a:ea typeface="Verdana" panose="020B0604030504040204" pitchFamily="34" charset="0"/>
                      </a:rPr>
                      <a:t>37,5% </a:t>
                    </a:r>
                    <a:r>
                      <a:rPr lang="en-US" sz="1000">
                        <a:solidFill>
                          <a:srgbClr val="430098"/>
                        </a:solidFill>
                        <a:latin typeface="Verdana" panose="020B0604030504040204" pitchFamily="34" charset="0"/>
                        <a:ea typeface="Verdana" panose="020B0604030504040204" pitchFamily="34" charset="0"/>
                      </a:rPr>
                      <a:t>entre</a:t>
                    </a:r>
                    <a:br>
                      <a:rPr lang="en-US" sz="1000">
                        <a:solidFill>
                          <a:srgbClr val="430098"/>
                        </a:solidFill>
                        <a:latin typeface="Verdana" panose="020B0604030504040204" pitchFamily="34" charset="0"/>
                        <a:ea typeface="Verdana" panose="020B0604030504040204" pitchFamily="34" charset="0"/>
                      </a:rPr>
                    </a:br>
                    <a:r>
                      <a:rPr lang="en-US" sz="1000">
                        <a:solidFill>
                          <a:srgbClr val="430098"/>
                        </a:solidFill>
                        <a:latin typeface="Verdana" panose="020B0604030504040204" pitchFamily="34" charset="0"/>
                        <a:ea typeface="Verdana" panose="020B0604030504040204" pitchFamily="34" charset="0"/>
                      </a:rPr>
                      <a:t>30 e 50 anos</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3009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0.24476492189096932"/>
                      <c:h val="0.18337558506977661"/>
                    </c:manualLayout>
                  </c15:layout>
                  <c15:showDataLabelsRange val="0"/>
                </c:ext>
                <c:ext xmlns:c16="http://schemas.microsoft.com/office/drawing/2014/chart" uri="{C3380CC4-5D6E-409C-BE32-E72D297353CC}">
                  <c16:uniqueId val="{00000001-12FE-4DE7-B551-01F9E22E57B5}"/>
                </c:ext>
              </c:extLst>
            </c:dLbl>
            <c:dLbl>
              <c:idx val="1"/>
              <c:layout>
                <c:manualLayout>
                  <c:x val="-0.15830697699123444"/>
                  <c:y val="4.62961099742756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rgbClr val="17D4E8"/>
                        </a:solidFill>
                        <a:latin typeface="+mn-lt"/>
                        <a:ea typeface="+mn-ea"/>
                        <a:cs typeface="+mn-cs"/>
                      </a:defRPr>
                    </a:pPr>
                    <a:r>
                      <a:rPr lang="en-US" sz="1000" b="1">
                        <a:solidFill>
                          <a:srgbClr val="17D4E8"/>
                        </a:solidFill>
                        <a:latin typeface="Verdana" panose="020B0604030504040204" pitchFamily="34" charset="0"/>
                        <a:ea typeface="Verdana" panose="020B0604030504040204" pitchFamily="34" charset="0"/>
                      </a:rPr>
                      <a:t>62,5% </a:t>
                    </a:r>
                    <a:r>
                      <a:rPr lang="en-US" sz="1000">
                        <a:solidFill>
                          <a:srgbClr val="17D4E8"/>
                        </a:solidFill>
                      </a:rPr>
                      <a:t>acima</a:t>
                    </a:r>
                    <a:br>
                      <a:rPr lang="en-US" sz="1000">
                        <a:solidFill>
                          <a:srgbClr val="17D4E8"/>
                        </a:solidFill>
                      </a:rPr>
                    </a:br>
                    <a:r>
                      <a:rPr lang="en-US" sz="1000">
                        <a:solidFill>
                          <a:srgbClr val="17D4E8"/>
                        </a:solidFill>
                      </a:rPr>
                      <a:t>de</a:t>
                    </a:r>
                    <a:r>
                      <a:rPr lang="en-US" sz="1000" baseline="0">
                        <a:solidFill>
                          <a:srgbClr val="17D4E8"/>
                        </a:solidFill>
                      </a:rPr>
                      <a:t> 50 anos</a:t>
                    </a:r>
                    <a:endParaRPr lang="en-US" sz="1000">
                      <a:solidFill>
                        <a:srgbClr val="17D4E8"/>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rgbClr val="17D4E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1638496999523923"/>
                      <c:h val="0.17585661752196399"/>
                    </c:manualLayout>
                  </c15:layout>
                  <c15:showDataLabelsRange val="0"/>
                </c:ext>
                <c:ext xmlns:c16="http://schemas.microsoft.com/office/drawing/2014/chart" uri="{C3380CC4-5D6E-409C-BE32-E72D297353CC}">
                  <c16:uniqueId val="{00000002-12FE-4DE7-B551-01F9E22E57B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s>
          <c:val>
            <c:numRef>
              <c:f>'GOVERNANÇA CORPORATIVA'!$J$93:$J$94</c:f>
              <c:numCache>
                <c:formatCode>0.0%</c:formatCode>
                <c:ptCount val="2"/>
                <c:pt idx="0">
                  <c:v>0.375</c:v>
                </c:pt>
                <c:pt idx="1">
                  <c:v>0.625</c:v>
                </c:pt>
              </c:numCache>
            </c:numRef>
          </c:val>
          <c:extLst>
            <c:ext xmlns:c16="http://schemas.microsoft.com/office/drawing/2014/chart" uri="{C3380CC4-5D6E-409C-BE32-E72D297353CC}">
              <c16:uniqueId val="{00000000-12FE-4DE7-B551-01F9E22E57B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Tempo</a:t>
            </a:r>
            <a:r>
              <a:rPr lang="pt-BR" b="1" baseline="0">
                <a:solidFill>
                  <a:srgbClr val="17D4E8"/>
                </a:solidFill>
                <a:latin typeface="Verdana" panose="020B0604030504040204" pitchFamily="34" charset="0"/>
                <a:ea typeface="Verdana" panose="020B0604030504040204" pitchFamily="34" charset="0"/>
              </a:rPr>
              <a:t> de permanência</a:t>
            </a:r>
            <a:endParaRPr lang="pt-BR" b="1">
              <a:solidFill>
                <a:srgbClr val="17D4E8"/>
              </a:solidFill>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133EEA"/>
              </a:solidFill>
              <a:ln>
                <a:solidFill>
                  <a:srgbClr val="133EEA"/>
                </a:solidFill>
              </a:ln>
              <a:effectLst/>
            </c:spPr>
            <c:extLst>
              <c:ext xmlns:c16="http://schemas.microsoft.com/office/drawing/2014/chart" uri="{C3380CC4-5D6E-409C-BE32-E72D297353CC}">
                <c16:uniqueId val="{00000001-1BB0-48EA-8231-0BFBA2E39535}"/>
              </c:ext>
            </c:extLst>
          </c:dPt>
          <c:dPt>
            <c:idx val="1"/>
            <c:invertIfNegative val="0"/>
            <c:bubble3D val="0"/>
            <c:spPr>
              <a:solidFill>
                <a:srgbClr val="17D4E8"/>
              </a:solidFill>
              <a:ln>
                <a:solidFill>
                  <a:srgbClr val="17D4E8"/>
                </a:solidFill>
              </a:ln>
              <a:effectLst/>
            </c:spPr>
            <c:extLst>
              <c:ext xmlns:c16="http://schemas.microsoft.com/office/drawing/2014/chart" uri="{C3380CC4-5D6E-409C-BE32-E72D297353CC}">
                <c16:uniqueId val="{00000002-1BB0-48EA-8231-0BFBA2E39535}"/>
              </c:ext>
            </c:extLst>
          </c:dPt>
          <c:dPt>
            <c:idx val="2"/>
            <c:invertIfNegative val="0"/>
            <c:bubble3D val="0"/>
            <c:spPr>
              <a:solidFill>
                <a:srgbClr val="430098"/>
              </a:solidFill>
              <a:ln>
                <a:noFill/>
              </a:ln>
              <a:effectLst/>
            </c:spPr>
            <c:extLst>
              <c:ext xmlns:c16="http://schemas.microsoft.com/office/drawing/2014/chart" uri="{C3380CC4-5D6E-409C-BE32-E72D297353CC}">
                <c16:uniqueId val="{00000003-1BB0-48EA-8231-0BFBA2E39535}"/>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3000FD"/>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1-1BB0-48EA-8231-0BFBA2E39535}"/>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17D4E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2-1BB0-48EA-8231-0BFBA2E39535}"/>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43009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3-1BB0-48EA-8231-0BFBA2E3953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'GOVERNANÇA CORPORATIVA'!$L$91:$L$93</c:f>
              <c:strCache>
                <c:ptCount val="3"/>
                <c:pt idx="0">
                  <c:v>Entre 1 e 3 anos</c:v>
                </c:pt>
                <c:pt idx="1">
                  <c:v>Entre 3 e 5 anos</c:v>
                </c:pt>
                <c:pt idx="2">
                  <c:v>Acima de 5 anos</c:v>
                </c:pt>
              </c:strCache>
            </c:strRef>
          </c:cat>
          <c:val>
            <c:numRef>
              <c:f>'GOVERNANÇA CORPORATIVA'!$M$91:$M$93</c:f>
              <c:numCache>
                <c:formatCode>0%</c:formatCode>
                <c:ptCount val="3"/>
                <c:pt idx="0">
                  <c:v>0.375</c:v>
                </c:pt>
                <c:pt idx="1">
                  <c:v>0.25</c:v>
                </c:pt>
                <c:pt idx="2">
                  <c:v>0.375</c:v>
                </c:pt>
              </c:numCache>
            </c:numRef>
          </c:val>
          <c:extLst>
            <c:ext xmlns:c16="http://schemas.microsoft.com/office/drawing/2014/chart" uri="{C3380CC4-5D6E-409C-BE32-E72D297353CC}">
              <c16:uniqueId val="{00000000-1BB0-48EA-8231-0BFBA2E39535}"/>
            </c:ext>
          </c:extLst>
        </c:ser>
        <c:dLbls>
          <c:showLegendKey val="0"/>
          <c:showVal val="0"/>
          <c:showCatName val="0"/>
          <c:showSerName val="0"/>
          <c:showPercent val="0"/>
          <c:showBubbleSize val="0"/>
        </c:dLbls>
        <c:gapWidth val="0"/>
        <c:overlap val="-27"/>
        <c:axId val="924848735"/>
        <c:axId val="924863135"/>
      </c:barChart>
      <c:catAx>
        <c:axId val="92484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000FD"/>
                </a:solidFill>
                <a:latin typeface="Verdana" panose="020B0604030504040204" pitchFamily="34" charset="0"/>
                <a:ea typeface="Verdana" panose="020B0604030504040204" pitchFamily="34" charset="0"/>
                <a:cs typeface="+mn-cs"/>
              </a:defRPr>
            </a:pPr>
            <a:endParaRPr lang="pt-BR"/>
          </a:p>
        </c:txPr>
        <c:crossAx val="924863135"/>
        <c:crosses val="autoZero"/>
        <c:auto val="1"/>
        <c:lblAlgn val="ctr"/>
        <c:lblOffset val="100"/>
        <c:noMultiLvlLbl val="0"/>
      </c:catAx>
      <c:valAx>
        <c:axId val="924863135"/>
        <c:scaling>
          <c:orientation val="minMax"/>
        </c:scaling>
        <c:delete val="1"/>
        <c:axPos val="l"/>
        <c:numFmt formatCode="0%" sourceLinked="1"/>
        <c:majorTickMark val="none"/>
        <c:minorTickMark val="none"/>
        <c:tickLblPos val="nextTo"/>
        <c:crossAx val="92484873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image" Target="../media/image2.jpg"/><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0.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1.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2.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3.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4.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5.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6.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7.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18.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21" Type="http://schemas.openxmlformats.org/officeDocument/2006/relationships/chart" Target="../charts/chart2.xml"/><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20"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23" Type="http://schemas.openxmlformats.org/officeDocument/2006/relationships/chart" Target="../charts/chart4.xml"/><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 Id="rId22"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3.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20"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4.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5.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6.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7.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8.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_rels/drawing9.xml.rels><?xml version="1.0" encoding="UTF-8" standalone="yes"?>
<Relationships xmlns="http://schemas.openxmlformats.org/package/2006/relationships"><Relationship Id="rId8" Type="http://schemas.openxmlformats.org/officeDocument/2006/relationships/hyperlink" Target="#'ENERGIA RENOV. E EFICI&#202;NCIA'!A1"/><Relationship Id="rId13" Type="http://schemas.openxmlformats.org/officeDocument/2006/relationships/hyperlink" Target="#'CIRCULARIDADE DO ALUM&#205;NIO'!A1"/><Relationship Id="rId18" Type="http://schemas.openxmlformats.org/officeDocument/2006/relationships/hyperlink" Target="#&#205;NDICE!A1"/><Relationship Id="rId3" Type="http://schemas.openxmlformats.org/officeDocument/2006/relationships/hyperlink" Target="#'EMPREGADOS E EMPREGADAS'!A1"/><Relationship Id="rId7" Type="http://schemas.openxmlformats.org/officeDocument/2006/relationships/hyperlink" Target="#'MUDAN&#199;AS CLIM&#193;TICAS'!A1"/><Relationship Id="rId12" Type="http://schemas.openxmlformats.org/officeDocument/2006/relationships/hyperlink" Target="#'GEST&#195;O DE BARRAGENS'!A1"/><Relationship Id="rId17" Type="http://schemas.openxmlformats.org/officeDocument/2006/relationships/hyperlink" Target="#'GOVERNAN&#199;A CORPORATIVA'!A1"/><Relationship Id="rId2" Type="http://schemas.openxmlformats.org/officeDocument/2006/relationships/hyperlink" Target="#MATERIALIDADE!A1"/><Relationship Id="rId16" Type="http://schemas.openxmlformats.org/officeDocument/2006/relationships/hyperlink" Target="#'RELA&#199;&#195;O INSTITUCIONAL'!A1"/><Relationship Id="rId1" Type="http://schemas.openxmlformats.org/officeDocument/2006/relationships/image" Target="../media/image1.png"/><Relationship Id="rId6" Type="http://schemas.openxmlformats.org/officeDocument/2006/relationships/hyperlink" Target="#'DIREITOS HUMANOS'!A1"/><Relationship Id="rId11" Type="http://schemas.openxmlformats.org/officeDocument/2006/relationships/hyperlink" Target="#'RES&#205;DUOS E COPRODUTOS'!A1"/><Relationship Id="rId5" Type="http://schemas.openxmlformats.org/officeDocument/2006/relationships/hyperlink" Target="#'LEGADO SOCIAL'!A1"/><Relationship Id="rId15" Type="http://schemas.openxmlformats.org/officeDocument/2006/relationships/hyperlink" Target="#'INOVA&#199;&#195;O E TECNOLOGIA'!A1"/><Relationship Id="rId10" Type="http://schemas.openxmlformats.org/officeDocument/2006/relationships/hyperlink" Target="#'RECURSOS H&#205;DRICOS'!A1"/><Relationship Id="rId19" Type="http://schemas.openxmlformats.org/officeDocument/2006/relationships/hyperlink" Target="#CAPA!A1"/><Relationship Id="rId4" Type="http://schemas.openxmlformats.org/officeDocument/2006/relationships/hyperlink" Target="#'SA&#218;DE, SEGURAN&#199;A E BEM-ESTAR'!A1"/><Relationship Id="rId9" Type="http://schemas.openxmlformats.org/officeDocument/2006/relationships/hyperlink" Target="#'BIODIVER. E SERV. ECOSSIST.'!A1"/><Relationship Id="rId14" Type="http://schemas.openxmlformats.org/officeDocument/2006/relationships/hyperlink" Target="#'CADEIA DE VALOR SUSTENT&#193;VEL'!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3105150</xdr:colOff>
      <xdr:row>92</xdr:row>
      <xdr:rowOff>182603</xdr:rowOff>
    </xdr:to>
    <xdr:grpSp>
      <xdr:nvGrpSpPr>
        <xdr:cNvPr id="9" name="Agrupar 8">
          <a:extLst>
            <a:ext uri="{FF2B5EF4-FFF2-40B4-BE49-F238E27FC236}">
              <a16:creationId xmlns:a16="http://schemas.microsoft.com/office/drawing/2014/main" id="{253F41AE-1C10-4BA5-B45F-84490F11037B}"/>
            </a:ext>
          </a:extLst>
        </xdr:cNvPr>
        <xdr:cNvGrpSpPr/>
      </xdr:nvGrpSpPr>
      <xdr:grpSpPr>
        <a:xfrm>
          <a:off x="0" y="0"/>
          <a:ext cx="3105150" cy="7075528"/>
          <a:chOff x="0" y="0"/>
          <a:chExt cx="3105150" cy="6962162"/>
        </a:xfrm>
      </xdr:grpSpPr>
      <xdr:pic>
        <xdr:nvPicPr>
          <xdr:cNvPr id="68" name="Imagem 2">
            <a:extLst>
              <a:ext uri="{FF2B5EF4-FFF2-40B4-BE49-F238E27FC236}">
                <a16:creationId xmlns:a16="http://schemas.microsoft.com/office/drawing/2014/main" id="{B5076E00-B206-402B-A88E-1412E1C1C745}"/>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8" name="Agrupar 7">
            <a:extLst>
              <a:ext uri="{FF2B5EF4-FFF2-40B4-BE49-F238E27FC236}">
                <a16:creationId xmlns:a16="http://schemas.microsoft.com/office/drawing/2014/main" id="{05A5598E-BEB5-994E-7888-6C723CD09E81}"/>
              </a:ext>
            </a:extLst>
          </xdr:cNvPr>
          <xdr:cNvGrpSpPr/>
        </xdr:nvGrpSpPr>
        <xdr:grpSpPr>
          <a:xfrm>
            <a:off x="0" y="549088"/>
            <a:ext cx="3105150" cy="6413074"/>
            <a:chOff x="0" y="549088"/>
            <a:chExt cx="3105150" cy="6413074"/>
          </a:xfrm>
        </xdr:grpSpPr>
        <xdr:sp macro="" textlink="">
          <xdr:nvSpPr>
            <xdr:cNvPr id="67" name="CaixaDeTexto 3">
              <a:hlinkClick xmlns:r="http://schemas.openxmlformats.org/officeDocument/2006/relationships" r:id="rId2"/>
              <a:extLst>
                <a:ext uri="{FF2B5EF4-FFF2-40B4-BE49-F238E27FC236}">
                  <a16:creationId xmlns:a16="http://schemas.microsoft.com/office/drawing/2014/main" id="{1AD248AF-7AC6-4D39-9F3D-E14358DE57BD}"/>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66" name="CaixaDeTexto 4">
              <a:extLst>
                <a:ext uri="{FF2B5EF4-FFF2-40B4-BE49-F238E27FC236}">
                  <a16:creationId xmlns:a16="http://schemas.microsoft.com/office/drawing/2014/main" id="{22C928DC-EB06-4749-B617-AB1C198E24A2}"/>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65" name="CaixaDeTexto 5">
              <a:hlinkClick xmlns:r="http://schemas.openxmlformats.org/officeDocument/2006/relationships" r:id="rId3"/>
              <a:extLst>
                <a:ext uri="{FF2B5EF4-FFF2-40B4-BE49-F238E27FC236}">
                  <a16:creationId xmlns:a16="http://schemas.microsoft.com/office/drawing/2014/main" id="{0B6B5432-65D2-4FD9-99A1-6FD0138DCC0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4" name="CaixaDeTexto 6">
              <a:hlinkClick xmlns:r="http://schemas.openxmlformats.org/officeDocument/2006/relationships" r:id="rId4"/>
              <a:extLst>
                <a:ext uri="{FF2B5EF4-FFF2-40B4-BE49-F238E27FC236}">
                  <a16:creationId xmlns:a16="http://schemas.microsoft.com/office/drawing/2014/main" id="{FB846677-3334-41FF-A0D6-EA017A15EC8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3" name="CaixaDeTexto 7">
              <a:hlinkClick xmlns:r="http://schemas.openxmlformats.org/officeDocument/2006/relationships" r:id="rId5"/>
              <a:extLst>
                <a:ext uri="{FF2B5EF4-FFF2-40B4-BE49-F238E27FC236}">
                  <a16:creationId xmlns:a16="http://schemas.microsoft.com/office/drawing/2014/main" id="{38762F96-6AE0-4104-981B-1EBF04D97014}"/>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62" name="CaixaDeTexto 8">
              <a:hlinkClick xmlns:r="http://schemas.openxmlformats.org/officeDocument/2006/relationships" r:id="rId6"/>
              <a:extLst>
                <a:ext uri="{FF2B5EF4-FFF2-40B4-BE49-F238E27FC236}">
                  <a16:creationId xmlns:a16="http://schemas.microsoft.com/office/drawing/2014/main" id="{7E5F17F8-151D-420A-A943-96ED8F1B591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61" name="CaixaDeTexto 9">
              <a:extLst>
                <a:ext uri="{FF2B5EF4-FFF2-40B4-BE49-F238E27FC236}">
                  <a16:creationId xmlns:a16="http://schemas.microsoft.com/office/drawing/2014/main" id="{B0C7E9FB-D564-46EA-A9DF-DA2BF6228DB5}"/>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60" name="CaixaDeTexto 12">
              <a:hlinkClick xmlns:r="http://schemas.openxmlformats.org/officeDocument/2006/relationships" r:id="rId7"/>
              <a:extLst>
                <a:ext uri="{FF2B5EF4-FFF2-40B4-BE49-F238E27FC236}">
                  <a16:creationId xmlns:a16="http://schemas.microsoft.com/office/drawing/2014/main" id="{73FAB5B6-CB12-4580-9D49-18114CCB9CF0}"/>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9" name="CaixaDeTexto 13">
              <a:hlinkClick xmlns:r="http://schemas.openxmlformats.org/officeDocument/2006/relationships" r:id="rId8"/>
              <a:extLst>
                <a:ext uri="{FF2B5EF4-FFF2-40B4-BE49-F238E27FC236}">
                  <a16:creationId xmlns:a16="http://schemas.microsoft.com/office/drawing/2014/main" id="{ECD887C3-D6D0-40F2-B3D0-DD393DA04DC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58" name="CaixaDeTexto 14">
              <a:hlinkClick xmlns:r="http://schemas.openxmlformats.org/officeDocument/2006/relationships" r:id="rId9"/>
              <a:extLst>
                <a:ext uri="{FF2B5EF4-FFF2-40B4-BE49-F238E27FC236}">
                  <a16:creationId xmlns:a16="http://schemas.microsoft.com/office/drawing/2014/main" id="{3927F1E5-86FA-4000-AAF2-11D320CE0BB7}"/>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80EC7037-E650-4616-B42B-00A44A457C6C}"/>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4588CB45-DB71-4F8E-AF04-B0730901B091}"/>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8A57C28-F887-48BB-B95F-854C7E55B5E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7686AAC5-1C9F-49C4-8A97-CFA7EC22C352}"/>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3BF778D4-881E-472C-A6FC-C1EC4044381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44A56CE0-7451-425D-A0F9-DC9BAADEFBF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BF3228D-1553-4951-ABBB-C350A53FBB26}"/>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1D35E953-8F21-46DC-AE70-76136066CB36}"/>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3" name="CaixaDeTexto 2">
              <a:hlinkClick xmlns:r="http://schemas.openxmlformats.org/officeDocument/2006/relationships" r:id="rId17"/>
              <a:extLst>
                <a:ext uri="{FF2B5EF4-FFF2-40B4-BE49-F238E27FC236}">
                  <a16:creationId xmlns:a16="http://schemas.microsoft.com/office/drawing/2014/main" id="{564A866D-604D-4F1C-BBE8-4B49DE76DE95}"/>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 name="CaixaDeTexto 3">
              <a:hlinkClick xmlns:r="http://schemas.openxmlformats.org/officeDocument/2006/relationships" r:id="rId18"/>
              <a:extLst>
                <a:ext uri="{FF2B5EF4-FFF2-40B4-BE49-F238E27FC236}">
                  <a16:creationId xmlns:a16="http://schemas.microsoft.com/office/drawing/2014/main" id="{295D45E6-1390-4A18-9374-0E27F95906BD}"/>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oneCell">
    <xdr:from>
      <xdr:col>0</xdr:col>
      <xdr:colOff>3225800</xdr:colOff>
      <xdr:row>0</xdr:row>
      <xdr:rowOff>0</xdr:rowOff>
    </xdr:from>
    <xdr:to>
      <xdr:col>9</xdr:col>
      <xdr:colOff>0</xdr:colOff>
      <xdr:row>93</xdr:row>
      <xdr:rowOff>0</xdr:rowOff>
    </xdr:to>
    <xdr:pic>
      <xdr:nvPicPr>
        <xdr:cNvPr id="4" name="Imagem 3">
          <a:extLst>
            <a:ext uri="{FF2B5EF4-FFF2-40B4-BE49-F238E27FC236}">
              <a16:creationId xmlns:a16="http://schemas.microsoft.com/office/drawing/2014/main" id="{191CFE65-9BE1-BC76-DCF6-F54D64D53A7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225800" y="0"/>
          <a:ext cx="11785600" cy="7086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114301</xdr:rowOff>
    </xdr:to>
    <xdr:sp macro="" textlink="">
      <xdr:nvSpPr>
        <xdr:cNvPr id="22" name="AutoShape 1" descr="image.png">
          <a:extLst>
            <a:ext uri="{FF2B5EF4-FFF2-40B4-BE49-F238E27FC236}">
              <a16:creationId xmlns:a16="http://schemas.microsoft.com/office/drawing/2014/main" id="{8D71BB3C-33B7-4B7F-B2E5-C1AEF2565546}"/>
            </a:ext>
          </a:extLst>
        </xdr:cNvPr>
        <xdr:cNvSpPr>
          <a:spLocks noChangeAspect="1" noChangeArrowheads="1"/>
        </xdr:cNvSpPr>
      </xdr:nvSpPr>
      <xdr:spPr bwMode="auto">
        <a:xfrm>
          <a:off x="3638550" y="109823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21</xdr:row>
      <xdr:rowOff>0</xdr:rowOff>
    </xdr:from>
    <xdr:ext cx="304800" cy="304800"/>
    <xdr:sp macro="" textlink="">
      <xdr:nvSpPr>
        <xdr:cNvPr id="23" name="AutoShape 1" descr="image.png">
          <a:extLst>
            <a:ext uri="{FF2B5EF4-FFF2-40B4-BE49-F238E27FC236}">
              <a16:creationId xmlns:a16="http://schemas.microsoft.com/office/drawing/2014/main" id="{516A56C1-E934-4271-A3C6-18D80B2D9E45}"/>
            </a:ext>
          </a:extLst>
        </xdr:cNvPr>
        <xdr:cNvSpPr>
          <a:spLocks noChangeAspect="1" noChangeArrowheads="1"/>
        </xdr:cNvSpPr>
      </xdr:nvSpPr>
      <xdr:spPr bwMode="auto">
        <a:xfrm>
          <a:off x="3646714" y="944335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4800"/>
    <xdr:sp macro="" textlink="">
      <xdr:nvSpPr>
        <xdr:cNvPr id="24" name="AutoShape 1" descr="image.png">
          <a:extLst>
            <a:ext uri="{FF2B5EF4-FFF2-40B4-BE49-F238E27FC236}">
              <a16:creationId xmlns:a16="http://schemas.microsoft.com/office/drawing/2014/main" id="{372FC015-017F-43FF-8FA4-9733040AA815}"/>
            </a:ext>
          </a:extLst>
        </xdr:cNvPr>
        <xdr:cNvSpPr>
          <a:spLocks noChangeAspect="1" noChangeArrowheads="1"/>
        </xdr:cNvSpPr>
      </xdr:nvSpPr>
      <xdr:spPr bwMode="auto">
        <a:xfrm>
          <a:off x="3646714" y="22615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1</xdr:col>
      <xdr:colOff>231320</xdr:colOff>
      <xdr:row>10</xdr:row>
      <xdr:rowOff>702876</xdr:rowOff>
    </xdr:to>
    <xdr:grpSp>
      <xdr:nvGrpSpPr>
        <xdr:cNvPr id="50" name="Agrupar 49">
          <a:extLst>
            <a:ext uri="{FF2B5EF4-FFF2-40B4-BE49-F238E27FC236}">
              <a16:creationId xmlns:a16="http://schemas.microsoft.com/office/drawing/2014/main" id="{08FDA47B-D78C-40E3-8E45-C2DF20BA091C}"/>
            </a:ext>
          </a:extLst>
        </xdr:cNvPr>
        <xdr:cNvGrpSpPr/>
      </xdr:nvGrpSpPr>
      <xdr:grpSpPr>
        <a:xfrm>
          <a:off x="0" y="0"/>
          <a:ext cx="3497034" cy="6948555"/>
          <a:chOff x="0" y="0"/>
          <a:chExt cx="3347356" cy="6962162"/>
        </a:xfrm>
      </xdr:grpSpPr>
      <xdr:pic>
        <xdr:nvPicPr>
          <xdr:cNvPr id="51" name="Imagem 2">
            <a:extLst>
              <a:ext uri="{FF2B5EF4-FFF2-40B4-BE49-F238E27FC236}">
                <a16:creationId xmlns:a16="http://schemas.microsoft.com/office/drawing/2014/main" id="{A14AF1D9-F761-0832-7898-0D2A14BFE820}"/>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2" name="Agrupar 51">
            <a:extLst>
              <a:ext uri="{FF2B5EF4-FFF2-40B4-BE49-F238E27FC236}">
                <a16:creationId xmlns:a16="http://schemas.microsoft.com/office/drawing/2014/main" id="{3665CE1D-A1CC-D510-13EB-8DD3892FDFE4}"/>
              </a:ext>
            </a:extLst>
          </xdr:cNvPr>
          <xdr:cNvGrpSpPr/>
        </xdr:nvGrpSpPr>
        <xdr:grpSpPr>
          <a:xfrm>
            <a:off x="0" y="549088"/>
            <a:ext cx="3347356" cy="6413074"/>
            <a:chOff x="0" y="549088"/>
            <a:chExt cx="3347356" cy="6413074"/>
          </a:xfrm>
        </xdr:grpSpPr>
        <xdr:sp macro="" textlink="">
          <xdr:nvSpPr>
            <xdr:cNvPr id="53" name="CaixaDeTexto 3">
              <a:hlinkClick xmlns:r="http://schemas.openxmlformats.org/officeDocument/2006/relationships" r:id="rId2"/>
              <a:extLst>
                <a:ext uri="{FF2B5EF4-FFF2-40B4-BE49-F238E27FC236}">
                  <a16:creationId xmlns:a16="http://schemas.microsoft.com/office/drawing/2014/main" id="{9345E46D-1035-98F5-8C58-FBCE63FF2AB6}"/>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54" name="CaixaDeTexto 4">
              <a:extLst>
                <a:ext uri="{FF2B5EF4-FFF2-40B4-BE49-F238E27FC236}">
                  <a16:creationId xmlns:a16="http://schemas.microsoft.com/office/drawing/2014/main" id="{97325580-0E2C-E7A9-3A54-6C7C86816995}"/>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55" name="CaixaDeTexto 5">
              <a:hlinkClick xmlns:r="http://schemas.openxmlformats.org/officeDocument/2006/relationships" r:id="rId3"/>
              <a:extLst>
                <a:ext uri="{FF2B5EF4-FFF2-40B4-BE49-F238E27FC236}">
                  <a16:creationId xmlns:a16="http://schemas.microsoft.com/office/drawing/2014/main" id="{EF6C31BD-BA53-9221-E9D6-85DA8139AA05}"/>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6" name="CaixaDeTexto 6">
              <a:hlinkClick xmlns:r="http://schemas.openxmlformats.org/officeDocument/2006/relationships" r:id="rId4"/>
              <a:extLst>
                <a:ext uri="{FF2B5EF4-FFF2-40B4-BE49-F238E27FC236}">
                  <a16:creationId xmlns:a16="http://schemas.microsoft.com/office/drawing/2014/main" id="{1C71D106-B091-9306-82D0-2C1D1973776A}"/>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7" name="CaixaDeTexto 7">
              <a:hlinkClick xmlns:r="http://schemas.openxmlformats.org/officeDocument/2006/relationships" r:id="rId5"/>
              <a:extLst>
                <a:ext uri="{FF2B5EF4-FFF2-40B4-BE49-F238E27FC236}">
                  <a16:creationId xmlns:a16="http://schemas.microsoft.com/office/drawing/2014/main" id="{EC36CA2A-7385-C6D4-8541-80EDED4654DF}"/>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58" name="CaixaDeTexto 8">
              <a:hlinkClick xmlns:r="http://schemas.openxmlformats.org/officeDocument/2006/relationships" r:id="rId6"/>
              <a:extLst>
                <a:ext uri="{FF2B5EF4-FFF2-40B4-BE49-F238E27FC236}">
                  <a16:creationId xmlns:a16="http://schemas.microsoft.com/office/drawing/2014/main" id="{8A847BFE-8876-6240-CADF-34477337A5F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59" name="CaixaDeTexto 9">
              <a:extLst>
                <a:ext uri="{FF2B5EF4-FFF2-40B4-BE49-F238E27FC236}">
                  <a16:creationId xmlns:a16="http://schemas.microsoft.com/office/drawing/2014/main" id="{E75F7E30-73EF-77DD-FE9B-56AEED1FA737}"/>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60" name="CaixaDeTexto 12">
              <a:hlinkClick xmlns:r="http://schemas.openxmlformats.org/officeDocument/2006/relationships" r:id="rId7"/>
              <a:extLst>
                <a:ext uri="{FF2B5EF4-FFF2-40B4-BE49-F238E27FC236}">
                  <a16:creationId xmlns:a16="http://schemas.microsoft.com/office/drawing/2014/main" id="{4424F312-D432-6EB7-9950-B24A357D832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1" name="CaixaDeTexto 13">
              <a:hlinkClick xmlns:r="http://schemas.openxmlformats.org/officeDocument/2006/relationships" r:id="rId8"/>
              <a:extLst>
                <a:ext uri="{FF2B5EF4-FFF2-40B4-BE49-F238E27FC236}">
                  <a16:creationId xmlns:a16="http://schemas.microsoft.com/office/drawing/2014/main" id="{B81878E3-866B-D1BE-F88A-7FA95CD6ED1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62" name="CaixaDeTexto 14">
              <a:hlinkClick xmlns:r="http://schemas.openxmlformats.org/officeDocument/2006/relationships" r:id="rId9"/>
              <a:extLst>
                <a:ext uri="{FF2B5EF4-FFF2-40B4-BE49-F238E27FC236}">
                  <a16:creationId xmlns:a16="http://schemas.microsoft.com/office/drawing/2014/main" id="{338E63F1-2B5F-C86B-266E-1A13EC1E5772}"/>
                </a:ext>
              </a:extLst>
            </xdr:cNvPr>
            <xdr:cNvSpPr txBox="1"/>
          </xdr:nvSpPr>
          <xdr:spPr>
            <a:xfrm>
              <a:off x="0" y="3855949"/>
              <a:ext cx="3347356"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b="1" u="none">
                  <a:solidFill>
                    <a:srgbClr val="17D4E8"/>
                  </a:solidFill>
                  <a:latin typeface="Verdana" panose="020B0604030504040204" pitchFamily="34" charset="0"/>
                  <a:ea typeface="Verdana" panose="020B0604030504040204" pitchFamily="34" charset="0"/>
                </a:rPr>
                <a:t>Biodiversidade e serviços</a:t>
              </a:r>
              <a:r>
                <a:rPr lang="pt-BR" sz="1000" b="1" u="none" baseline="0">
                  <a:solidFill>
                    <a:srgbClr val="17D4E8"/>
                  </a:solidFill>
                  <a:latin typeface="Verdana" panose="020B0604030504040204" pitchFamily="34" charset="0"/>
                  <a:ea typeface="Verdana" panose="020B0604030504040204" pitchFamily="34" charset="0"/>
                </a:rPr>
                <a:t> ecossistêmicos</a:t>
              </a:r>
              <a:endParaRPr lang="pt-BR" sz="1000" b="1" u="none">
                <a:solidFill>
                  <a:srgbClr val="17D4E8"/>
                </a:solidFill>
                <a:latin typeface="Verdana" panose="020B0604030504040204" pitchFamily="34" charset="0"/>
                <a:ea typeface="Verdana" panose="020B0604030504040204" pitchFamily="34" charset="0"/>
              </a:endParaRPr>
            </a:p>
          </xdr:txBody>
        </xdr:sp>
        <xdr:sp macro="" textlink="">
          <xdr:nvSpPr>
            <xdr:cNvPr id="63" name="CaixaDeTexto 62">
              <a:hlinkClick xmlns:r="http://schemas.openxmlformats.org/officeDocument/2006/relationships" r:id="rId10"/>
              <a:extLst>
                <a:ext uri="{FF2B5EF4-FFF2-40B4-BE49-F238E27FC236}">
                  <a16:creationId xmlns:a16="http://schemas.microsoft.com/office/drawing/2014/main" id="{4CD632A4-14BF-B09E-3F0F-4DA9E626675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64" name="CaixaDeTexto 63">
              <a:hlinkClick xmlns:r="http://schemas.openxmlformats.org/officeDocument/2006/relationships" r:id="rId11"/>
              <a:extLst>
                <a:ext uri="{FF2B5EF4-FFF2-40B4-BE49-F238E27FC236}">
                  <a16:creationId xmlns:a16="http://schemas.microsoft.com/office/drawing/2014/main" id="{6C0E353F-20C7-32F7-D57F-ED5913FC11FC}"/>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65" name="CaixaDeTexto 64">
              <a:hlinkClick xmlns:r="http://schemas.openxmlformats.org/officeDocument/2006/relationships" r:id="rId12"/>
              <a:extLst>
                <a:ext uri="{FF2B5EF4-FFF2-40B4-BE49-F238E27FC236}">
                  <a16:creationId xmlns:a16="http://schemas.microsoft.com/office/drawing/2014/main" id="{380F5AF6-C568-94F2-41F1-D8BE36466024}"/>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6" name="CaixaDeTexto 65">
              <a:hlinkClick xmlns:r="http://schemas.openxmlformats.org/officeDocument/2006/relationships" r:id="rId13"/>
              <a:extLst>
                <a:ext uri="{FF2B5EF4-FFF2-40B4-BE49-F238E27FC236}">
                  <a16:creationId xmlns:a16="http://schemas.microsoft.com/office/drawing/2014/main" id="{91F228A3-65EF-3AC3-4C87-25CAAC1AD5C8}"/>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67" name="CaixaDeTexto 66">
              <a:extLst>
                <a:ext uri="{FF2B5EF4-FFF2-40B4-BE49-F238E27FC236}">
                  <a16:creationId xmlns:a16="http://schemas.microsoft.com/office/drawing/2014/main" id="{5BD3805A-4B4C-A747-56D2-87204688511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68" name="CaixaDeTexto 67">
              <a:hlinkClick xmlns:r="http://schemas.openxmlformats.org/officeDocument/2006/relationships" r:id="rId14"/>
              <a:extLst>
                <a:ext uri="{FF2B5EF4-FFF2-40B4-BE49-F238E27FC236}">
                  <a16:creationId xmlns:a16="http://schemas.microsoft.com/office/drawing/2014/main" id="{35858FAD-1D21-A7C8-E5F8-F6EAF68CA7AB}"/>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69" name="CaixaDeTexto 68">
              <a:hlinkClick xmlns:r="http://schemas.openxmlformats.org/officeDocument/2006/relationships" r:id="rId15"/>
              <a:extLst>
                <a:ext uri="{FF2B5EF4-FFF2-40B4-BE49-F238E27FC236}">
                  <a16:creationId xmlns:a16="http://schemas.microsoft.com/office/drawing/2014/main" id="{39ACCE3F-A6B6-58E4-5998-3A0051309DBA}"/>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70" name="CaixaDeTexto 69">
              <a:hlinkClick xmlns:r="http://schemas.openxmlformats.org/officeDocument/2006/relationships" r:id="rId16"/>
              <a:extLst>
                <a:ext uri="{FF2B5EF4-FFF2-40B4-BE49-F238E27FC236}">
                  <a16:creationId xmlns:a16="http://schemas.microsoft.com/office/drawing/2014/main" id="{950952BC-F3E9-5A10-9FE8-E820E42BE44C}"/>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71" name="CaixaDeTexto 70">
              <a:hlinkClick xmlns:r="http://schemas.openxmlformats.org/officeDocument/2006/relationships" r:id="rId17"/>
              <a:extLst>
                <a:ext uri="{FF2B5EF4-FFF2-40B4-BE49-F238E27FC236}">
                  <a16:creationId xmlns:a16="http://schemas.microsoft.com/office/drawing/2014/main" id="{768D7F33-B710-ABF9-3293-5AA755821C7A}"/>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2" name="CaixaDeTexto 3">
              <a:hlinkClick xmlns:r="http://schemas.openxmlformats.org/officeDocument/2006/relationships" r:id="rId18"/>
              <a:extLst>
                <a:ext uri="{FF2B5EF4-FFF2-40B4-BE49-F238E27FC236}">
                  <a16:creationId xmlns:a16="http://schemas.microsoft.com/office/drawing/2014/main" id="{334CFF58-DF19-45D0-B7D6-71F48A4122B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4" name="Retângulo 3">
          <a:hlinkClick xmlns:r="http://schemas.openxmlformats.org/officeDocument/2006/relationships" r:id="rId19"/>
          <a:extLst>
            <a:ext uri="{FF2B5EF4-FFF2-40B4-BE49-F238E27FC236}">
              <a16:creationId xmlns:a16="http://schemas.microsoft.com/office/drawing/2014/main" id="{E52A0871-8800-49A5-B151-457080C42B0E}"/>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5B4C8609-34B1-4C9C-851F-885F2344797D}"/>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14</xdr:row>
      <xdr:rowOff>304800</xdr:rowOff>
    </xdr:to>
    <xdr:sp macro="" textlink="">
      <xdr:nvSpPr>
        <xdr:cNvPr id="22" name="AutoShape 1" descr="image.png">
          <a:extLst>
            <a:ext uri="{FF2B5EF4-FFF2-40B4-BE49-F238E27FC236}">
              <a16:creationId xmlns:a16="http://schemas.microsoft.com/office/drawing/2014/main" id="{01F33000-9898-41BA-9214-6E77F2A4D187}"/>
            </a:ext>
          </a:extLst>
        </xdr:cNvPr>
        <xdr:cNvSpPr>
          <a:spLocks noChangeAspect="1" noChangeArrowheads="1"/>
        </xdr:cNvSpPr>
      </xdr:nvSpPr>
      <xdr:spPr bwMode="auto">
        <a:xfrm>
          <a:off x="3638550" y="944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28</xdr:row>
      <xdr:rowOff>0</xdr:rowOff>
    </xdr:from>
    <xdr:ext cx="304800" cy="304800"/>
    <xdr:sp macro="" textlink="">
      <xdr:nvSpPr>
        <xdr:cNvPr id="24" name="AutoShape 1" descr="image.png">
          <a:extLst>
            <a:ext uri="{FF2B5EF4-FFF2-40B4-BE49-F238E27FC236}">
              <a16:creationId xmlns:a16="http://schemas.microsoft.com/office/drawing/2014/main" id="{2FFAC5E8-8004-418B-90C6-C3488E2BB3B3}"/>
            </a:ext>
          </a:extLst>
        </xdr:cNvPr>
        <xdr:cNvSpPr>
          <a:spLocks noChangeAspect="1" noChangeArrowheads="1"/>
        </xdr:cNvSpPr>
      </xdr:nvSpPr>
      <xdr:spPr bwMode="auto">
        <a:xfrm>
          <a:off x="3638550" y="3419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13</xdr:row>
      <xdr:rowOff>389912</xdr:rowOff>
    </xdr:to>
    <xdr:grpSp>
      <xdr:nvGrpSpPr>
        <xdr:cNvPr id="4" name="Agrupar 3">
          <a:extLst>
            <a:ext uri="{FF2B5EF4-FFF2-40B4-BE49-F238E27FC236}">
              <a16:creationId xmlns:a16="http://schemas.microsoft.com/office/drawing/2014/main" id="{FF81D00F-1638-4621-B149-CA3511E58FD4}"/>
            </a:ext>
          </a:extLst>
        </xdr:cNvPr>
        <xdr:cNvGrpSpPr/>
      </xdr:nvGrpSpPr>
      <xdr:grpSpPr>
        <a:xfrm>
          <a:off x="0" y="0"/>
          <a:ext cx="3105150" cy="6951730"/>
          <a:chOff x="0" y="0"/>
          <a:chExt cx="3105150" cy="6962162"/>
        </a:xfrm>
      </xdr:grpSpPr>
      <xdr:pic>
        <xdr:nvPicPr>
          <xdr:cNvPr id="5" name="Imagem 2">
            <a:extLst>
              <a:ext uri="{FF2B5EF4-FFF2-40B4-BE49-F238E27FC236}">
                <a16:creationId xmlns:a16="http://schemas.microsoft.com/office/drawing/2014/main" id="{2AB670D0-0BC8-CD9B-B14D-D92E3C023C61}"/>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6" name="Agrupar 5">
            <a:extLst>
              <a:ext uri="{FF2B5EF4-FFF2-40B4-BE49-F238E27FC236}">
                <a16:creationId xmlns:a16="http://schemas.microsoft.com/office/drawing/2014/main" id="{6B4EA285-1D28-A606-57A7-8E46057E5355}"/>
              </a:ext>
            </a:extLst>
          </xdr:cNvPr>
          <xdr:cNvGrpSpPr/>
        </xdr:nvGrpSpPr>
        <xdr:grpSpPr>
          <a:xfrm>
            <a:off x="0" y="549088"/>
            <a:ext cx="3105150" cy="6413074"/>
            <a:chOff x="0" y="549088"/>
            <a:chExt cx="3105150" cy="6413074"/>
          </a:xfrm>
        </xdr:grpSpPr>
        <xdr:sp macro="" textlink="">
          <xdr:nvSpPr>
            <xdr:cNvPr id="7" name="CaixaDeTexto 3">
              <a:hlinkClick xmlns:r="http://schemas.openxmlformats.org/officeDocument/2006/relationships" r:id="rId2"/>
              <a:extLst>
                <a:ext uri="{FF2B5EF4-FFF2-40B4-BE49-F238E27FC236}">
                  <a16:creationId xmlns:a16="http://schemas.microsoft.com/office/drawing/2014/main" id="{55ACB580-5DF7-E688-DF16-95E22DADCD54}"/>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8" name="CaixaDeTexto 4">
              <a:extLst>
                <a:ext uri="{FF2B5EF4-FFF2-40B4-BE49-F238E27FC236}">
                  <a16:creationId xmlns:a16="http://schemas.microsoft.com/office/drawing/2014/main" id="{EAB8059B-7D35-0269-1490-F89B3CE94BC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9" name="CaixaDeTexto 5">
              <a:hlinkClick xmlns:r="http://schemas.openxmlformats.org/officeDocument/2006/relationships" r:id="rId3"/>
              <a:extLst>
                <a:ext uri="{FF2B5EF4-FFF2-40B4-BE49-F238E27FC236}">
                  <a16:creationId xmlns:a16="http://schemas.microsoft.com/office/drawing/2014/main" id="{8B945821-A602-0DEF-3020-60BDE9A2593E}"/>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6">
              <a:hlinkClick xmlns:r="http://schemas.openxmlformats.org/officeDocument/2006/relationships" r:id="rId4"/>
              <a:extLst>
                <a:ext uri="{FF2B5EF4-FFF2-40B4-BE49-F238E27FC236}">
                  <a16:creationId xmlns:a16="http://schemas.microsoft.com/office/drawing/2014/main" id="{48D12236-E9D9-F0B9-375B-A84A984A386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1" name="CaixaDeTexto 7">
              <a:hlinkClick xmlns:r="http://schemas.openxmlformats.org/officeDocument/2006/relationships" r:id="rId5"/>
              <a:extLst>
                <a:ext uri="{FF2B5EF4-FFF2-40B4-BE49-F238E27FC236}">
                  <a16:creationId xmlns:a16="http://schemas.microsoft.com/office/drawing/2014/main" id="{44A3B315-550E-2960-ADD8-30F8C39BD1CA}"/>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2" name="CaixaDeTexto 8">
              <a:hlinkClick xmlns:r="http://schemas.openxmlformats.org/officeDocument/2006/relationships" r:id="rId6"/>
              <a:extLst>
                <a:ext uri="{FF2B5EF4-FFF2-40B4-BE49-F238E27FC236}">
                  <a16:creationId xmlns:a16="http://schemas.microsoft.com/office/drawing/2014/main" id="{5BC8E73C-7CAF-56E4-5C5A-7135F1EFA29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3" name="CaixaDeTexto 9">
              <a:extLst>
                <a:ext uri="{FF2B5EF4-FFF2-40B4-BE49-F238E27FC236}">
                  <a16:creationId xmlns:a16="http://schemas.microsoft.com/office/drawing/2014/main" id="{6B942CDD-7BA9-9342-8D86-8E8F35090C6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4" name="CaixaDeTexto 12">
              <a:hlinkClick xmlns:r="http://schemas.openxmlformats.org/officeDocument/2006/relationships" r:id="rId7"/>
              <a:extLst>
                <a:ext uri="{FF2B5EF4-FFF2-40B4-BE49-F238E27FC236}">
                  <a16:creationId xmlns:a16="http://schemas.microsoft.com/office/drawing/2014/main" id="{2310A0F9-BD46-7C56-BC03-64868132865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5" name="CaixaDeTexto 13">
              <a:hlinkClick xmlns:r="http://schemas.openxmlformats.org/officeDocument/2006/relationships" r:id="rId8"/>
              <a:extLst>
                <a:ext uri="{FF2B5EF4-FFF2-40B4-BE49-F238E27FC236}">
                  <a16:creationId xmlns:a16="http://schemas.microsoft.com/office/drawing/2014/main" id="{64540218-C74A-2EFD-3AF8-B1B42654400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6" name="CaixaDeTexto 14">
              <a:hlinkClick xmlns:r="http://schemas.openxmlformats.org/officeDocument/2006/relationships" r:id="rId9"/>
              <a:extLst>
                <a:ext uri="{FF2B5EF4-FFF2-40B4-BE49-F238E27FC236}">
                  <a16:creationId xmlns:a16="http://schemas.microsoft.com/office/drawing/2014/main" id="{D8DF291B-6655-F9AB-45DA-4DD095D66029}"/>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7" name="CaixaDeTexto 16">
              <a:hlinkClick xmlns:r="http://schemas.openxmlformats.org/officeDocument/2006/relationships" r:id="rId10"/>
              <a:extLst>
                <a:ext uri="{FF2B5EF4-FFF2-40B4-BE49-F238E27FC236}">
                  <a16:creationId xmlns:a16="http://schemas.microsoft.com/office/drawing/2014/main" id="{D8A2D418-C3E5-CF59-B3DE-D1AC8251C85B}"/>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Recursos hidricos</a:t>
              </a:r>
            </a:p>
          </xdr:txBody>
        </xdr:sp>
        <xdr:sp macro="" textlink="">
          <xdr:nvSpPr>
            <xdr:cNvPr id="18" name="CaixaDeTexto 17">
              <a:hlinkClick xmlns:r="http://schemas.openxmlformats.org/officeDocument/2006/relationships" r:id="rId11"/>
              <a:extLst>
                <a:ext uri="{FF2B5EF4-FFF2-40B4-BE49-F238E27FC236}">
                  <a16:creationId xmlns:a16="http://schemas.microsoft.com/office/drawing/2014/main" id="{A25EF028-C8C6-F546-D57C-72720FCFDF11}"/>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9" name="CaixaDeTexto 18">
              <a:hlinkClick xmlns:r="http://schemas.openxmlformats.org/officeDocument/2006/relationships" r:id="rId12"/>
              <a:extLst>
                <a:ext uri="{FF2B5EF4-FFF2-40B4-BE49-F238E27FC236}">
                  <a16:creationId xmlns:a16="http://schemas.microsoft.com/office/drawing/2014/main" id="{A624CFD0-3C80-0A35-88C3-5396730291D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0" name="CaixaDeTexto 19">
              <a:hlinkClick xmlns:r="http://schemas.openxmlformats.org/officeDocument/2006/relationships" r:id="rId13"/>
              <a:extLst>
                <a:ext uri="{FF2B5EF4-FFF2-40B4-BE49-F238E27FC236}">
                  <a16:creationId xmlns:a16="http://schemas.microsoft.com/office/drawing/2014/main" id="{66732055-6A6E-E42E-6510-6FFA4C1D37E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1" name="CaixaDeTexto 20">
              <a:extLst>
                <a:ext uri="{FF2B5EF4-FFF2-40B4-BE49-F238E27FC236}">
                  <a16:creationId xmlns:a16="http://schemas.microsoft.com/office/drawing/2014/main" id="{BC5D2296-42A0-B452-13A0-D25E5F8906F2}"/>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5" name="CaixaDeTexto 24">
              <a:hlinkClick xmlns:r="http://schemas.openxmlformats.org/officeDocument/2006/relationships" r:id="rId14"/>
              <a:extLst>
                <a:ext uri="{FF2B5EF4-FFF2-40B4-BE49-F238E27FC236}">
                  <a16:creationId xmlns:a16="http://schemas.microsoft.com/office/drawing/2014/main" id="{B1CD155F-6CD7-919E-5F86-B450566E4F8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6" name="CaixaDeTexto 25">
              <a:hlinkClick xmlns:r="http://schemas.openxmlformats.org/officeDocument/2006/relationships" r:id="rId15"/>
              <a:extLst>
                <a:ext uri="{FF2B5EF4-FFF2-40B4-BE49-F238E27FC236}">
                  <a16:creationId xmlns:a16="http://schemas.microsoft.com/office/drawing/2014/main" id="{B04B93A6-6C8E-1793-5403-E9838D2C5605}"/>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7" name="CaixaDeTexto 26">
              <a:hlinkClick xmlns:r="http://schemas.openxmlformats.org/officeDocument/2006/relationships" r:id="rId16"/>
              <a:extLst>
                <a:ext uri="{FF2B5EF4-FFF2-40B4-BE49-F238E27FC236}">
                  <a16:creationId xmlns:a16="http://schemas.microsoft.com/office/drawing/2014/main" id="{80D9CB34-C0D9-9DA7-8A42-A28A798FD1B6}"/>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8" name="CaixaDeTexto 27">
              <a:hlinkClick xmlns:r="http://schemas.openxmlformats.org/officeDocument/2006/relationships" r:id="rId17"/>
              <a:extLst>
                <a:ext uri="{FF2B5EF4-FFF2-40B4-BE49-F238E27FC236}">
                  <a16:creationId xmlns:a16="http://schemas.microsoft.com/office/drawing/2014/main" id="{7C26C8DB-A788-0290-7FC8-E1C8DA29EADF}"/>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9" name="CaixaDeTexto 3">
              <a:hlinkClick xmlns:r="http://schemas.openxmlformats.org/officeDocument/2006/relationships" r:id="rId18"/>
              <a:extLst>
                <a:ext uri="{FF2B5EF4-FFF2-40B4-BE49-F238E27FC236}">
                  <a16:creationId xmlns:a16="http://schemas.microsoft.com/office/drawing/2014/main" id="{6A523CB9-09F5-9D60-DED2-F3FFAD99DE6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1159</xdr:colOff>
      <xdr:row>1</xdr:row>
      <xdr:rowOff>0</xdr:rowOff>
    </xdr:from>
    <xdr:to>
      <xdr:col>12</xdr:col>
      <xdr:colOff>1265465</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86C22E45-F45C-4A47-A586-62CCB5BF50A5}"/>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08E3200E-1890-41B2-9842-59DF569D9376}"/>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3105150</xdr:colOff>
      <xdr:row>9</xdr:row>
      <xdr:rowOff>90151</xdr:rowOff>
    </xdr:to>
    <xdr:grpSp>
      <xdr:nvGrpSpPr>
        <xdr:cNvPr id="3" name="Agrupar 2">
          <a:extLst>
            <a:ext uri="{FF2B5EF4-FFF2-40B4-BE49-F238E27FC236}">
              <a16:creationId xmlns:a16="http://schemas.microsoft.com/office/drawing/2014/main" id="{75A5565B-EAF9-47AB-B425-461DA243CDDA}"/>
            </a:ext>
          </a:extLst>
        </xdr:cNvPr>
        <xdr:cNvGrpSpPr/>
      </xdr:nvGrpSpPr>
      <xdr:grpSpPr>
        <a:xfrm>
          <a:off x="0" y="0"/>
          <a:ext cx="3105150" cy="6944976"/>
          <a:chOff x="0" y="0"/>
          <a:chExt cx="3105150" cy="6962162"/>
        </a:xfrm>
      </xdr:grpSpPr>
      <xdr:pic>
        <xdr:nvPicPr>
          <xdr:cNvPr id="4" name="Imagem 2">
            <a:extLst>
              <a:ext uri="{FF2B5EF4-FFF2-40B4-BE49-F238E27FC236}">
                <a16:creationId xmlns:a16="http://schemas.microsoft.com/office/drawing/2014/main" id="{D1A56A67-67B1-3C8A-7AA3-50F7F87245CC}"/>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35621A0E-624C-C565-5F13-FCF824CE236C}"/>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CEDC5B2D-0E06-3672-AACC-A02B8F8DF7AA}"/>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7F71A544-70AD-8B0F-E6DE-A2AF0363666A}"/>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C832C4A3-6BE1-18AA-27D2-AD6038E0A1CF}"/>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12CAE6AF-609A-C099-0D4D-A9F2FEAA8487}"/>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5BDAE616-2AFB-3FF0-9FCC-B4F5A46EADF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D4C8E02F-4C5A-CA02-0992-789A2852ABF7}"/>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9A6F02F5-993F-73D1-4C9E-4F2AF3AD5B5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4FB76FBE-C217-8A3E-C887-37DD20E3264D}"/>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7426A455-EF42-A3DB-6157-1CD937F7A6B2}"/>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0719F1E4-140D-6702-730D-57E4A7B23F7F}"/>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B453EA4F-12EA-80BD-2325-5A2DF095356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16D9D747-0C42-F519-34E5-85632AEEA61E}"/>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DE638C15-F1F7-825D-939E-2F3092F691EF}"/>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59C20709-052C-B8DD-8DA7-E533D94FC9F0}"/>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82B988EB-43A8-5F20-1176-34C8E146F518}"/>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65D68F43-4534-D3A3-DBCE-988C6034A584}"/>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822EE0D-98EE-2EAB-E404-4418BC39E974}"/>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6A700D3F-5B2A-A364-92BD-B59602F3505D}"/>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4" name="CaixaDeTexto 23">
              <a:hlinkClick xmlns:r="http://schemas.openxmlformats.org/officeDocument/2006/relationships" r:id="rId17"/>
              <a:extLst>
                <a:ext uri="{FF2B5EF4-FFF2-40B4-BE49-F238E27FC236}">
                  <a16:creationId xmlns:a16="http://schemas.microsoft.com/office/drawing/2014/main" id="{2248B6AE-B03C-175D-7FCA-C2159602F182}"/>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5" name="CaixaDeTexto 3">
              <a:hlinkClick xmlns:r="http://schemas.openxmlformats.org/officeDocument/2006/relationships" r:id="rId18"/>
              <a:extLst>
                <a:ext uri="{FF2B5EF4-FFF2-40B4-BE49-F238E27FC236}">
                  <a16:creationId xmlns:a16="http://schemas.microsoft.com/office/drawing/2014/main" id="{D61163A0-5594-BE68-9315-AAA7E727AE9C}"/>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1057</xdr:colOff>
      <xdr:row>0</xdr:row>
      <xdr:rowOff>155864</xdr:rowOff>
    </xdr:from>
    <xdr:to>
      <xdr:col>13</xdr:col>
      <xdr:colOff>90302</xdr:colOff>
      <xdr:row>2</xdr:row>
      <xdr:rowOff>322860</xdr:rowOff>
    </xdr:to>
    <xdr:sp macro="" textlink="">
      <xdr:nvSpPr>
        <xdr:cNvPr id="26" name="Retângulo 25">
          <a:hlinkClick xmlns:r="http://schemas.openxmlformats.org/officeDocument/2006/relationships" r:id="rId19"/>
          <a:extLst>
            <a:ext uri="{FF2B5EF4-FFF2-40B4-BE49-F238E27FC236}">
              <a16:creationId xmlns:a16="http://schemas.microsoft.com/office/drawing/2014/main" id="{F4E530D1-A251-443E-AB0B-877A2498A607}"/>
            </a:ext>
          </a:extLst>
        </xdr:cNvPr>
        <xdr:cNvSpPr/>
      </xdr:nvSpPr>
      <xdr:spPr>
        <a:xfrm>
          <a:off x="12624954" y="155864"/>
          <a:ext cx="1267939" cy="513360"/>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190500</xdr:colOff>
      <xdr:row>0</xdr:row>
      <xdr:rowOff>149679</xdr:rowOff>
    </xdr:from>
    <xdr:to>
      <xdr:col>14</xdr:col>
      <xdr:colOff>299358</xdr:colOff>
      <xdr:row>2</xdr:row>
      <xdr:rowOff>312964</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6411EF29-A32E-4F30-9913-5C40071C8029}"/>
            </a:ext>
          </a:extLst>
        </xdr:cNvPr>
        <xdr:cNvSpPr/>
      </xdr:nvSpPr>
      <xdr:spPr>
        <a:xfrm>
          <a:off x="13988143" y="149679"/>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2</xdr:col>
      <xdr:colOff>304800</xdr:colOff>
      <xdr:row>25</xdr:row>
      <xdr:rowOff>304801</xdr:rowOff>
    </xdr:to>
    <xdr:sp macro="" textlink="">
      <xdr:nvSpPr>
        <xdr:cNvPr id="3" name="AutoShape 1" descr="image.png">
          <a:extLst>
            <a:ext uri="{FF2B5EF4-FFF2-40B4-BE49-F238E27FC236}">
              <a16:creationId xmlns:a16="http://schemas.microsoft.com/office/drawing/2014/main" id="{2083E906-4E58-4860-BAB8-574912524360}"/>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81</xdr:row>
      <xdr:rowOff>0</xdr:rowOff>
    </xdr:from>
    <xdr:ext cx="304800" cy="304800"/>
    <xdr:sp macro="" textlink="">
      <xdr:nvSpPr>
        <xdr:cNvPr id="4" name="AutoShape 1" descr="image.png">
          <a:extLst>
            <a:ext uri="{FF2B5EF4-FFF2-40B4-BE49-F238E27FC236}">
              <a16:creationId xmlns:a16="http://schemas.microsoft.com/office/drawing/2014/main" id="{DF84D3DD-935D-4E42-B1E3-B2B46408F498}"/>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88</xdr:row>
      <xdr:rowOff>0</xdr:rowOff>
    </xdr:from>
    <xdr:ext cx="304800" cy="304800"/>
    <xdr:sp macro="" textlink="">
      <xdr:nvSpPr>
        <xdr:cNvPr id="5" name="AutoShape 1" descr="image.png">
          <a:extLst>
            <a:ext uri="{FF2B5EF4-FFF2-40B4-BE49-F238E27FC236}">
              <a16:creationId xmlns:a16="http://schemas.microsoft.com/office/drawing/2014/main" id="{2B1CA428-BE94-48ED-941F-D6C14533B583}"/>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20</xdr:row>
      <xdr:rowOff>1872486</xdr:rowOff>
    </xdr:to>
    <xdr:grpSp>
      <xdr:nvGrpSpPr>
        <xdr:cNvPr id="31" name="Agrupar 30">
          <a:extLst>
            <a:ext uri="{FF2B5EF4-FFF2-40B4-BE49-F238E27FC236}">
              <a16:creationId xmlns:a16="http://schemas.microsoft.com/office/drawing/2014/main" id="{A5BDCCBE-DAEE-4020-864F-1AC63DF720B7}"/>
            </a:ext>
          </a:extLst>
        </xdr:cNvPr>
        <xdr:cNvGrpSpPr/>
      </xdr:nvGrpSpPr>
      <xdr:grpSpPr>
        <a:xfrm>
          <a:off x="0" y="0"/>
          <a:ext cx="3105150" cy="6964732"/>
          <a:chOff x="0" y="0"/>
          <a:chExt cx="3105150" cy="6962162"/>
        </a:xfrm>
      </xdr:grpSpPr>
      <xdr:pic>
        <xdr:nvPicPr>
          <xdr:cNvPr id="32" name="Imagem 2">
            <a:extLst>
              <a:ext uri="{FF2B5EF4-FFF2-40B4-BE49-F238E27FC236}">
                <a16:creationId xmlns:a16="http://schemas.microsoft.com/office/drawing/2014/main" id="{EAA60A4C-FBD5-7A7D-02F1-E18AA405A4C9}"/>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3" name="Agrupar 32">
            <a:extLst>
              <a:ext uri="{FF2B5EF4-FFF2-40B4-BE49-F238E27FC236}">
                <a16:creationId xmlns:a16="http://schemas.microsoft.com/office/drawing/2014/main" id="{A029AFB8-ED75-2811-5D9C-912E4741271B}"/>
              </a:ext>
            </a:extLst>
          </xdr:cNvPr>
          <xdr:cNvGrpSpPr/>
        </xdr:nvGrpSpPr>
        <xdr:grpSpPr>
          <a:xfrm>
            <a:off x="0" y="549088"/>
            <a:ext cx="3105150" cy="6413074"/>
            <a:chOff x="0" y="549088"/>
            <a:chExt cx="3105150" cy="6413074"/>
          </a:xfrm>
        </xdr:grpSpPr>
        <xdr:sp macro="" textlink="">
          <xdr:nvSpPr>
            <xdr:cNvPr id="34" name="CaixaDeTexto 3">
              <a:hlinkClick xmlns:r="http://schemas.openxmlformats.org/officeDocument/2006/relationships" r:id="rId2"/>
              <a:extLst>
                <a:ext uri="{FF2B5EF4-FFF2-40B4-BE49-F238E27FC236}">
                  <a16:creationId xmlns:a16="http://schemas.microsoft.com/office/drawing/2014/main" id="{BB61CFF1-3049-8EBA-C726-C6832C0DBAF5}"/>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35" name="CaixaDeTexto 4">
              <a:extLst>
                <a:ext uri="{FF2B5EF4-FFF2-40B4-BE49-F238E27FC236}">
                  <a16:creationId xmlns:a16="http://schemas.microsoft.com/office/drawing/2014/main" id="{347BEBDA-9CD0-2B16-3FC2-9B69321D7CD7}"/>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36" name="CaixaDeTexto 5">
              <a:hlinkClick xmlns:r="http://schemas.openxmlformats.org/officeDocument/2006/relationships" r:id="rId3"/>
              <a:extLst>
                <a:ext uri="{FF2B5EF4-FFF2-40B4-BE49-F238E27FC236}">
                  <a16:creationId xmlns:a16="http://schemas.microsoft.com/office/drawing/2014/main" id="{6F4978BF-5477-C102-CC3F-B208A7F5732F}"/>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7" name="CaixaDeTexto 6">
              <a:hlinkClick xmlns:r="http://schemas.openxmlformats.org/officeDocument/2006/relationships" r:id="rId4"/>
              <a:extLst>
                <a:ext uri="{FF2B5EF4-FFF2-40B4-BE49-F238E27FC236}">
                  <a16:creationId xmlns:a16="http://schemas.microsoft.com/office/drawing/2014/main" id="{72DBEEC6-F309-106E-E206-58EC211E455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8" name="CaixaDeTexto 7">
              <a:hlinkClick xmlns:r="http://schemas.openxmlformats.org/officeDocument/2006/relationships" r:id="rId5"/>
              <a:extLst>
                <a:ext uri="{FF2B5EF4-FFF2-40B4-BE49-F238E27FC236}">
                  <a16:creationId xmlns:a16="http://schemas.microsoft.com/office/drawing/2014/main" id="{9D8D5D16-C9D8-5BA9-8BDD-DFFB12C40643}"/>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39" name="CaixaDeTexto 8">
              <a:hlinkClick xmlns:r="http://schemas.openxmlformats.org/officeDocument/2006/relationships" r:id="rId6"/>
              <a:extLst>
                <a:ext uri="{FF2B5EF4-FFF2-40B4-BE49-F238E27FC236}">
                  <a16:creationId xmlns:a16="http://schemas.microsoft.com/office/drawing/2014/main" id="{D251A69A-A216-E19F-FB00-C7EB9E802A7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40" name="CaixaDeTexto 9">
              <a:extLst>
                <a:ext uri="{FF2B5EF4-FFF2-40B4-BE49-F238E27FC236}">
                  <a16:creationId xmlns:a16="http://schemas.microsoft.com/office/drawing/2014/main" id="{191FE25C-F2E9-CD50-7279-8C9A1145B1D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41" name="CaixaDeTexto 12">
              <a:hlinkClick xmlns:r="http://schemas.openxmlformats.org/officeDocument/2006/relationships" r:id="rId7"/>
              <a:extLst>
                <a:ext uri="{FF2B5EF4-FFF2-40B4-BE49-F238E27FC236}">
                  <a16:creationId xmlns:a16="http://schemas.microsoft.com/office/drawing/2014/main" id="{4D5AA973-3291-39BC-227D-89D1AEFD923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2" name="CaixaDeTexto 13">
              <a:hlinkClick xmlns:r="http://schemas.openxmlformats.org/officeDocument/2006/relationships" r:id="rId8"/>
              <a:extLst>
                <a:ext uri="{FF2B5EF4-FFF2-40B4-BE49-F238E27FC236}">
                  <a16:creationId xmlns:a16="http://schemas.microsoft.com/office/drawing/2014/main" id="{640FABF6-30E2-C212-1BE3-0BD39367014A}"/>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43" name="CaixaDeTexto 14">
              <a:hlinkClick xmlns:r="http://schemas.openxmlformats.org/officeDocument/2006/relationships" r:id="rId9"/>
              <a:extLst>
                <a:ext uri="{FF2B5EF4-FFF2-40B4-BE49-F238E27FC236}">
                  <a16:creationId xmlns:a16="http://schemas.microsoft.com/office/drawing/2014/main" id="{6DD67950-25AA-2A96-6234-AC0C4F7E4FF7}"/>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4" name="CaixaDeTexto 43">
              <a:hlinkClick xmlns:r="http://schemas.openxmlformats.org/officeDocument/2006/relationships" r:id="rId10"/>
              <a:extLst>
                <a:ext uri="{FF2B5EF4-FFF2-40B4-BE49-F238E27FC236}">
                  <a16:creationId xmlns:a16="http://schemas.microsoft.com/office/drawing/2014/main" id="{C77BC853-9C0E-07E9-3090-EFCBFC162D23}"/>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45" name="CaixaDeTexto 44">
              <a:hlinkClick xmlns:r="http://schemas.openxmlformats.org/officeDocument/2006/relationships" r:id="rId11"/>
              <a:extLst>
                <a:ext uri="{FF2B5EF4-FFF2-40B4-BE49-F238E27FC236}">
                  <a16:creationId xmlns:a16="http://schemas.microsoft.com/office/drawing/2014/main" id="{26E460BF-E33F-1FBA-ABC8-CA5B0D8FAD2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46" name="CaixaDeTexto 45">
              <a:hlinkClick xmlns:r="http://schemas.openxmlformats.org/officeDocument/2006/relationships" r:id="rId12"/>
              <a:extLst>
                <a:ext uri="{FF2B5EF4-FFF2-40B4-BE49-F238E27FC236}">
                  <a16:creationId xmlns:a16="http://schemas.microsoft.com/office/drawing/2014/main" id="{763887E5-BDDA-B9CD-027A-E9851AFFF5F5}"/>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Gestão</a:t>
              </a:r>
              <a:r>
                <a:rPr lang="pt-BR" sz="1100" b="1" u="none" baseline="0">
                  <a:solidFill>
                    <a:srgbClr val="17D4E8"/>
                  </a:solidFill>
                  <a:latin typeface="Verdana" panose="020B0604030504040204" pitchFamily="34" charset="0"/>
                  <a:ea typeface="Verdana" panose="020B0604030504040204" pitchFamily="34" charset="0"/>
                </a:rPr>
                <a:t> de barragens</a:t>
              </a:r>
              <a:endParaRPr lang="pt-BR" sz="1100" b="1" u="none">
                <a:solidFill>
                  <a:srgbClr val="17D4E8"/>
                </a:solidFill>
                <a:latin typeface="Verdana" panose="020B0604030504040204" pitchFamily="34" charset="0"/>
                <a:ea typeface="Verdana" panose="020B0604030504040204" pitchFamily="34" charset="0"/>
              </a:endParaRPr>
            </a:p>
          </xdr:txBody>
        </xdr:sp>
        <xdr:sp macro="" textlink="">
          <xdr:nvSpPr>
            <xdr:cNvPr id="47" name="CaixaDeTexto 46">
              <a:hlinkClick xmlns:r="http://schemas.openxmlformats.org/officeDocument/2006/relationships" r:id="rId13"/>
              <a:extLst>
                <a:ext uri="{FF2B5EF4-FFF2-40B4-BE49-F238E27FC236}">
                  <a16:creationId xmlns:a16="http://schemas.microsoft.com/office/drawing/2014/main" id="{16C221DE-612E-3EC5-D0E5-F20A4DE06265}"/>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48" name="CaixaDeTexto 47">
              <a:extLst>
                <a:ext uri="{FF2B5EF4-FFF2-40B4-BE49-F238E27FC236}">
                  <a16:creationId xmlns:a16="http://schemas.microsoft.com/office/drawing/2014/main" id="{AFD61695-1364-24B0-4B9F-B90E499B25E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49" name="CaixaDeTexto 48">
              <a:hlinkClick xmlns:r="http://schemas.openxmlformats.org/officeDocument/2006/relationships" r:id="rId14"/>
              <a:extLst>
                <a:ext uri="{FF2B5EF4-FFF2-40B4-BE49-F238E27FC236}">
                  <a16:creationId xmlns:a16="http://schemas.microsoft.com/office/drawing/2014/main" id="{0D7429E5-5845-25D9-70A6-D55BEFC10B01}"/>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50" name="CaixaDeTexto 49">
              <a:hlinkClick xmlns:r="http://schemas.openxmlformats.org/officeDocument/2006/relationships" r:id="rId15"/>
              <a:extLst>
                <a:ext uri="{FF2B5EF4-FFF2-40B4-BE49-F238E27FC236}">
                  <a16:creationId xmlns:a16="http://schemas.microsoft.com/office/drawing/2014/main" id="{62611195-3BE7-9B37-257A-C88481F35461}"/>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51" name="CaixaDeTexto 50">
              <a:hlinkClick xmlns:r="http://schemas.openxmlformats.org/officeDocument/2006/relationships" r:id="rId16"/>
              <a:extLst>
                <a:ext uri="{FF2B5EF4-FFF2-40B4-BE49-F238E27FC236}">
                  <a16:creationId xmlns:a16="http://schemas.microsoft.com/office/drawing/2014/main" id="{8132547E-D289-0887-7C31-A055F93566CA}"/>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52" name="CaixaDeTexto 51">
              <a:hlinkClick xmlns:r="http://schemas.openxmlformats.org/officeDocument/2006/relationships" r:id="rId17"/>
              <a:extLst>
                <a:ext uri="{FF2B5EF4-FFF2-40B4-BE49-F238E27FC236}">
                  <a16:creationId xmlns:a16="http://schemas.microsoft.com/office/drawing/2014/main" id="{7EBCD586-8EB3-7644-C37A-D8BCC10E6FBB}"/>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3" name="CaixaDeTexto 3">
              <a:hlinkClick xmlns:r="http://schemas.openxmlformats.org/officeDocument/2006/relationships" r:id="rId18"/>
              <a:extLst>
                <a:ext uri="{FF2B5EF4-FFF2-40B4-BE49-F238E27FC236}">
                  <a16:creationId xmlns:a16="http://schemas.microsoft.com/office/drawing/2014/main" id="{CEDE9F99-742B-B73E-7137-91AC8E04B5F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11</xdr:col>
      <xdr:colOff>1251857</xdr:colOff>
      <xdr:row>1</xdr:row>
      <xdr:rowOff>0</xdr:rowOff>
    </xdr:from>
    <xdr:to>
      <xdr:col>12</xdr:col>
      <xdr:colOff>1129394</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366629D9-B90C-45FA-A1C8-530AFEBF3A3F}"/>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12</xdr:col>
      <xdr:colOff>1279072</xdr:colOff>
      <xdr:row>0</xdr:row>
      <xdr:rowOff>163286</xdr:rowOff>
    </xdr:from>
    <xdr:to>
      <xdr:col>13</xdr:col>
      <xdr:colOff>1156608</xdr:colOff>
      <xdr:row>2</xdr:row>
      <xdr:rowOff>326571</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0948B99C-A49E-428C-95A8-1AA87133B024}"/>
            </a:ext>
          </a:extLst>
        </xdr:cNvPr>
        <xdr:cNvSpPr/>
      </xdr:nvSpPr>
      <xdr:spPr>
        <a:xfrm>
          <a:off x="18941143" y="163286"/>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304800</xdr:colOff>
      <xdr:row>16</xdr:row>
      <xdr:rowOff>127909</xdr:rowOff>
    </xdr:to>
    <xdr:sp macro="" textlink="">
      <xdr:nvSpPr>
        <xdr:cNvPr id="3" name="AutoShape 1" descr="image.png">
          <a:extLst>
            <a:ext uri="{FF2B5EF4-FFF2-40B4-BE49-F238E27FC236}">
              <a16:creationId xmlns:a16="http://schemas.microsoft.com/office/drawing/2014/main" id="{B2791174-328E-4E18-B5C5-CF29E67D86D0}"/>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22</xdr:row>
      <xdr:rowOff>0</xdr:rowOff>
    </xdr:from>
    <xdr:ext cx="304800" cy="304800"/>
    <xdr:sp macro="" textlink="">
      <xdr:nvSpPr>
        <xdr:cNvPr id="4" name="AutoShape 1" descr="image.png">
          <a:extLst>
            <a:ext uri="{FF2B5EF4-FFF2-40B4-BE49-F238E27FC236}">
              <a16:creationId xmlns:a16="http://schemas.microsoft.com/office/drawing/2014/main" id="{B2C5A15C-1425-4991-8DA2-6819AA2DC5B4}"/>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22</xdr:row>
      <xdr:rowOff>0</xdr:rowOff>
    </xdr:from>
    <xdr:ext cx="304800" cy="304800"/>
    <xdr:sp macro="" textlink="">
      <xdr:nvSpPr>
        <xdr:cNvPr id="5" name="AutoShape 1" descr="image.png">
          <a:extLst>
            <a:ext uri="{FF2B5EF4-FFF2-40B4-BE49-F238E27FC236}">
              <a16:creationId xmlns:a16="http://schemas.microsoft.com/office/drawing/2014/main" id="{0CB95027-DED9-4EA3-B491-12A293065DF3}"/>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37</xdr:row>
      <xdr:rowOff>144983</xdr:rowOff>
    </xdr:to>
    <xdr:grpSp>
      <xdr:nvGrpSpPr>
        <xdr:cNvPr id="49" name="Agrupar 48">
          <a:extLst>
            <a:ext uri="{FF2B5EF4-FFF2-40B4-BE49-F238E27FC236}">
              <a16:creationId xmlns:a16="http://schemas.microsoft.com/office/drawing/2014/main" id="{4B3F52EF-389F-451D-B613-41D4D63DBD74}"/>
            </a:ext>
          </a:extLst>
        </xdr:cNvPr>
        <xdr:cNvGrpSpPr/>
      </xdr:nvGrpSpPr>
      <xdr:grpSpPr>
        <a:xfrm>
          <a:off x="0" y="0"/>
          <a:ext cx="3105150" cy="6945379"/>
          <a:chOff x="0" y="0"/>
          <a:chExt cx="3105150" cy="6962162"/>
        </a:xfrm>
      </xdr:grpSpPr>
      <xdr:pic>
        <xdr:nvPicPr>
          <xdr:cNvPr id="50" name="Imagem 2">
            <a:extLst>
              <a:ext uri="{FF2B5EF4-FFF2-40B4-BE49-F238E27FC236}">
                <a16:creationId xmlns:a16="http://schemas.microsoft.com/office/drawing/2014/main" id="{CFB1BC75-6DED-A505-13CA-2E9571E3527A}"/>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1" name="Agrupar 50">
            <a:extLst>
              <a:ext uri="{FF2B5EF4-FFF2-40B4-BE49-F238E27FC236}">
                <a16:creationId xmlns:a16="http://schemas.microsoft.com/office/drawing/2014/main" id="{6FB88199-161D-5358-3E6F-E046AC9EC699}"/>
              </a:ext>
            </a:extLst>
          </xdr:cNvPr>
          <xdr:cNvGrpSpPr/>
        </xdr:nvGrpSpPr>
        <xdr:grpSpPr>
          <a:xfrm>
            <a:off x="0" y="549088"/>
            <a:ext cx="3105150" cy="6413074"/>
            <a:chOff x="0" y="549088"/>
            <a:chExt cx="3105150" cy="6413074"/>
          </a:xfrm>
        </xdr:grpSpPr>
        <xdr:sp macro="" textlink="">
          <xdr:nvSpPr>
            <xdr:cNvPr id="52" name="CaixaDeTexto 3">
              <a:hlinkClick xmlns:r="http://schemas.openxmlformats.org/officeDocument/2006/relationships" r:id="rId2"/>
              <a:extLst>
                <a:ext uri="{FF2B5EF4-FFF2-40B4-BE49-F238E27FC236}">
                  <a16:creationId xmlns:a16="http://schemas.microsoft.com/office/drawing/2014/main" id="{D8050B0B-CE81-358E-8002-88F947099C86}"/>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53" name="CaixaDeTexto 4">
              <a:extLst>
                <a:ext uri="{FF2B5EF4-FFF2-40B4-BE49-F238E27FC236}">
                  <a16:creationId xmlns:a16="http://schemas.microsoft.com/office/drawing/2014/main" id="{8A7BD378-6DE4-C62E-3ED2-55D019A11E89}"/>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54" name="CaixaDeTexto 5">
              <a:hlinkClick xmlns:r="http://schemas.openxmlformats.org/officeDocument/2006/relationships" r:id="rId3"/>
              <a:extLst>
                <a:ext uri="{FF2B5EF4-FFF2-40B4-BE49-F238E27FC236}">
                  <a16:creationId xmlns:a16="http://schemas.microsoft.com/office/drawing/2014/main" id="{545CCB67-05B6-40E7-C6EF-E2F8EFA2F5CB}"/>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5" name="CaixaDeTexto 6">
              <a:hlinkClick xmlns:r="http://schemas.openxmlformats.org/officeDocument/2006/relationships" r:id="rId4"/>
              <a:extLst>
                <a:ext uri="{FF2B5EF4-FFF2-40B4-BE49-F238E27FC236}">
                  <a16:creationId xmlns:a16="http://schemas.microsoft.com/office/drawing/2014/main" id="{6117E4A0-1F83-AE41-7BD3-FC9274D449AE}"/>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6" name="CaixaDeTexto 7">
              <a:hlinkClick xmlns:r="http://schemas.openxmlformats.org/officeDocument/2006/relationships" r:id="rId5"/>
              <a:extLst>
                <a:ext uri="{FF2B5EF4-FFF2-40B4-BE49-F238E27FC236}">
                  <a16:creationId xmlns:a16="http://schemas.microsoft.com/office/drawing/2014/main" id="{B4446206-A44D-8C54-D1A5-2FFE53E4D0F0}"/>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57" name="CaixaDeTexto 8">
              <a:hlinkClick xmlns:r="http://schemas.openxmlformats.org/officeDocument/2006/relationships" r:id="rId6"/>
              <a:extLst>
                <a:ext uri="{FF2B5EF4-FFF2-40B4-BE49-F238E27FC236}">
                  <a16:creationId xmlns:a16="http://schemas.microsoft.com/office/drawing/2014/main" id="{0568E9EA-42B8-879E-3277-449465F6CBD1}"/>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58" name="CaixaDeTexto 9">
              <a:extLst>
                <a:ext uri="{FF2B5EF4-FFF2-40B4-BE49-F238E27FC236}">
                  <a16:creationId xmlns:a16="http://schemas.microsoft.com/office/drawing/2014/main" id="{C418307B-38D1-25D8-4219-E8F9010DF70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59" name="CaixaDeTexto 12">
              <a:hlinkClick xmlns:r="http://schemas.openxmlformats.org/officeDocument/2006/relationships" r:id="rId7"/>
              <a:extLst>
                <a:ext uri="{FF2B5EF4-FFF2-40B4-BE49-F238E27FC236}">
                  <a16:creationId xmlns:a16="http://schemas.microsoft.com/office/drawing/2014/main" id="{60E27B21-CF48-AF4A-2529-2920D51BA4C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0" name="CaixaDeTexto 13">
              <a:hlinkClick xmlns:r="http://schemas.openxmlformats.org/officeDocument/2006/relationships" r:id="rId8"/>
              <a:extLst>
                <a:ext uri="{FF2B5EF4-FFF2-40B4-BE49-F238E27FC236}">
                  <a16:creationId xmlns:a16="http://schemas.microsoft.com/office/drawing/2014/main" id="{40735F49-2981-86A3-FED5-882BE3CF766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61" name="CaixaDeTexto 14">
              <a:hlinkClick xmlns:r="http://schemas.openxmlformats.org/officeDocument/2006/relationships" r:id="rId9"/>
              <a:extLst>
                <a:ext uri="{FF2B5EF4-FFF2-40B4-BE49-F238E27FC236}">
                  <a16:creationId xmlns:a16="http://schemas.microsoft.com/office/drawing/2014/main" id="{2B693803-7BD7-325E-F11F-2D61A871D093}"/>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2" name="CaixaDeTexto 61">
              <a:hlinkClick xmlns:r="http://schemas.openxmlformats.org/officeDocument/2006/relationships" r:id="rId10"/>
              <a:extLst>
                <a:ext uri="{FF2B5EF4-FFF2-40B4-BE49-F238E27FC236}">
                  <a16:creationId xmlns:a16="http://schemas.microsoft.com/office/drawing/2014/main" id="{D500299D-F0FD-3E86-CA7D-54244E6CD94A}"/>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63" name="CaixaDeTexto 62">
              <a:hlinkClick xmlns:r="http://schemas.openxmlformats.org/officeDocument/2006/relationships" r:id="rId11"/>
              <a:extLst>
                <a:ext uri="{FF2B5EF4-FFF2-40B4-BE49-F238E27FC236}">
                  <a16:creationId xmlns:a16="http://schemas.microsoft.com/office/drawing/2014/main" id="{88E4321D-D147-93B2-D016-62A32E2FDDE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64" name="CaixaDeTexto 63">
              <a:hlinkClick xmlns:r="http://schemas.openxmlformats.org/officeDocument/2006/relationships" r:id="rId12"/>
              <a:extLst>
                <a:ext uri="{FF2B5EF4-FFF2-40B4-BE49-F238E27FC236}">
                  <a16:creationId xmlns:a16="http://schemas.microsoft.com/office/drawing/2014/main" id="{CCF4B605-AA83-7B53-94B6-5A41113CFD5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5" name="CaixaDeTexto 64">
              <a:hlinkClick xmlns:r="http://schemas.openxmlformats.org/officeDocument/2006/relationships" r:id="rId13"/>
              <a:extLst>
                <a:ext uri="{FF2B5EF4-FFF2-40B4-BE49-F238E27FC236}">
                  <a16:creationId xmlns:a16="http://schemas.microsoft.com/office/drawing/2014/main" id="{83DEB632-C2F8-BA52-9350-03AAD5AC0B6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Circularidade do alumínio</a:t>
              </a:r>
            </a:p>
          </xdr:txBody>
        </xdr:sp>
        <xdr:sp macro="" textlink="">
          <xdr:nvSpPr>
            <xdr:cNvPr id="66" name="CaixaDeTexto 65">
              <a:extLst>
                <a:ext uri="{FF2B5EF4-FFF2-40B4-BE49-F238E27FC236}">
                  <a16:creationId xmlns:a16="http://schemas.microsoft.com/office/drawing/2014/main" id="{52EC2DAB-67C8-7718-B285-94D5ABC66209}"/>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67" name="CaixaDeTexto 66">
              <a:hlinkClick xmlns:r="http://schemas.openxmlformats.org/officeDocument/2006/relationships" r:id="rId14"/>
              <a:extLst>
                <a:ext uri="{FF2B5EF4-FFF2-40B4-BE49-F238E27FC236}">
                  <a16:creationId xmlns:a16="http://schemas.microsoft.com/office/drawing/2014/main" id="{F73A6868-2207-2D56-5FB4-497AA42D21B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68" name="CaixaDeTexto 67">
              <a:hlinkClick xmlns:r="http://schemas.openxmlformats.org/officeDocument/2006/relationships" r:id="rId15"/>
              <a:extLst>
                <a:ext uri="{FF2B5EF4-FFF2-40B4-BE49-F238E27FC236}">
                  <a16:creationId xmlns:a16="http://schemas.microsoft.com/office/drawing/2014/main" id="{49584DF2-D2FE-D9A8-A382-C14763DFD78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69" name="CaixaDeTexto 68">
              <a:hlinkClick xmlns:r="http://schemas.openxmlformats.org/officeDocument/2006/relationships" r:id="rId16"/>
              <a:extLst>
                <a:ext uri="{FF2B5EF4-FFF2-40B4-BE49-F238E27FC236}">
                  <a16:creationId xmlns:a16="http://schemas.microsoft.com/office/drawing/2014/main" id="{130AEBBE-F49A-313B-9329-6AA3EA97352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70" name="CaixaDeTexto 69">
              <a:hlinkClick xmlns:r="http://schemas.openxmlformats.org/officeDocument/2006/relationships" r:id="rId17"/>
              <a:extLst>
                <a:ext uri="{FF2B5EF4-FFF2-40B4-BE49-F238E27FC236}">
                  <a16:creationId xmlns:a16="http://schemas.microsoft.com/office/drawing/2014/main" id="{544CB12D-078D-4CBD-0057-3D04567F143A}"/>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1" name="CaixaDeTexto 3">
              <a:hlinkClick xmlns:r="http://schemas.openxmlformats.org/officeDocument/2006/relationships" r:id="rId18"/>
              <a:extLst>
                <a:ext uri="{FF2B5EF4-FFF2-40B4-BE49-F238E27FC236}">
                  <a16:creationId xmlns:a16="http://schemas.microsoft.com/office/drawing/2014/main" id="{120D0A85-E893-FC57-30D5-5E92FDF7FF0B}"/>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720C8053-D798-4D2A-B0B9-52252C8404EC}"/>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529AD439-D2A4-4CFE-A77A-DF2D80BAEEF3}"/>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3105150</xdr:colOff>
      <xdr:row>10</xdr:row>
      <xdr:rowOff>775839</xdr:rowOff>
    </xdr:to>
    <xdr:grpSp>
      <xdr:nvGrpSpPr>
        <xdr:cNvPr id="3" name="Agrupar 2">
          <a:extLst>
            <a:ext uri="{FF2B5EF4-FFF2-40B4-BE49-F238E27FC236}">
              <a16:creationId xmlns:a16="http://schemas.microsoft.com/office/drawing/2014/main" id="{A19262E0-1030-4CB2-A01F-87F1B801F525}"/>
            </a:ext>
          </a:extLst>
        </xdr:cNvPr>
        <xdr:cNvGrpSpPr/>
      </xdr:nvGrpSpPr>
      <xdr:grpSpPr>
        <a:xfrm>
          <a:off x="0" y="0"/>
          <a:ext cx="3105150" cy="6936700"/>
          <a:chOff x="0" y="0"/>
          <a:chExt cx="3105150" cy="6962162"/>
        </a:xfrm>
      </xdr:grpSpPr>
      <xdr:pic>
        <xdr:nvPicPr>
          <xdr:cNvPr id="4" name="Imagem 2">
            <a:extLst>
              <a:ext uri="{FF2B5EF4-FFF2-40B4-BE49-F238E27FC236}">
                <a16:creationId xmlns:a16="http://schemas.microsoft.com/office/drawing/2014/main" id="{2920F4AF-549F-A250-3ED7-BCA9CE048CDC}"/>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C1B59756-6262-2938-7312-87C85AA5A17D}"/>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7A6163BE-9123-5548-BFA9-C35209114BAB}"/>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341C6D5F-4925-DAAC-D0CF-96BD07EBDD1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2BB3459C-429F-BD4A-55CB-7FB6DFB0EF6B}"/>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A87A3D61-CFAF-632D-F5D2-3528D718EA84}"/>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9EDB0145-8E41-1E7A-7EE1-389C53C2607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1C1EDDC0-BD6F-AF30-1F4C-707E923E63AD}"/>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F9CEB0C6-8506-4F3F-2730-2AE353A7859F}"/>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3AE7F098-2D0E-4574-946D-A12A5F9BB0E0}"/>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E26A83A1-7CEA-46F6-4485-6882CEB6F298}"/>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0D9AD6D1-A692-DE0D-D7FC-7720AF47AD6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2CA3B23B-ED06-A19C-155A-31C77855BEAE}"/>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08081529-49DC-B09B-8789-B0B2D10C569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DC83C8EA-0D17-0312-5699-1FC5716BBE05}"/>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EFC4345D-2930-2499-DDF1-6504A15E4E40}"/>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CA338A3C-1DBD-B174-FBA5-5C6BAC9448E2}"/>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4C8CA508-62A0-BD1A-72BC-79778D5A952F}"/>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Cadeia de valor sustentável</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168F1E8-E83E-DB47-79EA-15041DA82018}"/>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70245F2C-AF66-1C07-117D-FFD126BF896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4" name="CaixaDeTexto 23">
              <a:hlinkClick xmlns:r="http://schemas.openxmlformats.org/officeDocument/2006/relationships" r:id="rId17"/>
              <a:extLst>
                <a:ext uri="{FF2B5EF4-FFF2-40B4-BE49-F238E27FC236}">
                  <a16:creationId xmlns:a16="http://schemas.microsoft.com/office/drawing/2014/main" id="{0A9437DF-BB56-7DAD-BF3C-1F60FFB8FD60}"/>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6" name="CaixaDeTexto 3">
              <a:hlinkClick xmlns:r="http://schemas.openxmlformats.org/officeDocument/2006/relationships" r:id="rId18"/>
              <a:extLst>
                <a:ext uri="{FF2B5EF4-FFF2-40B4-BE49-F238E27FC236}">
                  <a16:creationId xmlns:a16="http://schemas.microsoft.com/office/drawing/2014/main" id="{B6CCEA16-30C6-706F-9048-7D34010FA41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016E60F2-07EB-49F1-BC2B-905E32ABBB9C}"/>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25" name="Retângulo 24">
          <a:hlinkClick xmlns:r="http://schemas.openxmlformats.org/officeDocument/2006/relationships" r:id="rId18"/>
          <a:extLst>
            <a:ext uri="{FF2B5EF4-FFF2-40B4-BE49-F238E27FC236}">
              <a16:creationId xmlns:a16="http://schemas.microsoft.com/office/drawing/2014/main" id="{39F87EE3-BB8F-49B7-AA56-E7A15DA1FFFF}"/>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304800</xdr:colOff>
      <xdr:row>16</xdr:row>
      <xdr:rowOff>127907</xdr:rowOff>
    </xdr:to>
    <xdr:sp macro="" textlink="">
      <xdr:nvSpPr>
        <xdr:cNvPr id="3" name="AutoShape 1" descr="image.png">
          <a:extLst>
            <a:ext uri="{FF2B5EF4-FFF2-40B4-BE49-F238E27FC236}">
              <a16:creationId xmlns:a16="http://schemas.microsoft.com/office/drawing/2014/main" id="{AA7EE7E5-B07B-462D-A89C-AC6440C3BBEE}"/>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22</xdr:row>
      <xdr:rowOff>0</xdr:rowOff>
    </xdr:from>
    <xdr:ext cx="304800" cy="304800"/>
    <xdr:sp macro="" textlink="">
      <xdr:nvSpPr>
        <xdr:cNvPr id="4" name="AutoShape 1" descr="image.png">
          <a:extLst>
            <a:ext uri="{FF2B5EF4-FFF2-40B4-BE49-F238E27FC236}">
              <a16:creationId xmlns:a16="http://schemas.microsoft.com/office/drawing/2014/main" id="{0E382EE5-55BD-4D07-A566-4542293DAA0E}"/>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xdr:row>
      <xdr:rowOff>0</xdr:rowOff>
    </xdr:from>
    <xdr:ext cx="304800" cy="304800"/>
    <xdr:sp macro="" textlink="">
      <xdr:nvSpPr>
        <xdr:cNvPr id="5" name="AutoShape 1" descr="image.png">
          <a:extLst>
            <a:ext uri="{FF2B5EF4-FFF2-40B4-BE49-F238E27FC236}">
              <a16:creationId xmlns:a16="http://schemas.microsoft.com/office/drawing/2014/main" id="{6CE14582-24C8-4DA9-B1BC-032E71AD9EE9}"/>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21</xdr:row>
      <xdr:rowOff>7675</xdr:rowOff>
    </xdr:to>
    <xdr:grpSp>
      <xdr:nvGrpSpPr>
        <xdr:cNvPr id="6" name="Agrupar 5">
          <a:extLst>
            <a:ext uri="{FF2B5EF4-FFF2-40B4-BE49-F238E27FC236}">
              <a16:creationId xmlns:a16="http://schemas.microsoft.com/office/drawing/2014/main" id="{A8269DCE-156E-4C78-8D51-D6A9A395DB12}"/>
            </a:ext>
          </a:extLst>
        </xdr:cNvPr>
        <xdr:cNvGrpSpPr/>
      </xdr:nvGrpSpPr>
      <xdr:grpSpPr>
        <a:xfrm>
          <a:off x="0" y="0"/>
          <a:ext cx="3105150" cy="6964100"/>
          <a:chOff x="0" y="0"/>
          <a:chExt cx="3105150" cy="6962162"/>
        </a:xfrm>
      </xdr:grpSpPr>
      <xdr:pic>
        <xdr:nvPicPr>
          <xdr:cNvPr id="7" name="Imagem 2">
            <a:extLst>
              <a:ext uri="{FF2B5EF4-FFF2-40B4-BE49-F238E27FC236}">
                <a16:creationId xmlns:a16="http://schemas.microsoft.com/office/drawing/2014/main" id="{B0D43C52-C981-C955-53DB-F5EB5259AEC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8" name="Agrupar 7">
            <a:extLst>
              <a:ext uri="{FF2B5EF4-FFF2-40B4-BE49-F238E27FC236}">
                <a16:creationId xmlns:a16="http://schemas.microsoft.com/office/drawing/2014/main" id="{B69E59BE-0E24-9504-726F-7A6B15CBF188}"/>
              </a:ext>
            </a:extLst>
          </xdr:cNvPr>
          <xdr:cNvGrpSpPr/>
        </xdr:nvGrpSpPr>
        <xdr:grpSpPr>
          <a:xfrm>
            <a:off x="0" y="549088"/>
            <a:ext cx="3105150" cy="6413074"/>
            <a:chOff x="0" y="549088"/>
            <a:chExt cx="3105150" cy="6413074"/>
          </a:xfrm>
        </xdr:grpSpPr>
        <xdr:sp macro="" textlink="">
          <xdr:nvSpPr>
            <xdr:cNvPr id="9" name="CaixaDeTexto 3">
              <a:hlinkClick xmlns:r="http://schemas.openxmlformats.org/officeDocument/2006/relationships" r:id="rId2"/>
              <a:extLst>
                <a:ext uri="{FF2B5EF4-FFF2-40B4-BE49-F238E27FC236}">
                  <a16:creationId xmlns:a16="http://schemas.microsoft.com/office/drawing/2014/main" id="{895DD536-46C6-1862-D322-B72BFD7AB9F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10" name="CaixaDeTexto 4">
              <a:extLst>
                <a:ext uri="{FF2B5EF4-FFF2-40B4-BE49-F238E27FC236}">
                  <a16:creationId xmlns:a16="http://schemas.microsoft.com/office/drawing/2014/main" id="{EC9EBBA2-B26D-8029-684E-6606EA8B137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11" name="CaixaDeTexto 5">
              <a:hlinkClick xmlns:r="http://schemas.openxmlformats.org/officeDocument/2006/relationships" r:id="rId3"/>
              <a:extLst>
                <a:ext uri="{FF2B5EF4-FFF2-40B4-BE49-F238E27FC236}">
                  <a16:creationId xmlns:a16="http://schemas.microsoft.com/office/drawing/2014/main" id="{E994A9E9-A633-75F5-58A3-A3DBD5FAE95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2" name="CaixaDeTexto 6">
              <a:hlinkClick xmlns:r="http://schemas.openxmlformats.org/officeDocument/2006/relationships" r:id="rId4"/>
              <a:extLst>
                <a:ext uri="{FF2B5EF4-FFF2-40B4-BE49-F238E27FC236}">
                  <a16:creationId xmlns:a16="http://schemas.microsoft.com/office/drawing/2014/main" id="{6045847C-A1CC-4C3A-D497-3E2BB08C6E16}"/>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3" name="CaixaDeTexto 7">
              <a:hlinkClick xmlns:r="http://schemas.openxmlformats.org/officeDocument/2006/relationships" r:id="rId5"/>
              <a:extLst>
                <a:ext uri="{FF2B5EF4-FFF2-40B4-BE49-F238E27FC236}">
                  <a16:creationId xmlns:a16="http://schemas.microsoft.com/office/drawing/2014/main" id="{D583AE11-D208-BB87-8A3B-C4D5939DED0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4" name="CaixaDeTexto 8">
              <a:hlinkClick xmlns:r="http://schemas.openxmlformats.org/officeDocument/2006/relationships" r:id="rId6"/>
              <a:extLst>
                <a:ext uri="{FF2B5EF4-FFF2-40B4-BE49-F238E27FC236}">
                  <a16:creationId xmlns:a16="http://schemas.microsoft.com/office/drawing/2014/main" id="{DDBC303C-DF61-F07B-35EF-8BC90FD965B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5" name="CaixaDeTexto 9">
              <a:extLst>
                <a:ext uri="{FF2B5EF4-FFF2-40B4-BE49-F238E27FC236}">
                  <a16:creationId xmlns:a16="http://schemas.microsoft.com/office/drawing/2014/main" id="{0A217343-D4C2-E7C0-CE46-07B7C806506E}"/>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6" name="CaixaDeTexto 12">
              <a:hlinkClick xmlns:r="http://schemas.openxmlformats.org/officeDocument/2006/relationships" r:id="rId7"/>
              <a:extLst>
                <a:ext uri="{FF2B5EF4-FFF2-40B4-BE49-F238E27FC236}">
                  <a16:creationId xmlns:a16="http://schemas.microsoft.com/office/drawing/2014/main" id="{9A69BC7C-EA9F-3B40-9EC2-BD4B92E68988}"/>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7" name="CaixaDeTexto 13">
              <a:hlinkClick xmlns:r="http://schemas.openxmlformats.org/officeDocument/2006/relationships" r:id="rId8"/>
              <a:extLst>
                <a:ext uri="{FF2B5EF4-FFF2-40B4-BE49-F238E27FC236}">
                  <a16:creationId xmlns:a16="http://schemas.microsoft.com/office/drawing/2014/main" id="{81505A19-E03D-5313-CECC-936BAE0D124E}"/>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8" name="CaixaDeTexto 14">
              <a:hlinkClick xmlns:r="http://schemas.openxmlformats.org/officeDocument/2006/relationships" r:id="rId9"/>
              <a:extLst>
                <a:ext uri="{FF2B5EF4-FFF2-40B4-BE49-F238E27FC236}">
                  <a16:creationId xmlns:a16="http://schemas.microsoft.com/office/drawing/2014/main" id="{47EE7DFF-55FC-0711-4E07-77B42DD6356F}"/>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0"/>
              <a:extLst>
                <a:ext uri="{FF2B5EF4-FFF2-40B4-BE49-F238E27FC236}">
                  <a16:creationId xmlns:a16="http://schemas.microsoft.com/office/drawing/2014/main" id="{E0635BE2-0D66-5767-74D4-AEB2B3C83DAC}"/>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20" name="CaixaDeTexto 19">
              <a:hlinkClick xmlns:r="http://schemas.openxmlformats.org/officeDocument/2006/relationships" r:id="rId11"/>
              <a:extLst>
                <a:ext uri="{FF2B5EF4-FFF2-40B4-BE49-F238E27FC236}">
                  <a16:creationId xmlns:a16="http://schemas.microsoft.com/office/drawing/2014/main" id="{04A3D865-736A-E2AD-4EEC-F3CACC99046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21" name="CaixaDeTexto 20">
              <a:hlinkClick xmlns:r="http://schemas.openxmlformats.org/officeDocument/2006/relationships" r:id="rId12"/>
              <a:extLst>
                <a:ext uri="{FF2B5EF4-FFF2-40B4-BE49-F238E27FC236}">
                  <a16:creationId xmlns:a16="http://schemas.microsoft.com/office/drawing/2014/main" id="{57ACEDDD-51EC-3379-AF73-098C04BA3431}"/>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2" name="CaixaDeTexto 21">
              <a:hlinkClick xmlns:r="http://schemas.openxmlformats.org/officeDocument/2006/relationships" r:id="rId13"/>
              <a:extLst>
                <a:ext uri="{FF2B5EF4-FFF2-40B4-BE49-F238E27FC236}">
                  <a16:creationId xmlns:a16="http://schemas.microsoft.com/office/drawing/2014/main" id="{43761342-415E-CEA7-1FB1-EDE48456A296}"/>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3" name="CaixaDeTexto 22">
              <a:extLst>
                <a:ext uri="{FF2B5EF4-FFF2-40B4-BE49-F238E27FC236}">
                  <a16:creationId xmlns:a16="http://schemas.microsoft.com/office/drawing/2014/main" id="{BAA811AE-D9DE-1384-067F-26D029061B27}"/>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4" name="CaixaDeTexto 23">
              <a:hlinkClick xmlns:r="http://schemas.openxmlformats.org/officeDocument/2006/relationships" r:id="rId14"/>
              <a:extLst>
                <a:ext uri="{FF2B5EF4-FFF2-40B4-BE49-F238E27FC236}">
                  <a16:creationId xmlns:a16="http://schemas.microsoft.com/office/drawing/2014/main" id="{83B4FC54-468D-D642-22D1-9B0AC370A407}"/>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6" name="CaixaDeTexto 25">
              <a:hlinkClick xmlns:r="http://schemas.openxmlformats.org/officeDocument/2006/relationships" r:id="rId15"/>
              <a:extLst>
                <a:ext uri="{FF2B5EF4-FFF2-40B4-BE49-F238E27FC236}">
                  <a16:creationId xmlns:a16="http://schemas.microsoft.com/office/drawing/2014/main" id="{A350D25B-351F-0713-E9C6-CF49C90B6F2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Inovação e tecnologia</a:t>
              </a:r>
            </a:p>
          </xdr:txBody>
        </xdr:sp>
        <xdr:sp macro="" textlink="">
          <xdr:nvSpPr>
            <xdr:cNvPr id="27" name="CaixaDeTexto 26">
              <a:hlinkClick xmlns:r="http://schemas.openxmlformats.org/officeDocument/2006/relationships" r:id="rId16"/>
              <a:extLst>
                <a:ext uri="{FF2B5EF4-FFF2-40B4-BE49-F238E27FC236}">
                  <a16:creationId xmlns:a16="http://schemas.microsoft.com/office/drawing/2014/main" id="{2F0D4AD1-A4AC-F61E-BE7B-FEC3EB14A98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8" name="CaixaDeTexto 27">
              <a:hlinkClick xmlns:r="http://schemas.openxmlformats.org/officeDocument/2006/relationships" r:id="rId17"/>
              <a:extLst>
                <a:ext uri="{FF2B5EF4-FFF2-40B4-BE49-F238E27FC236}">
                  <a16:creationId xmlns:a16="http://schemas.microsoft.com/office/drawing/2014/main" id="{C725DD01-0640-A5CF-B02A-B91EB56CCC0D}"/>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9" name="CaixaDeTexto 3">
              <a:hlinkClick xmlns:r="http://schemas.openxmlformats.org/officeDocument/2006/relationships" r:id="rId18"/>
              <a:extLst>
                <a:ext uri="{FF2B5EF4-FFF2-40B4-BE49-F238E27FC236}">
                  <a16:creationId xmlns:a16="http://schemas.microsoft.com/office/drawing/2014/main" id="{C3135372-69EA-3343-A418-E3980DC83D26}"/>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11</xdr:col>
      <xdr:colOff>122464</xdr:colOff>
      <xdr:row>1</xdr:row>
      <xdr:rowOff>0</xdr:rowOff>
    </xdr:from>
    <xdr:to>
      <xdr:col>11</xdr:col>
      <xdr:colOff>1193346</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20AF0B9D-0146-4A42-A5D7-06064210CA95}"/>
            </a:ext>
          </a:extLst>
        </xdr:cNvPr>
        <xdr:cNvSpPr/>
      </xdr:nvSpPr>
      <xdr:spPr>
        <a:xfrm>
          <a:off x="16328571" y="176893"/>
          <a:ext cx="1070882"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5" name="Retângulo 24">
          <a:hlinkClick xmlns:r="http://schemas.openxmlformats.org/officeDocument/2006/relationships" r:id="rId18"/>
          <a:extLst>
            <a:ext uri="{FF2B5EF4-FFF2-40B4-BE49-F238E27FC236}">
              <a16:creationId xmlns:a16="http://schemas.microsoft.com/office/drawing/2014/main" id="{5CF5C9D7-D887-4B43-92D0-432ED6CDF612}"/>
            </a:ext>
          </a:extLst>
        </xdr:cNvPr>
        <xdr:cNvSpPr/>
      </xdr:nvSpPr>
      <xdr:spPr>
        <a:xfrm>
          <a:off x="17607643"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0</xdr:colOff>
      <xdr:row>45</xdr:row>
      <xdr:rowOff>0</xdr:rowOff>
    </xdr:from>
    <xdr:ext cx="304800" cy="304800"/>
    <xdr:sp macro="" textlink="">
      <xdr:nvSpPr>
        <xdr:cNvPr id="5" name="AutoShape 1" descr="image.png">
          <a:extLst>
            <a:ext uri="{FF2B5EF4-FFF2-40B4-BE49-F238E27FC236}">
              <a16:creationId xmlns:a16="http://schemas.microsoft.com/office/drawing/2014/main" id="{7A6A1CB4-905B-46FD-AFB4-AB71ADA088EF}"/>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29</xdr:row>
      <xdr:rowOff>320640</xdr:rowOff>
    </xdr:to>
    <xdr:grpSp>
      <xdr:nvGrpSpPr>
        <xdr:cNvPr id="2" name="Agrupar 1">
          <a:extLst>
            <a:ext uri="{FF2B5EF4-FFF2-40B4-BE49-F238E27FC236}">
              <a16:creationId xmlns:a16="http://schemas.microsoft.com/office/drawing/2014/main" id="{71033824-0513-422D-92D6-2077F44D4E88}"/>
            </a:ext>
          </a:extLst>
        </xdr:cNvPr>
        <xdr:cNvGrpSpPr/>
      </xdr:nvGrpSpPr>
      <xdr:grpSpPr>
        <a:xfrm>
          <a:off x="0" y="0"/>
          <a:ext cx="3105150" cy="6971358"/>
          <a:chOff x="0" y="0"/>
          <a:chExt cx="3105150" cy="6962162"/>
        </a:xfrm>
      </xdr:grpSpPr>
      <xdr:pic>
        <xdr:nvPicPr>
          <xdr:cNvPr id="29" name="Imagem 2">
            <a:extLst>
              <a:ext uri="{FF2B5EF4-FFF2-40B4-BE49-F238E27FC236}">
                <a16:creationId xmlns:a16="http://schemas.microsoft.com/office/drawing/2014/main" id="{227D7A02-49DB-AC74-5F82-3F999E50F2A1}"/>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0" name="Agrupar 29">
            <a:extLst>
              <a:ext uri="{FF2B5EF4-FFF2-40B4-BE49-F238E27FC236}">
                <a16:creationId xmlns:a16="http://schemas.microsoft.com/office/drawing/2014/main" id="{32C95F70-2BD9-24EF-7DAF-46A878B3F8CB}"/>
              </a:ext>
            </a:extLst>
          </xdr:cNvPr>
          <xdr:cNvGrpSpPr/>
        </xdr:nvGrpSpPr>
        <xdr:grpSpPr>
          <a:xfrm>
            <a:off x="0" y="549088"/>
            <a:ext cx="3105150" cy="6413074"/>
            <a:chOff x="0" y="549088"/>
            <a:chExt cx="3105150" cy="6413074"/>
          </a:xfrm>
        </xdr:grpSpPr>
        <xdr:sp macro="" textlink="">
          <xdr:nvSpPr>
            <xdr:cNvPr id="31" name="CaixaDeTexto 3">
              <a:hlinkClick xmlns:r="http://schemas.openxmlformats.org/officeDocument/2006/relationships" r:id="rId2"/>
              <a:extLst>
                <a:ext uri="{FF2B5EF4-FFF2-40B4-BE49-F238E27FC236}">
                  <a16:creationId xmlns:a16="http://schemas.microsoft.com/office/drawing/2014/main" id="{A5B1E66B-3DC7-2C00-D665-5862480A9451}"/>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32" name="CaixaDeTexto 4">
              <a:extLst>
                <a:ext uri="{FF2B5EF4-FFF2-40B4-BE49-F238E27FC236}">
                  <a16:creationId xmlns:a16="http://schemas.microsoft.com/office/drawing/2014/main" id="{2C475129-599D-A17F-2947-7ACD1682E951}"/>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33" name="CaixaDeTexto 5">
              <a:hlinkClick xmlns:r="http://schemas.openxmlformats.org/officeDocument/2006/relationships" r:id="rId3"/>
              <a:extLst>
                <a:ext uri="{FF2B5EF4-FFF2-40B4-BE49-F238E27FC236}">
                  <a16:creationId xmlns:a16="http://schemas.microsoft.com/office/drawing/2014/main" id="{6D42573B-7E60-6ECA-8A12-BF577AB58357}"/>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4" name="CaixaDeTexto 6">
              <a:hlinkClick xmlns:r="http://schemas.openxmlformats.org/officeDocument/2006/relationships" r:id="rId4"/>
              <a:extLst>
                <a:ext uri="{FF2B5EF4-FFF2-40B4-BE49-F238E27FC236}">
                  <a16:creationId xmlns:a16="http://schemas.microsoft.com/office/drawing/2014/main" id="{CF6E299B-0262-FF04-9237-54157BD47857}"/>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5" name="CaixaDeTexto 7">
              <a:hlinkClick xmlns:r="http://schemas.openxmlformats.org/officeDocument/2006/relationships" r:id="rId5"/>
              <a:extLst>
                <a:ext uri="{FF2B5EF4-FFF2-40B4-BE49-F238E27FC236}">
                  <a16:creationId xmlns:a16="http://schemas.microsoft.com/office/drawing/2014/main" id="{57BB8FE0-D273-E593-0D39-0504DFF19EC0}"/>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36" name="CaixaDeTexto 8">
              <a:hlinkClick xmlns:r="http://schemas.openxmlformats.org/officeDocument/2006/relationships" r:id="rId6"/>
              <a:extLst>
                <a:ext uri="{FF2B5EF4-FFF2-40B4-BE49-F238E27FC236}">
                  <a16:creationId xmlns:a16="http://schemas.microsoft.com/office/drawing/2014/main" id="{A5EA7F25-7958-AEBB-1EB4-1F20462D6649}"/>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37" name="CaixaDeTexto 9">
              <a:extLst>
                <a:ext uri="{FF2B5EF4-FFF2-40B4-BE49-F238E27FC236}">
                  <a16:creationId xmlns:a16="http://schemas.microsoft.com/office/drawing/2014/main" id="{3B78548C-1969-24FD-3F27-E7F1AA4E9A44}"/>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38" name="CaixaDeTexto 12">
              <a:hlinkClick xmlns:r="http://schemas.openxmlformats.org/officeDocument/2006/relationships" r:id="rId7"/>
              <a:extLst>
                <a:ext uri="{FF2B5EF4-FFF2-40B4-BE49-F238E27FC236}">
                  <a16:creationId xmlns:a16="http://schemas.microsoft.com/office/drawing/2014/main" id="{34AD1ABF-EE3A-EC76-4500-9D6A88FF7935}"/>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9" name="CaixaDeTexto 13">
              <a:hlinkClick xmlns:r="http://schemas.openxmlformats.org/officeDocument/2006/relationships" r:id="rId8"/>
              <a:extLst>
                <a:ext uri="{FF2B5EF4-FFF2-40B4-BE49-F238E27FC236}">
                  <a16:creationId xmlns:a16="http://schemas.microsoft.com/office/drawing/2014/main" id="{787921C6-F951-BC85-10EA-D5D0E464D43E}"/>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40" name="CaixaDeTexto 14">
              <a:hlinkClick xmlns:r="http://schemas.openxmlformats.org/officeDocument/2006/relationships" r:id="rId9"/>
              <a:extLst>
                <a:ext uri="{FF2B5EF4-FFF2-40B4-BE49-F238E27FC236}">
                  <a16:creationId xmlns:a16="http://schemas.microsoft.com/office/drawing/2014/main" id="{9A0BAFC4-1C1C-5F09-3392-B6E149215A5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1" name="CaixaDeTexto 40">
              <a:hlinkClick xmlns:r="http://schemas.openxmlformats.org/officeDocument/2006/relationships" r:id="rId10"/>
              <a:extLst>
                <a:ext uri="{FF2B5EF4-FFF2-40B4-BE49-F238E27FC236}">
                  <a16:creationId xmlns:a16="http://schemas.microsoft.com/office/drawing/2014/main" id="{FF8292C6-2996-264E-9E66-2C9D201E3400}"/>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42" name="CaixaDeTexto 41">
              <a:hlinkClick xmlns:r="http://schemas.openxmlformats.org/officeDocument/2006/relationships" r:id="rId11"/>
              <a:extLst>
                <a:ext uri="{FF2B5EF4-FFF2-40B4-BE49-F238E27FC236}">
                  <a16:creationId xmlns:a16="http://schemas.microsoft.com/office/drawing/2014/main" id="{ED7799ED-9C71-9D2C-CECF-69639042E3B7}"/>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43" name="CaixaDeTexto 42">
              <a:hlinkClick xmlns:r="http://schemas.openxmlformats.org/officeDocument/2006/relationships" r:id="rId12"/>
              <a:extLst>
                <a:ext uri="{FF2B5EF4-FFF2-40B4-BE49-F238E27FC236}">
                  <a16:creationId xmlns:a16="http://schemas.microsoft.com/office/drawing/2014/main" id="{A6A6E1DD-9719-3E45-2074-A4B7F58D9972}"/>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4" name="CaixaDeTexto 43">
              <a:hlinkClick xmlns:r="http://schemas.openxmlformats.org/officeDocument/2006/relationships" r:id="rId13"/>
              <a:extLst>
                <a:ext uri="{FF2B5EF4-FFF2-40B4-BE49-F238E27FC236}">
                  <a16:creationId xmlns:a16="http://schemas.microsoft.com/office/drawing/2014/main" id="{EE565053-141F-603F-ECEB-3AB2A994F9E1}"/>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45" name="CaixaDeTexto 44">
              <a:extLst>
                <a:ext uri="{FF2B5EF4-FFF2-40B4-BE49-F238E27FC236}">
                  <a16:creationId xmlns:a16="http://schemas.microsoft.com/office/drawing/2014/main" id="{1625A84B-03A2-7299-C9A6-D73047C8B02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46" name="CaixaDeTexto 45">
              <a:hlinkClick xmlns:r="http://schemas.openxmlformats.org/officeDocument/2006/relationships" r:id="rId14"/>
              <a:extLst>
                <a:ext uri="{FF2B5EF4-FFF2-40B4-BE49-F238E27FC236}">
                  <a16:creationId xmlns:a16="http://schemas.microsoft.com/office/drawing/2014/main" id="{BCC9699D-8B5A-F6C7-AC82-646A61D51A85}"/>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47" name="CaixaDeTexto 46">
              <a:hlinkClick xmlns:r="http://schemas.openxmlformats.org/officeDocument/2006/relationships" r:id="rId15"/>
              <a:extLst>
                <a:ext uri="{FF2B5EF4-FFF2-40B4-BE49-F238E27FC236}">
                  <a16:creationId xmlns:a16="http://schemas.microsoft.com/office/drawing/2014/main" id="{F4513097-C385-B876-6DF3-4413A22BFEC9}"/>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48" name="CaixaDeTexto 47">
              <a:hlinkClick xmlns:r="http://schemas.openxmlformats.org/officeDocument/2006/relationships" r:id="rId16"/>
              <a:extLst>
                <a:ext uri="{FF2B5EF4-FFF2-40B4-BE49-F238E27FC236}">
                  <a16:creationId xmlns:a16="http://schemas.microsoft.com/office/drawing/2014/main" id="{9CD9FCD6-25F3-1A33-B7F6-704C252A2ADB}"/>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Relação institucional</a:t>
              </a:r>
            </a:p>
          </xdr:txBody>
        </xdr:sp>
        <xdr:sp macro="" textlink="">
          <xdr:nvSpPr>
            <xdr:cNvPr id="49" name="CaixaDeTexto 48">
              <a:hlinkClick xmlns:r="http://schemas.openxmlformats.org/officeDocument/2006/relationships" r:id="rId17"/>
              <a:extLst>
                <a:ext uri="{FF2B5EF4-FFF2-40B4-BE49-F238E27FC236}">
                  <a16:creationId xmlns:a16="http://schemas.microsoft.com/office/drawing/2014/main" id="{711FFAD5-9537-F99A-F1CA-1F7228BB26B9}"/>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0" name="CaixaDeTexto 3">
              <a:hlinkClick xmlns:r="http://schemas.openxmlformats.org/officeDocument/2006/relationships" r:id="rId18"/>
              <a:extLst>
                <a:ext uri="{FF2B5EF4-FFF2-40B4-BE49-F238E27FC236}">
                  <a16:creationId xmlns:a16="http://schemas.microsoft.com/office/drawing/2014/main" id="{B3F00213-7F0C-518A-86CB-466F5C469157}"/>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11</xdr:col>
      <xdr:colOff>1219200</xdr:colOff>
      <xdr:row>1</xdr:row>
      <xdr:rowOff>0</xdr:rowOff>
    </xdr:from>
    <xdr:to>
      <xdr:col>12</xdr:col>
      <xdr:colOff>1100365</xdr:colOff>
      <xdr:row>2</xdr:row>
      <xdr:rowOff>340178</xdr:rowOff>
    </xdr:to>
    <xdr:sp macro="" textlink="">
      <xdr:nvSpPr>
        <xdr:cNvPr id="51" name="Retângulo 50">
          <a:hlinkClick xmlns:r="http://schemas.openxmlformats.org/officeDocument/2006/relationships" r:id="rId19"/>
          <a:extLst>
            <a:ext uri="{FF2B5EF4-FFF2-40B4-BE49-F238E27FC236}">
              <a16:creationId xmlns:a16="http://schemas.microsoft.com/office/drawing/2014/main" id="{2921BEA7-AB5C-471C-8A72-6BD502C71137}"/>
            </a:ext>
          </a:extLst>
        </xdr:cNvPr>
        <xdr:cNvSpPr/>
      </xdr:nvSpPr>
      <xdr:spPr>
        <a:xfrm>
          <a:off x="17798143"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12</xdr:col>
      <xdr:colOff>1219200</xdr:colOff>
      <xdr:row>1</xdr:row>
      <xdr:rowOff>0</xdr:rowOff>
    </xdr:from>
    <xdr:to>
      <xdr:col>13</xdr:col>
      <xdr:colOff>1100365</xdr:colOff>
      <xdr:row>2</xdr:row>
      <xdr:rowOff>340178</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0A4C2C9D-E1FB-4B64-B56E-015E3D2C01A9}"/>
            </a:ext>
          </a:extLst>
        </xdr:cNvPr>
        <xdr:cNvSpPr/>
      </xdr:nvSpPr>
      <xdr:spPr>
        <a:xfrm>
          <a:off x="19186071"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304800</xdr:colOff>
      <xdr:row>31</xdr:row>
      <xdr:rowOff>127907</xdr:rowOff>
    </xdr:to>
    <xdr:sp macro="" textlink="">
      <xdr:nvSpPr>
        <xdr:cNvPr id="3" name="AutoShape 1" descr="image.png">
          <a:extLst>
            <a:ext uri="{FF2B5EF4-FFF2-40B4-BE49-F238E27FC236}">
              <a16:creationId xmlns:a16="http://schemas.microsoft.com/office/drawing/2014/main" id="{36FFAAB7-6238-43A3-AB1E-213386BF2A77}"/>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57</xdr:row>
      <xdr:rowOff>0</xdr:rowOff>
    </xdr:from>
    <xdr:ext cx="304800" cy="304800"/>
    <xdr:sp macro="" textlink="">
      <xdr:nvSpPr>
        <xdr:cNvPr id="4" name="AutoShape 1" descr="image.png">
          <a:extLst>
            <a:ext uri="{FF2B5EF4-FFF2-40B4-BE49-F238E27FC236}">
              <a16:creationId xmlns:a16="http://schemas.microsoft.com/office/drawing/2014/main" id="{95DA4F1B-0A06-4C2B-8636-FC8F38396743}"/>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37</xdr:row>
      <xdr:rowOff>44291</xdr:rowOff>
    </xdr:to>
    <xdr:grpSp>
      <xdr:nvGrpSpPr>
        <xdr:cNvPr id="2" name="Agrupar 1">
          <a:extLst>
            <a:ext uri="{FF2B5EF4-FFF2-40B4-BE49-F238E27FC236}">
              <a16:creationId xmlns:a16="http://schemas.microsoft.com/office/drawing/2014/main" id="{28158F88-CB8D-4944-AA02-0FCEAB248EDE}"/>
            </a:ext>
          </a:extLst>
        </xdr:cNvPr>
        <xdr:cNvGrpSpPr/>
      </xdr:nvGrpSpPr>
      <xdr:grpSpPr>
        <a:xfrm>
          <a:off x="0" y="0"/>
          <a:ext cx="3105150" cy="6891859"/>
          <a:chOff x="0" y="0"/>
          <a:chExt cx="3105150" cy="6962162"/>
        </a:xfrm>
      </xdr:grpSpPr>
      <xdr:pic>
        <xdr:nvPicPr>
          <xdr:cNvPr id="31" name="Imagem 2">
            <a:extLst>
              <a:ext uri="{FF2B5EF4-FFF2-40B4-BE49-F238E27FC236}">
                <a16:creationId xmlns:a16="http://schemas.microsoft.com/office/drawing/2014/main" id="{FEA76601-BDC6-3649-9E30-7116CE64AC40}"/>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2" name="Agrupar 31">
            <a:extLst>
              <a:ext uri="{FF2B5EF4-FFF2-40B4-BE49-F238E27FC236}">
                <a16:creationId xmlns:a16="http://schemas.microsoft.com/office/drawing/2014/main" id="{6BEDABF0-3875-07B4-3A40-09334CF8C43A}"/>
              </a:ext>
            </a:extLst>
          </xdr:cNvPr>
          <xdr:cNvGrpSpPr/>
        </xdr:nvGrpSpPr>
        <xdr:grpSpPr>
          <a:xfrm>
            <a:off x="0" y="549088"/>
            <a:ext cx="3105150" cy="6413074"/>
            <a:chOff x="0" y="549088"/>
            <a:chExt cx="3105150" cy="6413074"/>
          </a:xfrm>
        </xdr:grpSpPr>
        <xdr:sp macro="" textlink="">
          <xdr:nvSpPr>
            <xdr:cNvPr id="33" name="CaixaDeTexto 3">
              <a:hlinkClick xmlns:r="http://schemas.openxmlformats.org/officeDocument/2006/relationships" r:id="rId2"/>
              <a:extLst>
                <a:ext uri="{FF2B5EF4-FFF2-40B4-BE49-F238E27FC236}">
                  <a16:creationId xmlns:a16="http://schemas.microsoft.com/office/drawing/2014/main" id="{422F0B5C-DA2D-43BD-699C-478EE4E9902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34" name="CaixaDeTexto 4">
              <a:extLst>
                <a:ext uri="{FF2B5EF4-FFF2-40B4-BE49-F238E27FC236}">
                  <a16:creationId xmlns:a16="http://schemas.microsoft.com/office/drawing/2014/main" id="{5D3CAB48-E912-948A-6435-4AC17E4CCAF4}"/>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35" name="CaixaDeTexto 5">
              <a:hlinkClick xmlns:r="http://schemas.openxmlformats.org/officeDocument/2006/relationships" r:id="rId3"/>
              <a:extLst>
                <a:ext uri="{FF2B5EF4-FFF2-40B4-BE49-F238E27FC236}">
                  <a16:creationId xmlns:a16="http://schemas.microsoft.com/office/drawing/2014/main" id="{C69E6765-32E2-B0E6-D091-7D6887515CE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6" name="CaixaDeTexto 6">
              <a:hlinkClick xmlns:r="http://schemas.openxmlformats.org/officeDocument/2006/relationships" r:id="rId4"/>
              <a:extLst>
                <a:ext uri="{FF2B5EF4-FFF2-40B4-BE49-F238E27FC236}">
                  <a16:creationId xmlns:a16="http://schemas.microsoft.com/office/drawing/2014/main" id="{958E89EE-81D3-72B3-F4C1-13C86D9427D0}"/>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37" name="CaixaDeTexto 7">
              <a:hlinkClick xmlns:r="http://schemas.openxmlformats.org/officeDocument/2006/relationships" r:id="rId5"/>
              <a:extLst>
                <a:ext uri="{FF2B5EF4-FFF2-40B4-BE49-F238E27FC236}">
                  <a16:creationId xmlns:a16="http://schemas.microsoft.com/office/drawing/2014/main" id="{6D29E152-3B5D-C338-45DC-84EEB002B22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38" name="CaixaDeTexto 8">
              <a:hlinkClick xmlns:r="http://schemas.openxmlformats.org/officeDocument/2006/relationships" r:id="rId6"/>
              <a:extLst>
                <a:ext uri="{FF2B5EF4-FFF2-40B4-BE49-F238E27FC236}">
                  <a16:creationId xmlns:a16="http://schemas.microsoft.com/office/drawing/2014/main" id="{743531FF-2502-F890-A0D2-D6DBCECA6B6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39" name="CaixaDeTexto 9">
              <a:extLst>
                <a:ext uri="{FF2B5EF4-FFF2-40B4-BE49-F238E27FC236}">
                  <a16:creationId xmlns:a16="http://schemas.microsoft.com/office/drawing/2014/main" id="{A481F490-4840-B96B-D18A-AC7D839E8E0D}"/>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40" name="CaixaDeTexto 12">
              <a:hlinkClick xmlns:r="http://schemas.openxmlformats.org/officeDocument/2006/relationships" r:id="rId7"/>
              <a:extLst>
                <a:ext uri="{FF2B5EF4-FFF2-40B4-BE49-F238E27FC236}">
                  <a16:creationId xmlns:a16="http://schemas.microsoft.com/office/drawing/2014/main" id="{78C364FE-ADF4-280A-1A05-1049D8CE818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1" name="CaixaDeTexto 13">
              <a:hlinkClick xmlns:r="http://schemas.openxmlformats.org/officeDocument/2006/relationships" r:id="rId8"/>
              <a:extLst>
                <a:ext uri="{FF2B5EF4-FFF2-40B4-BE49-F238E27FC236}">
                  <a16:creationId xmlns:a16="http://schemas.microsoft.com/office/drawing/2014/main" id="{C6BFE50C-42A7-76C9-D1DE-EEBC57FB3A03}"/>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42" name="CaixaDeTexto 14">
              <a:hlinkClick xmlns:r="http://schemas.openxmlformats.org/officeDocument/2006/relationships" r:id="rId9"/>
              <a:extLst>
                <a:ext uri="{FF2B5EF4-FFF2-40B4-BE49-F238E27FC236}">
                  <a16:creationId xmlns:a16="http://schemas.microsoft.com/office/drawing/2014/main" id="{6CFA9827-5261-E66D-8D82-D2C9532BC13A}"/>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3" name="CaixaDeTexto 42">
              <a:hlinkClick xmlns:r="http://schemas.openxmlformats.org/officeDocument/2006/relationships" r:id="rId10"/>
              <a:extLst>
                <a:ext uri="{FF2B5EF4-FFF2-40B4-BE49-F238E27FC236}">
                  <a16:creationId xmlns:a16="http://schemas.microsoft.com/office/drawing/2014/main" id="{960AA606-2A5E-205F-2F22-954F1008ECBA}"/>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44" name="CaixaDeTexto 43">
              <a:hlinkClick xmlns:r="http://schemas.openxmlformats.org/officeDocument/2006/relationships" r:id="rId11"/>
              <a:extLst>
                <a:ext uri="{FF2B5EF4-FFF2-40B4-BE49-F238E27FC236}">
                  <a16:creationId xmlns:a16="http://schemas.microsoft.com/office/drawing/2014/main" id="{52036C94-1BCB-FC8A-D0CD-BAEE5E44AC34}"/>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45" name="CaixaDeTexto 44">
              <a:hlinkClick xmlns:r="http://schemas.openxmlformats.org/officeDocument/2006/relationships" r:id="rId12"/>
              <a:extLst>
                <a:ext uri="{FF2B5EF4-FFF2-40B4-BE49-F238E27FC236}">
                  <a16:creationId xmlns:a16="http://schemas.microsoft.com/office/drawing/2014/main" id="{608300ED-6E33-CEAD-ECF4-7F653A8D088E}"/>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6" name="CaixaDeTexto 45">
              <a:hlinkClick xmlns:r="http://schemas.openxmlformats.org/officeDocument/2006/relationships" r:id="rId13"/>
              <a:extLst>
                <a:ext uri="{FF2B5EF4-FFF2-40B4-BE49-F238E27FC236}">
                  <a16:creationId xmlns:a16="http://schemas.microsoft.com/office/drawing/2014/main" id="{2518285C-DBE1-E9BE-E8E1-2261506987FA}"/>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47" name="CaixaDeTexto 46">
              <a:extLst>
                <a:ext uri="{FF2B5EF4-FFF2-40B4-BE49-F238E27FC236}">
                  <a16:creationId xmlns:a16="http://schemas.microsoft.com/office/drawing/2014/main" id="{BEAFC6BB-0BD0-54D6-5029-A3A88F5729C9}"/>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48" name="CaixaDeTexto 47">
              <a:hlinkClick xmlns:r="http://schemas.openxmlformats.org/officeDocument/2006/relationships" r:id="rId14"/>
              <a:extLst>
                <a:ext uri="{FF2B5EF4-FFF2-40B4-BE49-F238E27FC236}">
                  <a16:creationId xmlns:a16="http://schemas.microsoft.com/office/drawing/2014/main" id="{E2DDA2A4-8027-F468-D535-4E38D9977EAC}"/>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49" name="CaixaDeTexto 48">
              <a:hlinkClick xmlns:r="http://schemas.openxmlformats.org/officeDocument/2006/relationships" r:id="rId15"/>
              <a:extLst>
                <a:ext uri="{FF2B5EF4-FFF2-40B4-BE49-F238E27FC236}">
                  <a16:creationId xmlns:a16="http://schemas.microsoft.com/office/drawing/2014/main" id="{F68F57CF-6131-178D-C98D-67CC14FA1185}"/>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50" name="CaixaDeTexto 49">
              <a:hlinkClick xmlns:r="http://schemas.openxmlformats.org/officeDocument/2006/relationships" r:id="rId16"/>
              <a:extLst>
                <a:ext uri="{FF2B5EF4-FFF2-40B4-BE49-F238E27FC236}">
                  <a16:creationId xmlns:a16="http://schemas.microsoft.com/office/drawing/2014/main" id="{9E3F0FA1-5C62-3CF3-B9DB-87C45CACA6C4}"/>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51" name="CaixaDeTexto 50">
              <a:hlinkClick xmlns:r="http://schemas.openxmlformats.org/officeDocument/2006/relationships" r:id="rId17"/>
              <a:extLst>
                <a:ext uri="{FF2B5EF4-FFF2-40B4-BE49-F238E27FC236}">
                  <a16:creationId xmlns:a16="http://schemas.microsoft.com/office/drawing/2014/main" id="{D7F8BD8C-949E-5D4B-38C9-D62E1CBAF1F2}"/>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Governança</a:t>
              </a:r>
              <a:r>
                <a:rPr lang="pt-BR" sz="1100" b="1" u="none" baseline="0">
                  <a:solidFill>
                    <a:srgbClr val="17D4E8"/>
                  </a:solidFill>
                  <a:latin typeface="Verdana" panose="020B0604030504040204" pitchFamily="34" charset="0"/>
                  <a:ea typeface="Verdana" panose="020B0604030504040204" pitchFamily="34" charset="0"/>
                </a:rPr>
                <a:t> Corporativa</a:t>
              </a:r>
              <a:endParaRPr lang="pt-BR" sz="1100" b="1" u="none">
                <a:solidFill>
                  <a:srgbClr val="17D4E8"/>
                </a:solidFill>
                <a:latin typeface="Verdana" panose="020B0604030504040204" pitchFamily="34" charset="0"/>
                <a:ea typeface="Verdana" panose="020B0604030504040204" pitchFamily="34" charset="0"/>
              </a:endParaRPr>
            </a:p>
          </xdr:txBody>
        </xdr:sp>
        <xdr:sp macro="" textlink="">
          <xdr:nvSpPr>
            <xdr:cNvPr id="52" name="CaixaDeTexto 3">
              <a:hlinkClick xmlns:r="http://schemas.openxmlformats.org/officeDocument/2006/relationships" r:id="rId18"/>
              <a:extLst>
                <a:ext uri="{FF2B5EF4-FFF2-40B4-BE49-F238E27FC236}">
                  <a16:creationId xmlns:a16="http://schemas.microsoft.com/office/drawing/2014/main" id="{DB16326E-42CB-49F8-2355-09B533824C35}"/>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47625</xdr:colOff>
      <xdr:row>1</xdr:row>
      <xdr:rowOff>0</xdr:rowOff>
    </xdr:from>
    <xdr:to>
      <xdr:col>12</xdr:col>
      <xdr:colOff>1318382</xdr:colOff>
      <xdr:row>2</xdr:row>
      <xdr:rowOff>340178</xdr:rowOff>
    </xdr:to>
    <xdr:sp macro="" textlink="">
      <xdr:nvSpPr>
        <xdr:cNvPr id="5" name="Retângulo 4">
          <a:hlinkClick xmlns:r="http://schemas.openxmlformats.org/officeDocument/2006/relationships" r:id="rId19"/>
          <a:extLst>
            <a:ext uri="{FF2B5EF4-FFF2-40B4-BE49-F238E27FC236}">
              <a16:creationId xmlns:a16="http://schemas.microsoft.com/office/drawing/2014/main" id="{BCEB345E-B49A-479B-9C8F-B1674E3883AE}"/>
            </a:ext>
          </a:extLst>
        </xdr:cNvPr>
        <xdr:cNvSpPr/>
      </xdr:nvSpPr>
      <xdr:spPr>
        <a:xfrm>
          <a:off x="19267714"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B5D37FAA-C967-4F37-82A8-C0EBF0BDD52E}"/>
            </a:ext>
          </a:extLst>
        </xdr:cNvPr>
        <xdr:cNvSpPr/>
      </xdr:nvSpPr>
      <xdr:spPr>
        <a:xfrm>
          <a:off x="20655643"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twoCellAnchor editAs="absolute">
    <xdr:from>
      <xdr:col>1</xdr:col>
      <xdr:colOff>463548</xdr:colOff>
      <xdr:row>88</xdr:row>
      <xdr:rowOff>50800</xdr:rowOff>
    </xdr:from>
    <xdr:to>
      <xdr:col>5</xdr:col>
      <xdr:colOff>609600</xdr:colOff>
      <xdr:row>103</xdr:row>
      <xdr:rowOff>76200</xdr:rowOff>
    </xdr:to>
    <xdr:graphicFrame macro="">
      <xdr:nvGraphicFramePr>
        <xdr:cNvPr id="7" name="Gráfico 6">
          <a:extLst>
            <a:ext uri="{FF2B5EF4-FFF2-40B4-BE49-F238E27FC236}">
              <a16:creationId xmlns:a16="http://schemas.microsoft.com/office/drawing/2014/main" id="{08E1C639-F206-219C-EB84-C5351692B2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5</xdr:col>
      <xdr:colOff>685800</xdr:colOff>
      <xdr:row>88</xdr:row>
      <xdr:rowOff>12700</xdr:rowOff>
    </xdr:from>
    <xdr:to>
      <xdr:col>8</xdr:col>
      <xdr:colOff>241300</xdr:colOff>
      <xdr:row>103</xdr:row>
      <xdr:rowOff>38100</xdr:rowOff>
    </xdr:to>
    <xdr:graphicFrame macro="">
      <xdr:nvGraphicFramePr>
        <xdr:cNvPr id="8" name="Gráfico 7">
          <a:extLst>
            <a:ext uri="{FF2B5EF4-FFF2-40B4-BE49-F238E27FC236}">
              <a16:creationId xmlns:a16="http://schemas.microsoft.com/office/drawing/2014/main" id="{7E8F1B74-8A66-72E3-A9A8-AA1A3928DF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7</xdr:col>
      <xdr:colOff>1600200</xdr:colOff>
      <xdr:row>88</xdr:row>
      <xdr:rowOff>12700</xdr:rowOff>
    </xdr:from>
    <xdr:to>
      <xdr:col>10</xdr:col>
      <xdr:colOff>723900</xdr:colOff>
      <xdr:row>103</xdr:row>
      <xdr:rowOff>38100</xdr:rowOff>
    </xdr:to>
    <xdr:graphicFrame macro="">
      <xdr:nvGraphicFramePr>
        <xdr:cNvPr id="9" name="Gráfico 8">
          <a:extLst>
            <a:ext uri="{FF2B5EF4-FFF2-40B4-BE49-F238E27FC236}">
              <a16:creationId xmlns:a16="http://schemas.microsoft.com/office/drawing/2014/main" id="{EBA9487A-AF71-8A77-9719-971B5F3E4E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10</xdr:col>
      <xdr:colOff>1168400</xdr:colOff>
      <xdr:row>88</xdr:row>
      <xdr:rowOff>101600</xdr:rowOff>
    </xdr:from>
    <xdr:to>
      <xdr:col>14</xdr:col>
      <xdr:colOff>876300</xdr:colOff>
      <xdr:row>103</xdr:row>
      <xdr:rowOff>127000</xdr:rowOff>
    </xdr:to>
    <xdr:graphicFrame macro="">
      <xdr:nvGraphicFramePr>
        <xdr:cNvPr id="10" name="Gráfico 9">
          <a:extLst>
            <a:ext uri="{FF2B5EF4-FFF2-40B4-BE49-F238E27FC236}">
              <a16:creationId xmlns:a16="http://schemas.microsoft.com/office/drawing/2014/main" id="{E704D884-56F0-E864-F4FA-96EB8D27BD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17</xdr:row>
      <xdr:rowOff>0</xdr:rowOff>
    </xdr:from>
    <xdr:to>
      <xdr:col>10</xdr:col>
      <xdr:colOff>304800</xdr:colOff>
      <xdr:row>18</xdr:row>
      <xdr:rowOff>93272</xdr:rowOff>
    </xdr:to>
    <xdr:sp macro="" textlink="">
      <xdr:nvSpPr>
        <xdr:cNvPr id="22" name="AutoShape 1" descr="image.png">
          <a:extLst>
            <a:ext uri="{FF2B5EF4-FFF2-40B4-BE49-F238E27FC236}">
              <a16:creationId xmlns:a16="http://schemas.microsoft.com/office/drawing/2014/main" id="{5B549124-C39C-467F-A6DD-B9D861B35F07}"/>
            </a:ext>
          </a:extLst>
        </xdr:cNvPr>
        <xdr:cNvSpPr>
          <a:spLocks noChangeAspect="1" noChangeArrowheads="1"/>
        </xdr:cNvSpPr>
      </xdr:nvSpPr>
      <xdr:spPr bwMode="auto">
        <a:xfrm>
          <a:off x="29403675" y="1212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33</xdr:row>
      <xdr:rowOff>0</xdr:rowOff>
    </xdr:from>
    <xdr:to>
      <xdr:col>9</xdr:col>
      <xdr:colOff>304800</xdr:colOff>
      <xdr:row>34</xdr:row>
      <xdr:rowOff>16171</xdr:rowOff>
    </xdr:to>
    <xdr:sp macro="" textlink="">
      <xdr:nvSpPr>
        <xdr:cNvPr id="23" name="AutoShape 4" descr="image.png">
          <a:extLst>
            <a:ext uri="{FF2B5EF4-FFF2-40B4-BE49-F238E27FC236}">
              <a16:creationId xmlns:a16="http://schemas.microsoft.com/office/drawing/2014/main" id="{D0583A1A-5E21-4C4E-BE02-ABD4E2C07549}"/>
            </a:ext>
          </a:extLst>
        </xdr:cNvPr>
        <xdr:cNvSpPr>
          <a:spLocks noChangeAspect="1" noChangeArrowheads="1"/>
        </xdr:cNvSpPr>
      </xdr:nvSpPr>
      <xdr:spPr bwMode="auto">
        <a:xfrm>
          <a:off x="26974800" y="32661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28</xdr:row>
      <xdr:rowOff>285040</xdr:rowOff>
    </xdr:to>
    <xdr:grpSp>
      <xdr:nvGrpSpPr>
        <xdr:cNvPr id="3" name="Agrupar 2">
          <a:extLst>
            <a:ext uri="{FF2B5EF4-FFF2-40B4-BE49-F238E27FC236}">
              <a16:creationId xmlns:a16="http://schemas.microsoft.com/office/drawing/2014/main" id="{F287EDF8-C046-4E1D-B47E-599DF17D762A}"/>
            </a:ext>
          </a:extLst>
        </xdr:cNvPr>
        <xdr:cNvGrpSpPr/>
      </xdr:nvGrpSpPr>
      <xdr:grpSpPr>
        <a:xfrm>
          <a:off x="0" y="0"/>
          <a:ext cx="3105150" cy="6816469"/>
          <a:chOff x="0" y="0"/>
          <a:chExt cx="3105150" cy="6962162"/>
        </a:xfrm>
      </xdr:grpSpPr>
      <xdr:pic>
        <xdr:nvPicPr>
          <xdr:cNvPr id="4" name="Imagem 2">
            <a:extLst>
              <a:ext uri="{FF2B5EF4-FFF2-40B4-BE49-F238E27FC236}">
                <a16:creationId xmlns:a16="http://schemas.microsoft.com/office/drawing/2014/main" id="{03679C90-9C03-3C07-A714-378F4DEC660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55A564F5-DC66-0C08-4EBF-DD36AEFC39CA}"/>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36F0380E-FE82-0D49-5FCA-FDCC0F411A0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726321DF-F24D-EC0D-2036-CF4536761CA8}"/>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3CC8C7EC-5E90-094D-55BB-8FBF5F000469}"/>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6AFACA91-9989-56E3-46D9-84745D071E6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BC9F9A5B-EACE-8C8A-4546-1A3811A864AE}"/>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41D01A58-482B-C961-B4B9-D54AD4FC3186}"/>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5465D9E1-FDDB-F27A-547B-CEAB4A27A118}"/>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0727E7E1-C485-1A87-F871-2E221E11FA81}"/>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8580382C-E097-D206-8057-7ACB132A6C39}"/>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776A0743-F674-FCFF-B65F-BC21397BB34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D54E3D53-A859-AACB-AD11-047EDD5A92C4}"/>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3B336F18-C4FD-A495-8481-9162E1A841B9}"/>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B34C7732-0547-C873-8033-A418BE13F43B}"/>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D308110C-5C9E-DCA7-AA5A-34EF6DDCD52C}"/>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AFC6E856-DF0E-608B-6142-D4851875E51B}"/>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8D43DE2B-CB91-8A17-25B8-DF704965991D}"/>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4" name="CaixaDeTexto 23">
              <a:hlinkClick xmlns:r="http://schemas.openxmlformats.org/officeDocument/2006/relationships" r:id="rId15"/>
              <a:extLst>
                <a:ext uri="{FF2B5EF4-FFF2-40B4-BE49-F238E27FC236}">
                  <a16:creationId xmlns:a16="http://schemas.microsoft.com/office/drawing/2014/main" id="{0ED9B158-7AAA-BC8F-C82D-39DA114B0078}"/>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5" name="CaixaDeTexto 24">
              <a:hlinkClick xmlns:r="http://schemas.openxmlformats.org/officeDocument/2006/relationships" r:id="rId16"/>
              <a:extLst>
                <a:ext uri="{FF2B5EF4-FFF2-40B4-BE49-F238E27FC236}">
                  <a16:creationId xmlns:a16="http://schemas.microsoft.com/office/drawing/2014/main" id="{5D0C51BD-E9FA-D342-4C79-56C11F06F2F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6" name="CaixaDeTexto 25">
              <a:hlinkClick xmlns:r="http://schemas.openxmlformats.org/officeDocument/2006/relationships" r:id="rId17"/>
              <a:extLst>
                <a:ext uri="{FF2B5EF4-FFF2-40B4-BE49-F238E27FC236}">
                  <a16:creationId xmlns:a16="http://schemas.microsoft.com/office/drawing/2014/main" id="{323BD978-85A7-0D35-F430-CC9A8ED7F103}"/>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7" name="CaixaDeTexto 3">
              <a:hlinkClick xmlns:r="http://schemas.openxmlformats.org/officeDocument/2006/relationships" r:id="rId18"/>
              <a:extLst>
                <a:ext uri="{FF2B5EF4-FFF2-40B4-BE49-F238E27FC236}">
                  <a16:creationId xmlns:a16="http://schemas.microsoft.com/office/drawing/2014/main" id="{699D1C1F-23C1-6436-0EAC-AB045B02578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rgbClr val="17D4E8"/>
                  </a:solidFill>
                  <a:latin typeface="Verdana" panose="020B0604030504040204" pitchFamily="34" charset="0"/>
                  <a:ea typeface="Verdana" panose="020B0604030504040204" pitchFamily="34" charset="0"/>
                </a:rPr>
                <a:t>Índice</a:t>
              </a:r>
            </a:p>
          </xdr:txBody>
        </xdr:sp>
      </xdr:grpSp>
    </xdr:grpSp>
    <xdr:clientData/>
  </xdr:twoCellAnchor>
  <xdr:twoCellAnchor editAs="oneCell">
    <xdr:from>
      <xdr:col>9</xdr:col>
      <xdr:colOff>0</xdr:colOff>
      <xdr:row>45</xdr:row>
      <xdr:rowOff>0</xdr:rowOff>
    </xdr:from>
    <xdr:to>
      <xdr:col>9</xdr:col>
      <xdr:colOff>304800</xdr:colOff>
      <xdr:row>46</xdr:row>
      <xdr:rowOff>2563</xdr:rowOff>
    </xdr:to>
    <xdr:sp macro="" textlink="">
      <xdr:nvSpPr>
        <xdr:cNvPr id="2" name="AutoShape 4" descr="image.png">
          <a:extLst>
            <a:ext uri="{FF2B5EF4-FFF2-40B4-BE49-F238E27FC236}">
              <a16:creationId xmlns:a16="http://schemas.microsoft.com/office/drawing/2014/main" id="{062A59A4-2DF5-4316-BB16-48B9A5FFBCC3}"/>
            </a:ext>
          </a:extLst>
        </xdr:cNvPr>
        <xdr:cNvSpPr>
          <a:spLocks noChangeAspect="1" noChangeArrowheads="1"/>
        </xdr:cNvSpPr>
      </xdr:nvSpPr>
      <xdr:spPr bwMode="auto">
        <a:xfrm>
          <a:off x="13306425" y="5057775"/>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12</xdr:col>
      <xdr:colOff>0</xdr:colOff>
      <xdr:row>1</xdr:row>
      <xdr:rowOff>0</xdr:rowOff>
    </xdr:from>
    <xdr:to>
      <xdr:col>12</xdr:col>
      <xdr:colOff>1268640</xdr:colOff>
      <xdr:row>2</xdr:row>
      <xdr:rowOff>340178</xdr:rowOff>
    </xdr:to>
    <xdr:sp macro="" textlink="">
      <xdr:nvSpPr>
        <xdr:cNvPr id="31" name="Retângulo 30">
          <a:hlinkClick xmlns:r="http://schemas.openxmlformats.org/officeDocument/2006/relationships" r:id="rId19"/>
          <a:extLst>
            <a:ext uri="{FF2B5EF4-FFF2-40B4-BE49-F238E27FC236}">
              <a16:creationId xmlns:a16="http://schemas.microsoft.com/office/drawing/2014/main" id="{FA3E7AC4-D53C-4092-BE89-ED6328A590F3}"/>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oneCell">
    <xdr:from>
      <xdr:col>9</xdr:col>
      <xdr:colOff>0</xdr:colOff>
      <xdr:row>34</xdr:row>
      <xdr:rowOff>0</xdr:rowOff>
    </xdr:from>
    <xdr:to>
      <xdr:col>9</xdr:col>
      <xdr:colOff>304800</xdr:colOff>
      <xdr:row>35</xdr:row>
      <xdr:rowOff>17057</xdr:rowOff>
    </xdr:to>
    <xdr:sp macro="" textlink="">
      <xdr:nvSpPr>
        <xdr:cNvPr id="28" name="AutoShape 4" descr="image.png">
          <a:extLst>
            <a:ext uri="{FF2B5EF4-FFF2-40B4-BE49-F238E27FC236}">
              <a16:creationId xmlns:a16="http://schemas.microsoft.com/office/drawing/2014/main" id="{AACB049A-7979-4B41-A9DB-04B5B0921102}"/>
            </a:ext>
          </a:extLst>
        </xdr:cNvPr>
        <xdr:cNvSpPr>
          <a:spLocks noChangeAspect="1" noChangeArrowheads="1"/>
        </xdr:cNvSpPr>
      </xdr:nvSpPr>
      <xdr:spPr bwMode="auto">
        <a:xfrm>
          <a:off x="13306425" y="7639050"/>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36</xdr:row>
      <xdr:rowOff>0</xdr:rowOff>
    </xdr:from>
    <xdr:to>
      <xdr:col>9</xdr:col>
      <xdr:colOff>304800</xdr:colOff>
      <xdr:row>37</xdr:row>
      <xdr:rowOff>16170</xdr:rowOff>
    </xdr:to>
    <xdr:sp macro="" textlink="">
      <xdr:nvSpPr>
        <xdr:cNvPr id="29" name="AutoShape 4" descr="image.png">
          <a:extLst>
            <a:ext uri="{FF2B5EF4-FFF2-40B4-BE49-F238E27FC236}">
              <a16:creationId xmlns:a16="http://schemas.microsoft.com/office/drawing/2014/main" id="{C89FF696-FE45-4A5F-BF69-DF47C677BDCD}"/>
            </a:ext>
          </a:extLst>
        </xdr:cNvPr>
        <xdr:cNvSpPr>
          <a:spLocks noChangeAspect="1" noChangeArrowheads="1"/>
        </xdr:cNvSpPr>
      </xdr:nvSpPr>
      <xdr:spPr bwMode="auto">
        <a:xfrm>
          <a:off x="13306425" y="8401050"/>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38</xdr:row>
      <xdr:rowOff>0</xdr:rowOff>
    </xdr:from>
    <xdr:ext cx="304800" cy="306949"/>
    <xdr:sp macro="" textlink="">
      <xdr:nvSpPr>
        <xdr:cNvPr id="30" name="AutoShape 4" descr="image.png">
          <a:extLst>
            <a:ext uri="{FF2B5EF4-FFF2-40B4-BE49-F238E27FC236}">
              <a16:creationId xmlns:a16="http://schemas.microsoft.com/office/drawing/2014/main" id="{E86D5526-47B1-4445-8833-105321A05206}"/>
            </a:ext>
          </a:extLst>
        </xdr:cNvPr>
        <xdr:cNvSpPr>
          <a:spLocks noChangeAspect="1" noChangeArrowheads="1"/>
        </xdr:cNvSpPr>
      </xdr:nvSpPr>
      <xdr:spPr bwMode="auto">
        <a:xfrm>
          <a:off x="13306425" y="9163050"/>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51</xdr:row>
      <xdr:rowOff>0</xdr:rowOff>
    </xdr:from>
    <xdr:ext cx="304800" cy="306949"/>
    <xdr:sp macro="" textlink="">
      <xdr:nvSpPr>
        <xdr:cNvPr id="32" name="AutoShape 4" descr="image.png">
          <a:extLst>
            <a:ext uri="{FF2B5EF4-FFF2-40B4-BE49-F238E27FC236}">
              <a16:creationId xmlns:a16="http://schemas.microsoft.com/office/drawing/2014/main" id="{2DB3CC57-E23C-467C-89C6-ABFA087C326D}"/>
            </a:ext>
          </a:extLst>
        </xdr:cNvPr>
        <xdr:cNvSpPr>
          <a:spLocks noChangeAspect="1" noChangeArrowheads="1"/>
        </xdr:cNvSpPr>
      </xdr:nvSpPr>
      <xdr:spPr bwMode="auto">
        <a:xfrm>
          <a:off x="13306425" y="12592050"/>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38</xdr:row>
      <xdr:rowOff>0</xdr:rowOff>
    </xdr:from>
    <xdr:to>
      <xdr:col>9</xdr:col>
      <xdr:colOff>304800</xdr:colOff>
      <xdr:row>39</xdr:row>
      <xdr:rowOff>133767</xdr:rowOff>
    </xdr:to>
    <xdr:sp macro="" textlink="">
      <xdr:nvSpPr>
        <xdr:cNvPr id="23" name="AutoShape 4" descr="image.png">
          <a:extLst>
            <a:ext uri="{FF2B5EF4-FFF2-40B4-BE49-F238E27FC236}">
              <a16:creationId xmlns:a16="http://schemas.microsoft.com/office/drawing/2014/main" id="{8C910C7E-64D8-467B-9CDC-F835D2FFC8E0}"/>
            </a:ext>
          </a:extLst>
        </xdr:cNvPr>
        <xdr:cNvSpPr>
          <a:spLocks noChangeAspect="1" noChangeArrowheads="1"/>
        </xdr:cNvSpPr>
      </xdr:nvSpPr>
      <xdr:spPr bwMode="auto">
        <a:xfrm>
          <a:off x="13306425" y="5248275"/>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36</xdr:row>
      <xdr:rowOff>158591</xdr:rowOff>
    </xdr:to>
    <xdr:grpSp>
      <xdr:nvGrpSpPr>
        <xdr:cNvPr id="3" name="Agrupar 2">
          <a:extLst>
            <a:ext uri="{FF2B5EF4-FFF2-40B4-BE49-F238E27FC236}">
              <a16:creationId xmlns:a16="http://schemas.microsoft.com/office/drawing/2014/main" id="{1421DF4D-253E-422E-BC4C-795ADBF19982}"/>
            </a:ext>
          </a:extLst>
        </xdr:cNvPr>
        <xdr:cNvGrpSpPr/>
      </xdr:nvGrpSpPr>
      <xdr:grpSpPr>
        <a:xfrm>
          <a:off x="0" y="0"/>
          <a:ext cx="3105150" cy="6951730"/>
          <a:chOff x="0" y="0"/>
          <a:chExt cx="3105150" cy="6962162"/>
        </a:xfrm>
      </xdr:grpSpPr>
      <xdr:pic>
        <xdr:nvPicPr>
          <xdr:cNvPr id="4" name="Imagem 2">
            <a:extLst>
              <a:ext uri="{FF2B5EF4-FFF2-40B4-BE49-F238E27FC236}">
                <a16:creationId xmlns:a16="http://schemas.microsoft.com/office/drawing/2014/main" id="{E843620E-28A4-642A-8EA1-98BFE6791CD2}"/>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C561E4EC-5873-84D4-5C6C-586FCDD0E05A}"/>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31A10A08-B652-BCD8-AA29-B558DD1E2E4E}"/>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rgbClr val="17D4E8"/>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E924505E-4CDC-A8E5-DC14-00513479CBD5}"/>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DCCDE07B-A3A3-7883-9F35-53C123CE23E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F07FE0D0-F225-77DA-6794-37BB5A3DC24C}"/>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CB19E177-020C-C75A-6621-B8B1BE6C1E5E}"/>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B912F995-C5BC-B6B7-A640-09B3DDB495E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FB7A52A9-0AFB-74A8-B5CC-2C5636C51EB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1E37571A-B7FF-241E-48A8-801AC78D266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6B767885-2401-2A81-C9A4-AF7F8E58F8F5}"/>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A50F78C1-7417-1655-3269-567E81C9B7E5}"/>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536E8EA2-BDFD-AE9A-536C-09F526002789}"/>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BFE4FD66-D173-3EBF-CAA1-390E4BB816A3}"/>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FF32EE7-32A3-DFF7-DAFC-C4C8EF2CA46B}"/>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1BF28727-00FF-908C-4218-2DB797EE3C5C}"/>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856D1D7A-8DC4-B588-7FCD-4E36280643D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C6D040C6-3F21-E60C-1D2B-195F010937C2}"/>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5" name="CaixaDeTexto 24">
              <a:hlinkClick xmlns:r="http://schemas.openxmlformats.org/officeDocument/2006/relationships" r:id="rId15"/>
              <a:extLst>
                <a:ext uri="{FF2B5EF4-FFF2-40B4-BE49-F238E27FC236}">
                  <a16:creationId xmlns:a16="http://schemas.microsoft.com/office/drawing/2014/main" id="{6570D206-E150-0033-7400-7152198F4BA3}"/>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45" name="CaixaDeTexto 44">
              <a:hlinkClick xmlns:r="http://schemas.openxmlformats.org/officeDocument/2006/relationships" r:id="rId16"/>
              <a:extLst>
                <a:ext uri="{FF2B5EF4-FFF2-40B4-BE49-F238E27FC236}">
                  <a16:creationId xmlns:a16="http://schemas.microsoft.com/office/drawing/2014/main" id="{5CD7D8C3-EFF1-EFD1-1FA3-7626808D1663}"/>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46" name="CaixaDeTexto 45">
              <a:hlinkClick xmlns:r="http://schemas.openxmlformats.org/officeDocument/2006/relationships" r:id="rId17"/>
              <a:extLst>
                <a:ext uri="{FF2B5EF4-FFF2-40B4-BE49-F238E27FC236}">
                  <a16:creationId xmlns:a16="http://schemas.microsoft.com/office/drawing/2014/main" id="{E8D22DC6-673E-67F8-AF9E-B24918AD1B39}"/>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7" name="CaixaDeTexto 3">
              <a:hlinkClick xmlns:r="http://schemas.openxmlformats.org/officeDocument/2006/relationships" r:id="rId18"/>
              <a:extLst>
                <a:ext uri="{FF2B5EF4-FFF2-40B4-BE49-F238E27FC236}">
                  <a16:creationId xmlns:a16="http://schemas.microsoft.com/office/drawing/2014/main" id="{4A169A3C-5C96-4261-67FF-0C6310FF02E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3883</xdr:rowOff>
    </xdr:from>
    <xdr:to>
      <xdr:col>12</xdr:col>
      <xdr:colOff>1265465</xdr:colOff>
      <xdr:row>2</xdr:row>
      <xdr:rowOff>340178</xdr:rowOff>
    </xdr:to>
    <xdr:sp macro="" textlink="">
      <xdr:nvSpPr>
        <xdr:cNvPr id="28" name="Retângulo 27">
          <a:hlinkClick xmlns:r="http://schemas.openxmlformats.org/officeDocument/2006/relationships" r:id="rId19"/>
          <a:extLst>
            <a:ext uri="{FF2B5EF4-FFF2-40B4-BE49-F238E27FC236}">
              <a16:creationId xmlns:a16="http://schemas.microsoft.com/office/drawing/2014/main" id="{DE262103-D287-4C90-8A5F-2A34ED0224E5}"/>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oneCell">
    <xdr:from>
      <xdr:col>10</xdr:col>
      <xdr:colOff>0</xdr:colOff>
      <xdr:row>35</xdr:row>
      <xdr:rowOff>0</xdr:rowOff>
    </xdr:from>
    <xdr:to>
      <xdr:col>10</xdr:col>
      <xdr:colOff>304800</xdr:colOff>
      <xdr:row>36</xdr:row>
      <xdr:rowOff>114300</xdr:rowOff>
    </xdr:to>
    <xdr:sp macro="" textlink="">
      <xdr:nvSpPr>
        <xdr:cNvPr id="5121" name="AutoShape 1">
          <a:extLst>
            <a:ext uri="{FF2B5EF4-FFF2-40B4-BE49-F238E27FC236}">
              <a16:creationId xmlns:a16="http://schemas.microsoft.com/office/drawing/2014/main" id="{6FD67C71-3C27-0C4B-1470-AA068D2EDDAF}"/>
            </a:ext>
          </a:extLst>
        </xdr:cNvPr>
        <xdr:cNvSpPr>
          <a:spLocks noChangeAspect="1" noChangeArrowheads="1"/>
        </xdr:cNvSpPr>
      </xdr:nvSpPr>
      <xdr:spPr bwMode="auto">
        <a:xfrm>
          <a:off x="14687550" y="669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40821</xdr:colOff>
      <xdr:row>19</xdr:row>
      <xdr:rowOff>149679</xdr:rowOff>
    </xdr:from>
    <xdr:to>
      <xdr:col>8</xdr:col>
      <xdr:colOff>680357</xdr:colOff>
      <xdr:row>50</xdr:row>
      <xdr:rowOff>90259</xdr:rowOff>
    </xdr:to>
    <xdr:pic>
      <xdr:nvPicPr>
        <xdr:cNvPr id="22" name="Imagem 21">
          <a:extLst>
            <a:ext uri="{FF2B5EF4-FFF2-40B4-BE49-F238E27FC236}">
              <a16:creationId xmlns:a16="http://schemas.microsoft.com/office/drawing/2014/main" id="{7C713500-30F1-4D23-4BFC-4A39E4F33F3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687535" y="3810000"/>
          <a:ext cx="8967108" cy="5587545"/>
        </a:xfrm>
        <a:prstGeom prst="rect">
          <a:avLst/>
        </a:prstGeom>
      </xdr:spPr>
    </xdr:pic>
    <xdr:clientData/>
  </xdr:twoCellAnchor>
  <xdr:twoCellAnchor editAs="absolute">
    <xdr:from>
      <xdr:col>13</xdr:col>
      <xdr:colOff>57149</xdr:colOff>
      <xdr:row>0</xdr:row>
      <xdr:rowOff>166007</xdr:rowOff>
    </xdr:from>
    <xdr:to>
      <xdr:col>13</xdr:col>
      <xdr:colOff>1322614</xdr:colOff>
      <xdr:row>2</xdr:row>
      <xdr:rowOff>329292</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A8AD7B61-48CE-43EB-A313-2F9A327BDA89}"/>
            </a:ext>
          </a:extLst>
        </xdr:cNvPr>
        <xdr:cNvSpPr/>
      </xdr:nvSpPr>
      <xdr:spPr>
        <a:xfrm>
          <a:off x="18971078" y="166007"/>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46</xdr:row>
      <xdr:rowOff>0</xdr:rowOff>
    </xdr:from>
    <xdr:to>
      <xdr:col>10</xdr:col>
      <xdr:colOff>304800</xdr:colOff>
      <xdr:row>47</xdr:row>
      <xdr:rowOff>114300</xdr:rowOff>
    </xdr:to>
    <xdr:sp macro="" textlink="">
      <xdr:nvSpPr>
        <xdr:cNvPr id="22" name="AutoShape 1" descr="image.png">
          <a:extLst>
            <a:ext uri="{FF2B5EF4-FFF2-40B4-BE49-F238E27FC236}">
              <a16:creationId xmlns:a16="http://schemas.microsoft.com/office/drawing/2014/main" id="{98787EDC-0C17-4541-8E0B-F263ADEF6925}"/>
            </a:ext>
          </a:extLst>
        </xdr:cNvPr>
        <xdr:cNvSpPr>
          <a:spLocks noChangeAspect="1" noChangeArrowheads="1"/>
        </xdr:cNvSpPr>
      </xdr:nvSpPr>
      <xdr:spPr bwMode="auto">
        <a:xfrm>
          <a:off x="14687550" y="23717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61</xdr:row>
      <xdr:rowOff>0</xdr:rowOff>
    </xdr:from>
    <xdr:to>
      <xdr:col>9</xdr:col>
      <xdr:colOff>304800</xdr:colOff>
      <xdr:row>62</xdr:row>
      <xdr:rowOff>120160</xdr:rowOff>
    </xdr:to>
    <xdr:sp macro="" textlink="">
      <xdr:nvSpPr>
        <xdr:cNvPr id="23" name="AutoShape 4" descr="image.png">
          <a:extLst>
            <a:ext uri="{FF2B5EF4-FFF2-40B4-BE49-F238E27FC236}">
              <a16:creationId xmlns:a16="http://schemas.microsoft.com/office/drawing/2014/main" id="{22C87252-8020-4BF7-BB7C-929BE30E250F}"/>
            </a:ext>
          </a:extLst>
        </xdr:cNvPr>
        <xdr:cNvSpPr>
          <a:spLocks noChangeAspect="1" noChangeArrowheads="1"/>
        </xdr:cNvSpPr>
      </xdr:nvSpPr>
      <xdr:spPr bwMode="auto">
        <a:xfrm>
          <a:off x="13306425" y="5200650"/>
          <a:ext cx="304800" cy="314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31</xdr:row>
      <xdr:rowOff>158591</xdr:rowOff>
    </xdr:to>
    <xdr:grpSp>
      <xdr:nvGrpSpPr>
        <xdr:cNvPr id="37" name="Agrupar 36">
          <a:extLst>
            <a:ext uri="{FF2B5EF4-FFF2-40B4-BE49-F238E27FC236}">
              <a16:creationId xmlns:a16="http://schemas.microsoft.com/office/drawing/2014/main" id="{A1BB1AA5-0129-44C7-AA81-6847CAB1B61C}"/>
            </a:ext>
          </a:extLst>
        </xdr:cNvPr>
        <xdr:cNvGrpSpPr/>
      </xdr:nvGrpSpPr>
      <xdr:grpSpPr>
        <a:xfrm>
          <a:off x="0" y="0"/>
          <a:ext cx="3105150" cy="6951730"/>
          <a:chOff x="0" y="0"/>
          <a:chExt cx="3105150" cy="6962162"/>
        </a:xfrm>
      </xdr:grpSpPr>
      <xdr:pic>
        <xdr:nvPicPr>
          <xdr:cNvPr id="38" name="Imagem 2">
            <a:extLst>
              <a:ext uri="{FF2B5EF4-FFF2-40B4-BE49-F238E27FC236}">
                <a16:creationId xmlns:a16="http://schemas.microsoft.com/office/drawing/2014/main" id="{BA117EB6-2F70-0935-5397-7D9F5B9DB5AA}"/>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9" name="Agrupar 38">
            <a:extLst>
              <a:ext uri="{FF2B5EF4-FFF2-40B4-BE49-F238E27FC236}">
                <a16:creationId xmlns:a16="http://schemas.microsoft.com/office/drawing/2014/main" id="{A8615E98-2E43-E965-A4B7-B72C26D08940}"/>
              </a:ext>
            </a:extLst>
          </xdr:cNvPr>
          <xdr:cNvGrpSpPr/>
        </xdr:nvGrpSpPr>
        <xdr:grpSpPr>
          <a:xfrm>
            <a:off x="0" y="549088"/>
            <a:ext cx="3105150" cy="6413074"/>
            <a:chOff x="0" y="549088"/>
            <a:chExt cx="3105150" cy="6413074"/>
          </a:xfrm>
        </xdr:grpSpPr>
        <xdr:sp macro="" textlink="">
          <xdr:nvSpPr>
            <xdr:cNvPr id="40" name="CaixaDeTexto 3">
              <a:hlinkClick xmlns:r="http://schemas.openxmlformats.org/officeDocument/2006/relationships" r:id="rId2"/>
              <a:extLst>
                <a:ext uri="{FF2B5EF4-FFF2-40B4-BE49-F238E27FC236}">
                  <a16:creationId xmlns:a16="http://schemas.microsoft.com/office/drawing/2014/main" id="{0A48520B-9035-163A-B15D-3DD35005DA94}"/>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41" name="CaixaDeTexto 4">
              <a:extLst>
                <a:ext uri="{FF2B5EF4-FFF2-40B4-BE49-F238E27FC236}">
                  <a16:creationId xmlns:a16="http://schemas.microsoft.com/office/drawing/2014/main" id="{75D070CF-8DB6-7EEF-DAB9-3C72E38024FC}"/>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42" name="CaixaDeTexto 5">
              <a:hlinkClick xmlns:r="http://schemas.openxmlformats.org/officeDocument/2006/relationships" r:id="rId3"/>
              <a:extLst>
                <a:ext uri="{FF2B5EF4-FFF2-40B4-BE49-F238E27FC236}">
                  <a16:creationId xmlns:a16="http://schemas.microsoft.com/office/drawing/2014/main" id="{5F64A773-5F77-6C02-C6CF-722119A205E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Empregados</a:t>
              </a:r>
              <a:r>
                <a:rPr lang="pt-BR" sz="1100" b="1" u="none" baseline="0">
                  <a:solidFill>
                    <a:srgbClr val="17D4E8"/>
                  </a:solidFill>
                  <a:latin typeface="Verdana" panose="020B0604030504040204" pitchFamily="34" charset="0"/>
                  <a:ea typeface="Verdana" panose="020B0604030504040204" pitchFamily="34" charset="0"/>
                </a:rPr>
                <a:t> e empregadas</a:t>
              </a:r>
              <a:endParaRPr lang="pt-BR" sz="1100" b="1" u="none">
                <a:solidFill>
                  <a:srgbClr val="17D4E8"/>
                </a:solidFill>
                <a:latin typeface="Verdana" panose="020B0604030504040204" pitchFamily="34" charset="0"/>
                <a:ea typeface="Verdana" panose="020B0604030504040204" pitchFamily="34" charset="0"/>
              </a:endParaRPr>
            </a:p>
          </xdr:txBody>
        </xdr:sp>
        <xdr:sp macro="" textlink="">
          <xdr:nvSpPr>
            <xdr:cNvPr id="43" name="CaixaDeTexto 6">
              <a:hlinkClick xmlns:r="http://schemas.openxmlformats.org/officeDocument/2006/relationships" r:id="rId4"/>
              <a:extLst>
                <a:ext uri="{FF2B5EF4-FFF2-40B4-BE49-F238E27FC236}">
                  <a16:creationId xmlns:a16="http://schemas.microsoft.com/office/drawing/2014/main" id="{4509C4A2-B30B-974C-EE8D-9FBF3C02AF8F}"/>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4" name="CaixaDeTexto 7">
              <a:hlinkClick xmlns:r="http://schemas.openxmlformats.org/officeDocument/2006/relationships" r:id="rId5"/>
              <a:extLst>
                <a:ext uri="{FF2B5EF4-FFF2-40B4-BE49-F238E27FC236}">
                  <a16:creationId xmlns:a16="http://schemas.microsoft.com/office/drawing/2014/main" id="{BC527A0C-9F04-3029-AE64-8F60274034B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45" name="CaixaDeTexto 8">
              <a:hlinkClick xmlns:r="http://schemas.openxmlformats.org/officeDocument/2006/relationships" r:id="rId6"/>
              <a:extLst>
                <a:ext uri="{FF2B5EF4-FFF2-40B4-BE49-F238E27FC236}">
                  <a16:creationId xmlns:a16="http://schemas.microsoft.com/office/drawing/2014/main" id="{42093113-1CA3-F472-C4C2-D5085E156E1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46" name="CaixaDeTexto 9">
              <a:extLst>
                <a:ext uri="{FF2B5EF4-FFF2-40B4-BE49-F238E27FC236}">
                  <a16:creationId xmlns:a16="http://schemas.microsoft.com/office/drawing/2014/main" id="{1E120CFF-F606-CA4B-DAFA-2B7E023C31C1}"/>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47" name="CaixaDeTexto 12">
              <a:hlinkClick xmlns:r="http://schemas.openxmlformats.org/officeDocument/2006/relationships" r:id="rId7"/>
              <a:extLst>
                <a:ext uri="{FF2B5EF4-FFF2-40B4-BE49-F238E27FC236}">
                  <a16:creationId xmlns:a16="http://schemas.microsoft.com/office/drawing/2014/main" id="{F324594B-7EA9-92B3-81B0-DCB8B7DC45F2}"/>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8" name="CaixaDeTexto 13">
              <a:hlinkClick xmlns:r="http://schemas.openxmlformats.org/officeDocument/2006/relationships" r:id="rId8"/>
              <a:extLst>
                <a:ext uri="{FF2B5EF4-FFF2-40B4-BE49-F238E27FC236}">
                  <a16:creationId xmlns:a16="http://schemas.microsoft.com/office/drawing/2014/main" id="{8EB87D93-5BF4-F69A-8F0B-A96588881065}"/>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49" name="CaixaDeTexto 14">
              <a:hlinkClick xmlns:r="http://schemas.openxmlformats.org/officeDocument/2006/relationships" r:id="rId9"/>
              <a:extLst>
                <a:ext uri="{FF2B5EF4-FFF2-40B4-BE49-F238E27FC236}">
                  <a16:creationId xmlns:a16="http://schemas.microsoft.com/office/drawing/2014/main" id="{82422F18-8A07-627E-8358-9DE47ED82026}"/>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0" name="CaixaDeTexto 49">
              <a:hlinkClick xmlns:r="http://schemas.openxmlformats.org/officeDocument/2006/relationships" r:id="rId10"/>
              <a:extLst>
                <a:ext uri="{FF2B5EF4-FFF2-40B4-BE49-F238E27FC236}">
                  <a16:creationId xmlns:a16="http://schemas.microsoft.com/office/drawing/2014/main" id="{70A91A8C-8DAF-83C1-DFE9-B0CA3C954E82}"/>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51" name="CaixaDeTexto 50">
              <a:hlinkClick xmlns:r="http://schemas.openxmlformats.org/officeDocument/2006/relationships" r:id="rId11"/>
              <a:extLst>
                <a:ext uri="{FF2B5EF4-FFF2-40B4-BE49-F238E27FC236}">
                  <a16:creationId xmlns:a16="http://schemas.microsoft.com/office/drawing/2014/main" id="{CF151C10-C8AC-C10E-3451-DBB9B738224B}"/>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52" name="CaixaDeTexto 51">
              <a:hlinkClick xmlns:r="http://schemas.openxmlformats.org/officeDocument/2006/relationships" r:id="rId12"/>
              <a:extLst>
                <a:ext uri="{FF2B5EF4-FFF2-40B4-BE49-F238E27FC236}">
                  <a16:creationId xmlns:a16="http://schemas.microsoft.com/office/drawing/2014/main" id="{FCDE4020-FC3F-AA92-69FD-1432155852AF}"/>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3" name="CaixaDeTexto 52">
              <a:hlinkClick xmlns:r="http://schemas.openxmlformats.org/officeDocument/2006/relationships" r:id="rId13"/>
              <a:extLst>
                <a:ext uri="{FF2B5EF4-FFF2-40B4-BE49-F238E27FC236}">
                  <a16:creationId xmlns:a16="http://schemas.microsoft.com/office/drawing/2014/main" id="{47546B31-1052-60B4-78AF-10C6448DB348}"/>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54" name="CaixaDeTexto 53">
              <a:extLst>
                <a:ext uri="{FF2B5EF4-FFF2-40B4-BE49-F238E27FC236}">
                  <a16:creationId xmlns:a16="http://schemas.microsoft.com/office/drawing/2014/main" id="{2F2FD18A-2307-BC52-F7B7-4D353C792FFE}"/>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55" name="CaixaDeTexto 54">
              <a:hlinkClick xmlns:r="http://schemas.openxmlformats.org/officeDocument/2006/relationships" r:id="rId14"/>
              <a:extLst>
                <a:ext uri="{FF2B5EF4-FFF2-40B4-BE49-F238E27FC236}">
                  <a16:creationId xmlns:a16="http://schemas.microsoft.com/office/drawing/2014/main" id="{09512F45-5449-6521-8420-5502F7982516}"/>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56" name="CaixaDeTexto 55">
              <a:hlinkClick xmlns:r="http://schemas.openxmlformats.org/officeDocument/2006/relationships" r:id="rId15"/>
              <a:extLst>
                <a:ext uri="{FF2B5EF4-FFF2-40B4-BE49-F238E27FC236}">
                  <a16:creationId xmlns:a16="http://schemas.microsoft.com/office/drawing/2014/main" id="{8C7D38BA-CC16-4F1E-FB28-C7DDE9B6B097}"/>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57" name="CaixaDeTexto 56">
              <a:hlinkClick xmlns:r="http://schemas.openxmlformats.org/officeDocument/2006/relationships" r:id="rId16"/>
              <a:extLst>
                <a:ext uri="{FF2B5EF4-FFF2-40B4-BE49-F238E27FC236}">
                  <a16:creationId xmlns:a16="http://schemas.microsoft.com/office/drawing/2014/main" id="{1809D4B3-4D93-7E2E-AF74-1D34B7BC70C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58" name="CaixaDeTexto 57">
              <a:hlinkClick xmlns:r="http://schemas.openxmlformats.org/officeDocument/2006/relationships" r:id="rId17"/>
              <a:extLst>
                <a:ext uri="{FF2B5EF4-FFF2-40B4-BE49-F238E27FC236}">
                  <a16:creationId xmlns:a16="http://schemas.microsoft.com/office/drawing/2014/main" id="{009F0239-E3D4-DAB4-11BE-2DE49E23E7C3}"/>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9" name="CaixaDeTexto 3">
              <a:hlinkClick xmlns:r="http://schemas.openxmlformats.org/officeDocument/2006/relationships" r:id="rId18"/>
              <a:extLst>
                <a:ext uri="{FF2B5EF4-FFF2-40B4-BE49-F238E27FC236}">
                  <a16:creationId xmlns:a16="http://schemas.microsoft.com/office/drawing/2014/main" id="{82134EF1-2181-F6BC-8C2E-91330C313F43}"/>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7" name="Retângulo 6">
          <a:hlinkClick xmlns:r="http://schemas.openxmlformats.org/officeDocument/2006/relationships" r:id="rId19"/>
          <a:extLst>
            <a:ext uri="{FF2B5EF4-FFF2-40B4-BE49-F238E27FC236}">
              <a16:creationId xmlns:a16="http://schemas.microsoft.com/office/drawing/2014/main" id="{A944134C-52FF-48D6-BDA1-B814E1BEA4CF}"/>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41413</xdr:colOff>
      <xdr:row>1</xdr:row>
      <xdr:rowOff>13804</xdr:rowOff>
    </xdr:from>
    <xdr:to>
      <xdr:col>13</xdr:col>
      <xdr:colOff>1306878</xdr:colOff>
      <xdr:row>2</xdr:row>
      <xdr:rowOff>351419</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C16F3EA2-2FED-4318-9302-BA619EAB6672}"/>
            </a:ext>
          </a:extLst>
        </xdr:cNvPr>
        <xdr:cNvSpPr/>
      </xdr:nvSpPr>
      <xdr:spPr>
        <a:xfrm>
          <a:off x="18870543" y="193261"/>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10</xdr:col>
      <xdr:colOff>304800</xdr:colOff>
      <xdr:row>16</xdr:row>
      <xdr:rowOff>114300</xdr:rowOff>
    </xdr:to>
    <xdr:sp macro="" textlink="">
      <xdr:nvSpPr>
        <xdr:cNvPr id="22" name="AutoShape 1" descr="image.png">
          <a:extLst>
            <a:ext uri="{FF2B5EF4-FFF2-40B4-BE49-F238E27FC236}">
              <a16:creationId xmlns:a16="http://schemas.microsoft.com/office/drawing/2014/main" id="{ED7A2659-E4AF-41BB-B790-91B2E66685A2}"/>
            </a:ext>
          </a:extLst>
        </xdr:cNvPr>
        <xdr:cNvSpPr>
          <a:spLocks noChangeAspect="1" noChangeArrowheads="1"/>
        </xdr:cNvSpPr>
      </xdr:nvSpPr>
      <xdr:spPr bwMode="auto">
        <a:xfrm>
          <a:off x="146875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120160</xdr:rowOff>
    </xdr:to>
    <xdr:sp macro="" textlink="">
      <xdr:nvSpPr>
        <xdr:cNvPr id="23" name="AutoShape 4" descr="image.png">
          <a:extLst>
            <a:ext uri="{FF2B5EF4-FFF2-40B4-BE49-F238E27FC236}">
              <a16:creationId xmlns:a16="http://schemas.microsoft.com/office/drawing/2014/main" id="{F78ED957-EE60-43FA-AD4C-07702505F779}"/>
            </a:ext>
          </a:extLst>
        </xdr:cNvPr>
        <xdr:cNvSpPr>
          <a:spLocks noChangeAspect="1" noChangeArrowheads="1"/>
        </xdr:cNvSpPr>
      </xdr:nvSpPr>
      <xdr:spPr bwMode="auto">
        <a:xfrm>
          <a:off x="13306425" y="5829300"/>
          <a:ext cx="304800" cy="310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33</xdr:row>
      <xdr:rowOff>189131</xdr:rowOff>
    </xdr:to>
    <xdr:grpSp>
      <xdr:nvGrpSpPr>
        <xdr:cNvPr id="28" name="Agrupar 27">
          <a:extLst>
            <a:ext uri="{FF2B5EF4-FFF2-40B4-BE49-F238E27FC236}">
              <a16:creationId xmlns:a16="http://schemas.microsoft.com/office/drawing/2014/main" id="{77500613-269F-493A-9368-3A71810D5655}"/>
            </a:ext>
          </a:extLst>
        </xdr:cNvPr>
        <xdr:cNvGrpSpPr/>
      </xdr:nvGrpSpPr>
      <xdr:grpSpPr>
        <a:xfrm>
          <a:off x="0" y="0"/>
          <a:ext cx="3105150" cy="6951881"/>
          <a:chOff x="0" y="0"/>
          <a:chExt cx="3105150" cy="6962162"/>
        </a:xfrm>
      </xdr:grpSpPr>
      <xdr:pic>
        <xdr:nvPicPr>
          <xdr:cNvPr id="29" name="Imagem 2">
            <a:extLst>
              <a:ext uri="{FF2B5EF4-FFF2-40B4-BE49-F238E27FC236}">
                <a16:creationId xmlns:a16="http://schemas.microsoft.com/office/drawing/2014/main" id="{294B0129-F1F5-A0AC-D983-6CC42AD4DBD4}"/>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0" name="Agrupar 29">
            <a:extLst>
              <a:ext uri="{FF2B5EF4-FFF2-40B4-BE49-F238E27FC236}">
                <a16:creationId xmlns:a16="http://schemas.microsoft.com/office/drawing/2014/main" id="{0AF41D89-A439-24DB-D331-E9EDCF2331FE}"/>
              </a:ext>
            </a:extLst>
          </xdr:cNvPr>
          <xdr:cNvGrpSpPr/>
        </xdr:nvGrpSpPr>
        <xdr:grpSpPr>
          <a:xfrm>
            <a:off x="0" y="549088"/>
            <a:ext cx="3105150" cy="6413074"/>
            <a:chOff x="0" y="549088"/>
            <a:chExt cx="3105150" cy="6413074"/>
          </a:xfrm>
        </xdr:grpSpPr>
        <xdr:sp macro="" textlink="">
          <xdr:nvSpPr>
            <xdr:cNvPr id="31" name="CaixaDeTexto 3">
              <a:hlinkClick xmlns:r="http://schemas.openxmlformats.org/officeDocument/2006/relationships" r:id="rId2"/>
              <a:extLst>
                <a:ext uri="{FF2B5EF4-FFF2-40B4-BE49-F238E27FC236}">
                  <a16:creationId xmlns:a16="http://schemas.microsoft.com/office/drawing/2014/main" id="{2D7522E5-FB11-C06C-0013-2B3B1DB62FB8}"/>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32" name="CaixaDeTexto 4">
              <a:extLst>
                <a:ext uri="{FF2B5EF4-FFF2-40B4-BE49-F238E27FC236}">
                  <a16:creationId xmlns:a16="http://schemas.microsoft.com/office/drawing/2014/main" id="{FA342B9A-454E-0A70-C6EA-DD709E276332}"/>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54" name="CaixaDeTexto 5">
              <a:hlinkClick xmlns:r="http://schemas.openxmlformats.org/officeDocument/2006/relationships" r:id="rId3"/>
              <a:extLst>
                <a:ext uri="{FF2B5EF4-FFF2-40B4-BE49-F238E27FC236}">
                  <a16:creationId xmlns:a16="http://schemas.microsoft.com/office/drawing/2014/main" id="{A19B838F-23E7-DF44-09CE-29FF7E2F1472}"/>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5" name="CaixaDeTexto 6">
              <a:hlinkClick xmlns:r="http://schemas.openxmlformats.org/officeDocument/2006/relationships" r:id="rId4"/>
              <a:extLst>
                <a:ext uri="{FF2B5EF4-FFF2-40B4-BE49-F238E27FC236}">
                  <a16:creationId xmlns:a16="http://schemas.microsoft.com/office/drawing/2014/main" id="{505CF582-A68A-CEE7-2693-475353E65E7D}"/>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Saúde,</a:t>
              </a:r>
              <a:r>
                <a:rPr lang="pt-BR" sz="1100" b="1" u="none" baseline="0">
                  <a:solidFill>
                    <a:srgbClr val="17D4E8"/>
                  </a:solidFill>
                  <a:latin typeface="Verdana" panose="020B0604030504040204" pitchFamily="34" charset="0"/>
                  <a:ea typeface="Verdana" panose="020B0604030504040204" pitchFamily="34" charset="0"/>
                </a:rPr>
                <a:t> segurança e bem-estar</a:t>
              </a:r>
              <a:endParaRPr lang="pt-BR" sz="1100" b="1" u="none">
                <a:solidFill>
                  <a:srgbClr val="17D4E8"/>
                </a:solidFill>
                <a:latin typeface="Verdana" panose="020B0604030504040204" pitchFamily="34" charset="0"/>
                <a:ea typeface="Verdana" panose="020B0604030504040204" pitchFamily="34" charset="0"/>
              </a:endParaRPr>
            </a:p>
          </xdr:txBody>
        </xdr:sp>
        <xdr:sp macro="" textlink="">
          <xdr:nvSpPr>
            <xdr:cNvPr id="56" name="CaixaDeTexto 7">
              <a:hlinkClick xmlns:r="http://schemas.openxmlformats.org/officeDocument/2006/relationships" r:id="rId5"/>
              <a:extLst>
                <a:ext uri="{FF2B5EF4-FFF2-40B4-BE49-F238E27FC236}">
                  <a16:creationId xmlns:a16="http://schemas.microsoft.com/office/drawing/2014/main" id="{E9E429F7-4780-440B-CD47-787C7A9F60B2}"/>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57" name="CaixaDeTexto 8">
              <a:hlinkClick xmlns:r="http://schemas.openxmlformats.org/officeDocument/2006/relationships" r:id="rId6"/>
              <a:extLst>
                <a:ext uri="{FF2B5EF4-FFF2-40B4-BE49-F238E27FC236}">
                  <a16:creationId xmlns:a16="http://schemas.microsoft.com/office/drawing/2014/main" id="{12DACD90-EFF2-704B-E7CB-F0459FCF79A2}"/>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58" name="CaixaDeTexto 9">
              <a:extLst>
                <a:ext uri="{FF2B5EF4-FFF2-40B4-BE49-F238E27FC236}">
                  <a16:creationId xmlns:a16="http://schemas.microsoft.com/office/drawing/2014/main" id="{52E8DD0B-4330-38EA-39A1-D6166E808DE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59" name="CaixaDeTexto 12">
              <a:hlinkClick xmlns:r="http://schemas.openxmlformats.org/officeDocument/2006/relationships" r:id="rId7"/>
              <a:extLst>
                <a:ext uri="{FF2B5EF4-FFF2-40B4-BE49-F238E27FC236}">
                  <a16:creationId xmlns:a16="http://schemas.microsoft.com/office/drawing/2014/main" id="{71A0D648-94FC-5BBA-4A6C-FFC4D425BA73}"/>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0" name="CaixaDeTexto 13">
              <a:hlinkClick xmlns:r="http://schemas.openxmlformats.org/officeDocument/2006/relationships" r:id="rId8"/>
              <a:extLst>
                <a:ext uri="{FF2B5EF4-FFF2-40B4-BE49-F238E27FC236}">
                  <a16:creationId xmlns:a16="http://schemas.microsoft.com/office/drawing/2014/main" id="{FB955121-DF3D-72EF-5120-0A72BF8C4610}"/>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61" name="CaixaDeTexto 14">
              <a:hlinkClick xmlns:r="http://schemas.openxmlformats.org/officeDocument/2006/relationships" r:id="rId9"/>
              <a:extLst>
                <a:ext uri="{FF2B5EF4-FFF2-40B4-BE49-F238E27FC236}">
                  <a16:creationId xmlns:a16="http://schemas.microsoft.com/office/drawing/2014/main" id="{5FF52352-A271-A6B7-64A8-9E165771153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2" name="CaixaDeTexto 61">
              <a:hlinkClick xmlns:r="http://schemas.openxmlformats.org/officeDocument/2006/relationships" r:id="rId10"/>
              <a:extLst>
                <a:ext uri="{FF2B5EF4-FFF2-40B4-BE49-F238E27FC236}">
                  <a16:creationId xmlns:a16="http://schemas.microsoft.com/office/drawing/2014/main" id="{A37DFA20-74BA-F66E-B9BB-00D8E5E12DA6}"/>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63" name="CaixaDeTexto 62">
              <a:hlinkClick xmlns:r="http://schemas.openxmlformats.org/officeDocument/2006/relationships" r:id="rId11"/>
              <a:extLst>
                <a:ext uri="{FF2B5EF4-FFF2-40B4-BE49-F238E27FC236}">
                  <a16:creationId xmlns:a16="http://schemas.microsoft.com/office/drawing/2014/main" id="{F57646CB-3C21-6D84-F077-FFAE61C0BB0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64" name="CaixaDeTexto 63">
              <a:hlinkClick xmlns:r="http://schemas.openxmlformats.org/officeDocument/2006/relationships" r:id="rId12"/>
              <a:extLst>
                <a:ext uri="{FF2B5EF4-FFF2-40B4-BE49-F238E27FC236}">
                  <a16:creationId xmlns:a16="http://schemas.microsoft.com/office/drawing/2014/main" id="{8A76AECB-F4F4-2118-6D34-7FCEF4D71F82}"/>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5" name="CaixaDeTexto 64">
              <a:hlinkClick xmlns:r="http://schemas.openxmlformats.org/officeDocument/2006/relationships" r:id="rId13"/>
              <a:extLst>
                <a:ext uri="{FF2B5EF4-FFF2-40B4-BE49-F238E27FC236}">
                  <a16:creationId xmlns:a16="http://schemas.microsoft.com/office/drawing/2014/main" id="{F6BA431D-6187-6957-0602-02F8251093B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66" name="CaixaDeTexto 65">
              <a:extLst>
                <a:ext uri="{FF2B5EF4-FFF2-40B4-BE49-F238E27FC236}">
                  <a16:creationId xmlns:a16="http://schemas.microsoft.com/office/drawing/2014/main" id="{289F28AE-A787-E656-90EC-618BFC34CE38}"/>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67" name="CaixaDeTexto 66">
              <a:hlinkClick xmlns:r="http://schemas.openxmlformats.org/officeDocument/2006/relationships" r:id="rId14"/>
              <a:extLst>
                <a:ext uri="{FF2B5EF4-FFF2-40B4-BE49-F238E27FC236}">
                  <a16:creationId xmlns:a16="http://schemas.microsoft.com/office/drawing/2014/main" id="{5F37083F-1613-F9A5-50D8-474F255AD4A1}"/>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68" name="CaixaDeTexto 67">
              <a:hlinkClick xmlns:r="http://schemas.openxmlformats.org/officeDocument/2006/relationships" r:id="rId15"/>
              <a:extLst>
                <a:ext uri="{FF2B5EF4-FFF2-40B4-BE49-F238E27FC236}">
                  <a16:creationId xmlns:a16="http://schemas.microsoft.com/office/drawing/2014/main" id="{936A6C42-8BE3-EDEF-AC51-F98B8A1A372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69" name="CaixaDeTexto 68">
              <a:hlinkClick xmlns:r="http://schemas.openxmlformats.org/officeDocument/2006/relationships" r:id="rId16"/>
              <a:extLst>
                <a:ext uri="{FF2B5EF4-FFF2-40B4-BE49-F238E27FC236}">
                  <a16:creationId xmlns:a16="http://schemas.microsoft.com/office/drawing/2014/main" id="{B79F45A6-F497-790A-BA0C-8D0A586C274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70" name="CaixaDeTexto 69">
              <a:hlinkClick xmlns:r="http://schemas.openxmlformats.org/officeDocument/2006/relationships" r:id="rId17"/>
              <a:extLst>
                <a:ext uri="{FF2B5EF4-FFF2-40B4-BE49-F238E27FC236}">
                  <a16:creationId xmlns:a16="http://schemas.microsoft.com/office/drawing/2014/main" id="{E1CABB36-AF89-25C6-7C73-ED4E4B4FAD8F}"/>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1" name="CaixaDeTexto 3">
              <a:hlinkClick xmlns:r="http://schemas.openxmlformats.org/officeDocument/2006/relationships" r:id="rId18"/>
              <a:extLst>
                <a:ext uri="{FF2B5EF4-FFF2-40B4-BE49-F238E27FC236}">
                  <a16:creationId xmlns:a16="http://schemas.microsoft.com/office/drawing/2014/main" id="{FBEEF108-F9E8-DAF3-EB4E-4C58615B1464}"/>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4" name="Retângulo 3">
          <a:hlinkClick xmlns:r="http://schemas.openxmlformats.org/officeDocument/2006/relationships" r:id="rId19"/>
          <a:extLst>
            <a:ext uri="{FF2B5EF4-FFF2-40B4-BE49-F238E27FC236}">
              <a16:creationId xmlns:a16="http://schemas.microsoft.com/office/drawing/2014/main" id="{8E97DE75-496B-478F-A585-C92F93F8665C}"/>
            </a:ext>
          </a:extLst>
        </xdr:cNvPr>
        <xdr:cNvSpPr/>
      </xdr:nvSpPr>
      <xdr:spPr>
        <a:xfrm>
          <a:off x="17580429"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27214</xdr:colOff>
      <xdr:row>1</xdr:row>
      <xdr:rowOff>0</xdr:rowOff>
    </xdr:from>
    <xdr:to>
      <xdr:col>13</xdr:col>
      <xdr:colOff>1292679</xdr:colOff>
      <xdr:row>2</xdr:row>
      <xdr:rowOff>326571</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EDF056F8-DE8E-40EE-A4A9-D623B07C86C7}"/>
            </a:ext>
          </a:extLst>
        </xdr:cNvPr>
        <xdr:cNvSpPr/>
      </xdr:nvSpPr>
      <xdr:spPr>
        <a:xfrm>
          <a:off x="18995571"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114299</xdr:rowOff>
    </xdr:to>
    <xdr:sp macro="" textlink="">
      <xdr:nvSpPr>
        <xdr:cNvPr id="22" name="AutoShape 1" descr="image.png">
          <a:extLst>
            <a:ext uri="{FF2B5EF4-FFF2-40B4-BE49-F238E27FC236}">
              <a16:creationId xmlns:a16="http://schemas.microsoft.com/office/drawing/2014/main" id="{8D0A4EB8-9ED8-4E1B-99AB-80BF02629DF1}"/>
            </a:ext>
          </a:extLst>
        </xdr:cNvPr>
        <xdr:cNvSpPr>
          <a:spLocks noChangeAspect="1" noChangeArrowheads="1"/>
        </xdr:cNvSpPr>
      </xdr:nvSpPr>
      <xdr:spPr bwMode="auto">
        <a:xfrm>
          <a:off x="14754225"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30</xdr:row>
      <xdr:rowOff>628140</xdr:rowOff>
    </xdr:to>
    <xdr:grpSp>
      <xdr:nvGrpSpPr>
        <xdr:cNvPr id="3" name="Agrupar 2">
          <a:extLst>
            <a:ext uri="{FF2B5EF4-FFF2-40B4-BE49-F238E27FC236}">
              <a16:creationId xmlns:a16="http://schemas.microsoft.com/office/drawing/2014/main" id="{1D2777BB-6B90-479E-A721-0C39A126D622}"/>
            </a:ext>
          </a:extLst>
        </xdr:cNvPr>
        <xdr:cNvGrpSpPr/>
      </xdr:nvGrpSpPr>
      <xdr:grpSpPr>
        <a:xfrm>
          <a:off x="0" y="0"/>
          <a:ext cx="3105150" cy="6955461"/>
          <a:chOff x="0" y="0"/>
          <a:chExt cx="3105150" cy="6962162"/>
        </a:xfrm>
      </xdr:grpSpPr>
      <xdr:pic>
        <xdr:nvPicPr>
          <xdr:cNvPr id="4" name="Imagem 2">
            <a:extLst>
              <a:ext uri="{FF2B5EF4-FFF2-40B4-BE49-F238E27FC236}">
                <a16:creationId xmlns:a16="http://schemas.microsoft.com/office/drawing/2014/main" id="{E8581AD7-064A-7EE9-1A07-F968ED1E6343}"/>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2F7094D3-49AA-E5FA-A608-ACD9B6AA9CF4}"/>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40A24B90-E63F-4A44-005C-878997F69807}"/>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DD23E628-E8AD-EC6C-A45C-EBDF1DA53796}"/>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539C4DD4-05D9-A3B9-C49B-E66FFC47861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697BC099-19F7-CBF5-FAF6-4A0CB2230C72}"/>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48928F00-568A-B3F8-46AA-D4DE2EF2D4AF}"/>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27838708-9545-2C8A-C8BE-05AD4DD411CD}"/>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53233D4F-1F0F-9032-5025-1C0A9FAF7723}"/>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4269C59A-98BF-9108-C9B6-61C0CA67814A}"/>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94C2A8B1-E42C-06F2-DFF8-97CF90F3C72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F9995ECD-64FB-61D7-7B7A-8ABEAB5231E2}"/>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39BB5071-5167-54C0-7C3C-779D15FD75D8}"/>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78A18362-FDA3-7642-2F68-8224A8297A7C}"/>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8BB4CCA7-DB16-2EC8-8FA2-35A332B2F2B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F4F24C32-F1B0-CEEB-CB8D-9638A5797B9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15FB1B01-37E3-B55F-A149-2D686F921E97}"/>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8ACAC720-4099-B3B5-1456-AC3B5E62DEE9}"/>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3" name="CaixaDeTexto 22">
              <a:hlinkClick xmlns:r="http://schemas.openxmlformats.org/officeDocument/2006/relationships" r:id="rId15"/>
              <a:extLst>
                <a:ext uri="{FF2B5EF4-FFF2-40B4-BE49-F238E27FC236}">
                  <a16:creationId xmlns:a16="http://schemas.microsoft.com/office/drawing/2014/main" id="{BA3CDA46-904A-630D-0977-4CC2619DD7FB}"/>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4" name="CaixaDeTexto 23">
              <a:hlinkClick xmlns:r="http://schemas.openxmlformats.org/officeDocument/2006/relationships" r:id="rId16"/>
              <a:extLst>
                <a:ext uri="{FF2B5EF4-FFF2-40B4-BE49-F238E27FC236}">
                  <a16:creationId xmlns:a16="http://schemas.microsoft.com/office/drawing/2014/main" id="{9A9D3F0A-44C3-2A4E-C5C7-772767F66678}"/>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5" name="CaixaDeTexto 24">
              <a:hlinkClick xmlns:r="http://schemas.openxmlformats.org/officeDocument/2006/relationships" r:id="rId17"/>
              <a:extLst>
                <a:ext uri="{FF2B5EF4-FFF2-40B4-BE49-F238E27FC236}">
                  <a16:creationId xmlns:a16="http://schemas.microsoft.com/office/drawing/2014/main" id="{DB6D2495-7FA6-B257-BE18-1F8D32AB9474}"/>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45" name="CaixaDeTexto 3">
              <a:hlinkClick xmlns:r="http://schemas.openxmlformats.org/officeDocument/2006/relationships" r:id="rId18"/>
              <a:extLst>
                <a:ext uri="{FF2B5EF4-FFF2-40B4-BE49-F238E27FC236}">
                  <a16:creationId xmlns:a16="http://schemas.microsoft.com/office/drawing/2014/main" id="{D183592E-630C-CD70-8C65-2E5877E5EBC1}"/>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69CAF880-EEF4-460F-8E1F-1CB0CF940380}"/>
            </a:ext>
          </a:extLst>
        </xdr:cNvPr>
        <xdr:cNvSpPr/>
      </xdr:nvSpPr>
      <xdr:spPr>
        <a:xfrm>
          <a:off x="17526000"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326571</xdr:rowOff>
    </xdr:to>
    <xdr:sp macro="" textlink="">
      <xdr:nvSpPr>
        <xdr:cNvPr id="26" name="Retângulo 25">
          <a:hlinkClick xmlns:r="http://schemas.openxmlformats.org/officeDocument/2006/relationships" r:id="rId18"/>
          <a:extLst>
            <a:ext uri="{FF2B5EF4-FFF2-40B4-BE49-F238E27FC236}">
              <a16:creationId xmlns:a16="http://schemas.microsoft.com/office/drawing/2014/main" id="{10E4915D-25C3-4AA5-AD16-66D4E970359F}"/>
            </a:ext>
          </a:extLst>
        </xdr:cNvPr>
        <xdr:cNvSpPr/>
      </xdr:nvSpPr>
      <xdr:spPr>
        <a:xfrm>
          <a:off x="18913929"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114300</xdr:rowOff>
    </xdr:to>
    <xdr:sp macro="" textlink="">
      <xdr:nvSpPr>
        <xdr:cNvPr id="22" name="AutoShape 1" descr="image.png">
          <a:extLst>
            <a:ext uri="{FF2B5EF4-FFF2-40B4-BE49-F238E27FC236}">
              <a16:creationId xmlns:a16="http://schemas.microsoft.com/office/drawing/2014/main" id="{8019B6F0-B8DD-47A8-A6F6-1DB5DB93D342}"/>
            </a:ext>
          </a:extLst>
        </xdr:cNvPr>
        <xdr:cNvSpPr>
          <a:spLocks noChangeAspect="1" noChangeArrowheads="1"/>
        </xdr:cNvSpPr>
      </xdr:nvSpPr>
      <xdr:spPr bwMode="auto">
        <a:xfrm>
          <a:off x="3638550" y="229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24</xdr:row>
      <xdr:rowOff>38848</xdr:rowOff>
    </xdr:to>
    <xdr:grpSp>
      <xdr:nvGrpSpPr>
        <xdr:cNvPr id="46" name="Agrupar 45">
          <a:extLst>
            <a:ext uri="{FF2B5EF4-FFF2-40B4-BE49-F238E27FC236}">
              <a16:creationId xmlns:a16="http://schemas.microsoft.com/office/drawing/2014/main" id="{D222E7BD-BD4E-446D-B114-E1C81ADAF259}"/>
            </a:ext>
          </a:extLst>
        </xdr:cNvPr>
        <xdr:cNvGrpSpPr/>
      </xdr:nvGrpSpPr>
      <xdr:grpSpPr>
        <a:xfrm>
          <a:off x="0" y="0"/>
          <a:ext cx="3105150" cy="6964884"/>
          <a:chOff x="0" y="0"/>
          <a:chExt cx="3105150" cy="6962162"/>
        </a:xfrm>
      </xdr:grpSpPr>
      <xdr:pic>
        <xdr:nvPicPr>
          <xdr:cNvPr id="47" name="Imagem 2">
            <a:extLst>
              <a:ext uri="{FF2B5EF4-FFF2-40B4-BE49-F238E27FC236}">
                <a16:creationId xmlns:a16="http://schemas.microsoft.com/office/drawing/2014/main" id="{2B2D2FAC-B86D-13B9-A632-2FEA2987F6E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48" name="Agrupar 47">
            <a:extLst>
              <a:ext uri="{FF2B5EF4-FFF2-40B4-BE49-F238E27FC236}">
                <a16:creationId xmlns:a16="http://schemas.microsoft.com/office/drawing/2014/main" id="{33E6A0B4-5F76-364A-BD1B-220F7D11CC32}"/>
              </a:ext>
            </a:extLst>
          </xdr:cNvPr>
          <xdr:cNvGrpSpPr/>
        </xdr:nvGrpSpPr>
        <xdr:grpSpPr>
          <a:xfrm>
            <a:off x="0" y="549088"/>
            <a:ext cx="3105150" cy="6413074"/>
            <a:chOff x="0" y="549088"/>
            <a:chExt cx="3105150" cy="6413074"/>
          </a:xfrm>
        </xdr:grpSpPr>
        <xdr:sp macro="" textlink="">
          <xdr:nvSpPr>
            <xdr:cNvPr id="49" name="CaixaDeTexto 3">
              <a:hlinkClick xmlns:r="http://schemas.openxmlformats.org/officeDocument/2006/relationships" r:id="rId2"/>
              <a:extLst>
                <a:ext uri="{FF2B5EF4-FFF2-40B4-BE49-F238E27FC236}">
                  <a16:creationId xmlns:a16="http://schemas.microsoft.com/office/drawing/2014/main" id="{2211A6C2-ED18-A403-3137-8E3331C9BEB1}"/>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50" name="CaixaDeTexto 4">
              <a:extLst>
                <a:ext uri="{FF2B5EF4-FFF2-40B4-BE49-F238E27FC236}">
                  <a16:creationId xmlns:a16="http://schemas.microsoft.com/office/drawing/2014/main" id="{EE2A1306-8497-008B-BAFF-1EAAD8EDD941}"/>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51" name="CaixaDeTexto 5">
              <a:hlinkClick xmlns:r="http://schemas.openxmlformats.org/officeDocument/2006/relationships" r:id="rId3"/>
              <a:extLst>
                <a:ext uri="{FF2B5EF4-FFF2-40B4-BE49-F238E27FC236}">
                  <a16:creationId xmlns:a16="http://schemas.microsoft.com/office/drawing/2014/main" id="{4BF8613D-8442-1EA5-FD72-2D4CBCEA1FE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2" name="CaixaDeTexto 6">
              <a:hlinkClick xmlns:r="http://schemas.openxmlformats.org/officeDocument/2006/relationships" r:id="rId4"/>
              <a:extLst>
                <a:ext uri="{FF2B5EF4-FFF2-40B4-BE49-F238E27FC236}">
                  <a16:creationId xmlns:a16="http://schemas.microsoft.com/office/drawing/2014/main" id="{65AB5D83-E247-2BFC-F183-9E0091BE55FD}"/>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3" name="CaixaDeTexto 7">
              <a:hlinkClick xmlns:r="http://schemas.openxmlformats.org/officeDocument/2006/relationships" r:id="rId5"/>
              <a:extLst>
                <a:ext uri="{FF2B5EF4-FFF2-40B4-BE49-F238E27FC236}">
                  <a16:creationId xmlns:a16="http://schemas.microsoft.com/office/drawing/2014/main" id="{582B8255-E1F0-96A2-13E8-4564F4231287}"/>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54" name="CaixaDeTexto 8">
              <a:hlinkClick xmlns:r="http://schemas.openxmlformats.org/officeDocument/2006/relationships" r:id="rId6"/>
              <a:extLst>
                <a:ext uri="{FF2B5EF4-FFF2-40B4-BE49-F238E27FC236}">
                  <a16:creationId xmlns:a16="http://schemas.microsoft.com/office/drawing/2014/main" id="{9FFB250A-1049-D6BA-CEC9-F9AF6C5E3A7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u="none">
                  <a:solidFill>
                    <a:srgbClr val="17D4E8"/>
                  </a:solidFill>
                  <a:latin typeface="Verdana" panose="020B0604030504040204" pitchFamily="34" charset="0"/>
                  <a:ea typeface="Verdana" panose="020B0604030504040204" pitchFamily="34" charset="0"/>
                </a:rPr>
                <a:t>Direitos humanos</a:t>
              </a:r>
            </a:p>
          </xdr:txBody>
        </xdr:sp>
        <xdr:sp macro="" textlink="">
          <xdr:nvSpPr>
            <xdr:cNvPr id="55" name="CaixaDeTexto 9">
              <a:extLst>
                <a:ext uri="{FF2B5EF4-FFF2-40B4-BE49-F238E27FC236}">
                  <a16:creationId xmlns:a16="http://schemas.microsoft.com/office/drawing/2014/main" id="{CBB87064-F8D1-EC9A-9C8E-2C3F8B19E302}"/>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56" name="CaixaDeTexto 12">
              <a:hlinkClick xmlns:r="http://schemas.openxmlformats.org/officeDocument/2006/relationships" r:id="rId7"/>
              <a:extLst>
                <a:ext uri="{FF2B5EF4-FFF2-40B4-BE49-F238E27FC236}">
                  <a16:creationId xmlns:a16="http://schemas.microsoft.com/office/drawing/2014/main" id="{5683E33F-088A-2D8D-26CB-1E0547C54F03}"/>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7" name="CaixaDeTexto 13">
              <a:hlinkClick xmlns:r="http://schemas.openxmlformats.org/officeDocument/2006/relationships" r:id="rId8"/>
              <a:extLst>
                <a:ext uri="{FF2B5EF4-FFF2-40B4-BE49-F238E27FC236}">
                  <a16:creationId xmlns:a16="http://schemas.microsoft.com/office/drawing/2014/main" id="{3524302C-CB10-371F-0D41-75EE7411BDC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58" name="CaixaDeTexto 14">
              <a:hlinkClick xmlns:r="http://schemas.openxmlformats.org/officeDocument/2006/relationships" r:id="rId9"/>
              <a:extLst>
                <a:ext uri="{FF2B5EF4-FFF2-40B4-BE49-F238E27FC236}">
                  <a16:creationId xmlns:a16="http://schemas.microsoft.com/office/drawing/2014/main" id="{0560F5A5-499A-8223-ED67-90B07F85C50E}"/>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59" name="CaixaDeTexto 58">
              <a:hlinkClick xmlns:r="http://schemas.openxmlformats.org/officeDocument/2006/relationships" r:id="rId10"/>
              <a:extLst>
                <a:ext uri="{FF2B5EF4-FFF2-40B4-BE49-F238E27FC236}">
                  <a16:creationId xmlns:a16="http://schemas.microsoft.com/office/drawing/2014/main" id="{E5035FFC-908F-3230-D9CC-38F52CC42DF8}"/>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60" name="CaixaDeTexto 59">
              <a:hlinkClick xmlns:r="http://schemas.openxmlformats.org/officeDocument/2006/relationships" r:id="rId11"/>
              <a:extLst>
                <a:ext uri="{FF2B5EF4-FFF2-40B4-BE49-F238E27FC236}">
                  <a16:creationId xmlns:a16="http://schemas.microsoft.com/office/drawing/2014/main" id="{6E91B0D0-0A3B-3204-5D10-DAE5F89327A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61" name="CaixaDeTexto 60">
              <a:hlinkClick xmlns:r="http://schemas.openxmlformats.org/officeDocument/2006/relationships" r:id="rId12"/>
              <a:extLst>
                <a:ext uri="{FF2B5EF4-FFF2-40B4-BE49-F238E27FC236}">
                  <a16:creationId xmlns:a16="http://schemas.microsoft.com/office/drawing/2014/main" id="{358F8F41-8950-9623-B58C-B2446ECE85E6}"/>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2" name="CaixaDeTexto 61">
              <a:hlinkClick xmlns:r="http://schemas.openxmlformats.org/officeDocument/2006/relationships" r:id="rId13"/>
              <a:extLst>
                <a:ext uri="{FF2B5EF4-FFF2-40B4-BE49-F238E27FC236}">
                  <a16:creationId xmlns:a16="http://schemas.microsoft.com/office/drawing/2014/main" id="{20EBEFB6-3DC9-83AD-548B-B97E39BB31CE}"/>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63" name="CaixaDeTexto 62">
              <a:extLst>
                <a:ext uri="{FF2B5EF4-FFF2-40B4-BE49-F238E27FC236}">
                  <a16:creationId xmlns:a16="http://schemas.microsoft.com/office/drawing/2014/main" id="{BAEE7956-0C09-C701-0C5E-140B7A8E31F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64" name="CaixaDeTexto 63">
              <a:hlinkClick xmlns:r="http://schemas.openxmlformats.org/officeDocument/2006/relationships" r:id="rId14"/>
              <a:extLst>
                <a:ext uri="{FF2B5EF4-FFF2-40B4-BE49-F238E27FC236}">
                  <a16:creationId xmlns:a16="http://schemas.microsoft.com/office/drawing/2014/main" id="{B01E767E-1C3D-444B-07CC-641635635C18}"/>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65" name="CaixaDeTexto 64">
              <a:hlinkClick xmlns:r="http://schemas.openxmlformats.org/officeDocument/2006/relationships" r:id="rId15"/>
              <a:extLst>
                <a:ext uri="{FF2B5EF4-FFF2-40B4-BE49-F238E27FC236}">
                  <a16:creationId xmlns:a16="http://schemas.microsoft.com/office/drawing/2014/main" id="{DD1F07B2-1ED5-2621-A998-9B0EB63832B4}"/>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66" name="CaixaDeTexto 65">
              <a:hlinkClick xmlns:r="http://schemas.openxmlformats.org/officeDocument/2006/relationships" r:id="rId16"/>
              <a:extLst>
                <a:ext uri="{FF2B5EF4-FFF2-40B4-BE49-F238E27FC236}">
                  <a16:creationId xmlns:a16="http://schemas.microsoft.com/office/drawing/2014/main" id="{C3C55D85-8F94-A0E6-A1E4-2C93EDF68D8F}"/>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67" name="CaixaDeTexto 66">
              <a:hlinkClick xmlns:r="http://schemas.openxmlformats.org/officeDocument/2006/relationships" r:id="rId17"/>
              <a:extLst>
                <a:ext uri="{FF2B5EF4-FFF2-40B4-BE49-F238E27FC236}">
                  <a16:creationId xmlns:a16="http://schemas.microsoft.com/office/drawing/2014/main" id="{51CC942A-506C-A138-B197-90BB981D6007}"/>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8" name="CaixaDeTexto 3">
              <a:hlinkClick xmlns:r="http://schemas.openxmlformats.org/officeDocument/2006/relationships" r:id="rId18"/>
              <a:extLst>
                <a:ext uri="{FF2B5EF4-FFF2-40B4-BE49-F238E27FC236}">
                  <a16:creationId xmlns:a16="http://schemas.microsoft.com/office/drawing/2014/main" id="{C4E1D778-4DD0-B3E0-B3A4-D26CD2DDA37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711A47DA-8D72-46F8-B978-4A12861A4686}"/>
            </a:ext>
          </a:extLst>
        </xdr:cNvPr>
        <xdr:cNvSpPr/>
      </xdr:nvSpPr>
      <xdr:spPr>
        <a:xfrm>
          <a:off x="17526000"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1265465</xdr:colOff>
      <xdr:row>2</xdr:row>
      <xdr:rowOff>326571</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EF7164EB-2454-474C-9225-D800EBBDF8A5}"/>
            </a:ext>
          </a:extLst>
        </xdr:cNvPr>
        <xdr:cNvSpPr/>
      </xdr:nvSpPr>
      <xdr:spPr>
        <a:xfrm>
          <a:off x="18913929"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14</xdr:row>
      <xdr:rowOff>124733</xdr:rowOff>
    </xdr:to>
    <xdr:sp macro="" textlink="">
      <xdr:nvSpPr>
        <xdr:cNvPr id="22" name="AutoShape 1" descr="image.png">
          <a:extLst>
            <a:ext uri="{FF2B5EF4-FFF2-40B4-BE49-F238E27FC236}">
              <a16:creationId xmlns:a16="http://schemas.microsoft.com/office/drawing/2014/main" id="{B1119E37-BCFB-4BC7-97A5-E4C3A8A40CBF}"/>
            </a:ext>
          </a:extLst>
        </xdr:cNvPr>
        <xdr:cNvSpPr>
          <a:spLocks noChangeAspect="1" noChangeArrowheads="1"/>
        </xdr:cNvSpPr>
      </xdr:nvSpPr>
      <xdr:spPr bwMode="auto">
        <a:xfrm>
          <a:off x="3638550" y="328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35</xdr:row>
      <xdr:rowOff>130888</xdr:rowOff>
    </xdr:to>
    <xdr:grpSp>
      <xdr:nvGrpSpPr>
        <xdr:cNvPr id="3" name="Agrupar 2">
          <a:extLst>
            <a:ext uri="{FF2B5EF4-FFF2-40B4-BE49-F238E27FC236}">
              <a16:creationId xmlns:a16="http://schemas.microsoft.com/office/drawing/2014/main" id="{CB5949AE-E61E-4410-B271-AEAD0F6EEFA4}"/>
            </a:ext>
          </a:extLst>
        </xdr:cNvPr>
        <xdr:cNvGrpSpPr/>
      </xdr:nvGrpSpPr>
      <xdr:grpSpPr>
        <a:xfrm>
          <a:off x="0" y="0"/>
          <a:ext cx="3105150" cy="6961674"/>
          <a:chOff x="0" y="0"/>
          <a:chExt cx="3105150" cy="6962162"/>
        </a:xfrm>
      </xdr:grpSpPr>
      <xdr:pic>
        <xdr:nvPicPr>
          <xdr:cNvPr id="4" name="Imagem 2">
            <a:extLst>
              <a:ext uri="{FF2B5EF4-FFF2-40B4-BE49-F238E27FC236}">
                <a16:creationId xmlns:a16="http://schemas.microsoft.com/office/drawing/2014/main" id="{8D9C99AE-69C3-9B2B-444C-4A14E9BEECFB}"/>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38EC3B97-80A7-BEF8-567B-4401A177F4E8}"/>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CD771854-A0FB-01FD-1099-D1C3FA1D3EC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7" name="CaixaDeTexto 4">
              <a:extLst>
                <a:ext uri="{FF2B5EF4-FFF2-40B4-BE49-F238E27FC236}">
                  <a16:creationId xmlns:a16="http://schemas.microsoft.com/office/drawing/2014/main" id="{8957EEA5-D6CE-4D3D-FCCB-937877009AFB}"/>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D9AF04BF-295C-81C1-23A7-119248C0B06E}"/>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3AE9A393-036E-D72F-80B2-9F3E44670E5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5FC014B6-9FCD-18CF-1117-7543515E4EE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BB2805AE-B673-2EFD-2333-F750C3CF530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12" name="CaixaDeTexto 9">
              <a:extLst>
                <a:ext uri="{FF2B5EF4-FFF2-40B4-BE49-F238E27FC236}">
                  <a16:creationId xmlns:a16="http://schemas.microsoft.com/office/drawing/2014/main" id="{38CD2354-E38B-A4A0-7EE4-C83288187D9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392AE7A7-6C96-3271-9CF9-EFBE3CBC7B06}"/>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i="0" u="none">
                  <a:solidFill>
                    <a:srgbClr val="17D4E8"/>
                  </a:solidFill>
                  <a:latin typeface="Verdana" panose="020B0604030504040204" pitchFamily="34" charset="0"/>
                  <a:ea typeface="Verdana" panose="020B0604030504040204" pitchFamily="34" charset="0"/>
                </a:rPr>
                <a:t>Mudanças</a:t>
              </a:r>
              <a:r>
                <a:rPr lang="pt-BR" sz="1100" b="1" i="0" u="none" baseline="0">
                  <a:solidFill>
                    <a:srgbClr val="17D4E8"/>
                  </a:solidFill>
                  <a:latin typeface="Verdana" panose="020B0604030504040204" pitchFamily="34" charset="0"/>
                  <a:ea typeface="Verdana" panose="020B0604030504040204" pitchFamily="34" charset="0"/>
                </a:rPr>
                <a:t> climáticas</a:t>
              </a:r>
              <a:endParaRPr lang="pt-BR" sz="1100" b="1" i="0" u="none">
                <a:solidFill>
                  <a:srgbClr val="17D4E8"/>
                </a:solidFill>
                <a:latin typeface="Verdana" panose="020B0604030504040204" pitchFamily="34" charset="0"/>
                <a:ea typeface="Verdana" panose="020B0604030504040204" pitchFamily="34" charset="0"/>
              </a:endParaRP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B09F0EFF-5F6D-4FD0-EDF3-BF7B87D01FA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Energia Renovável e eficiência energética</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5F12C40A-A4FB-4D94-72B9-7E35F0E68F53}"/>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441F036E-BB15-D372-CD84-7BCFA1D14BCD}"/>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5BB254BD-A53C-1DAE-4385-D51800DC5748}"/>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2EF3941-9DAB-4A81-B3E3-2893412D3C7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16CE5177-267E-E7A2-7E41-5B40D96B3DA2}"/>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20" name="CaixaDeTexto 19">
              <a:extLst>
                <a:ext uri="{FF2B5EF4-FFF2-40B4-BE49-F238E27FC236}">
                  <a16:creationId xmlns:a16="http://schemas.microsoft.com/office/drawing/2014/main" id="{442F7084-D0DC-4E44-71A6-13FD5E81D50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C6380442-16DF-E1F8-7165-65C8AD79BCE6}"/>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25" name="CaixaDeTexto 24">
              <a:hlinkClick xmlns:r="http://schemas.openxmlformats.org/officeDocument/2006/relationships" r:id="rId15"/>
              <a:extLst>
                <a:ext uri="{FF2B5EF4-FFF2-40B4-BE49-F238E27FC236}">
                  <a16:creationId xmlns:a16="http://schemas.microsoft.com/office/drawing/2014/main" id="{A5E34758-17F5-3C5D-40A1-22E7B81B491E}"/>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26" name="CaixaDeTexto 25">
              <a:hlinkClick xmlns:r="http://schemas.openxmlformats.org/officeDocument/2006/relationships" r:id="rId16"/>
              <a:extLst>
                <a:ext uri="{FF2B5EF4-FFF2-40B4-BE49-F238E27FC236}">
                  <a16:creationId xmlns:a16="http://schemas.microsoft.com/office/drawing/2014/main" id="{AC054258-8378-7BE7-525D-8954BF2E3F34}"/>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27" name="CaixaDeTexto 26">
              <a:hlinkClick xmlns:r="http://schemas.openxmlformats.org/officeDocument/2006/relationships" r:id="rId17"/>
              <a:extLst>
                <a:ext uri="{FF2B5EF4-FFF2-40B4-BE49-F238E27FC236}">
                  <a16:creationId xmlns:a16="http://schemas.microsoft.com/office/drawing/2014/main" id="{6DDB3225-492D-1CDD-1A24-35219E070091}"/>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28" name="CaixaDeTexto 3">
              <a:hlinkClick xmlns:r="http://schemas.openxmlformats.org/officeDocument/2006/relationships" r:id="rId18"/>
              <a:extLst>
                <a:ext uri="{FF2B5EF4-FFF2-40B4-BE49-F238E27FC236}">
                  <a16:creationId xmlns:a16="http://schemas.microsoft.com/office/drawing/2014/main" id="{FEA7547B-5FB1-F9D3-0E4D-CC9F1B8758D7}"/>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0</xdr:colOff>
      <xdr:row>1</xdr:row>
      <xdr:rowOff>0</xdr:rowOff>
    </xdr:from>
    <xdr:to>
      <xdr:col>12</xdr:col>
      <xdr:colOff>1268640</xdr:colOff>
      <xdr:row>2</xdr:row>
      <xdr:rowOff>340178</xdr:rowOff>
    </xdr:to>
    <xdr:sp macro="" textlink="">
      <xdr:nvSpPr>
        <xdr:cNvPr id="29" name="Retângulo 28">
          <a:hlinkClick xmlns:r="http://schemas.openxmlformats.org/officeDocument/2006/relationships" r:id="rId19"/>
          <a:extLst>
            <a:ext uri="{FF2B5EF4-FFF2-40B4-BE49-F238E27FC236}">
              <a16:creationId xmlns:a16="http://schemas.microsoft.com/office/drawing/2014/main" id="{4A286C6C-CFA7-4E3B-A75D-EFA1F447F000}"/>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0</xdr:rowOff>
    </xdr:from>
    <xdr:to>
      <xdr:col>13</xdr:col>
      <xdr:colOff>1268640</xdr:colOff>
      <xdr:row>2</xdr:row>
      <xdr:rowOff>340178</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806A9D00-D204-45FB-B27D-AD907129BBDC}"/>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122464</xdr:colOff>
      <xdr:row>10</xdr:row>
      <xdr:rowOff>22520</xdr:rowOff>
    </xdr:to>
    <xdr:grpSp>
      <xdr:nvGrpSpPr>
        <xdr:cNvPr id="54" name="Agrupar 53">
          <a:extLst>
            <a:ext uri="{FF2B5EF4-FFF2-40B4-BE49-F238E27FC236}">
              <a16:creationId xmlns:a16="http://schemas.microsoft.com/office/drawing/2014/main" id="{4A8785DC-3BF5-4DA9-8E46-05C8EAC0339D}"/>
            </a:ext>
          </a:extLst>
        </xdr:cNvPr>
        <xdr:cNvGrpSpPr/>
      </xdr:nvGrpSpPr>
      <xdr:grpSpPr>
        <a:xfrm>
          <a:off x="0" y="0"/>
          <a:ext cx="3391353" cy="6625159"/>
          <a:chOff x="0" y="0"/>
          <a:chExt cx="3238500" cy="6962162"/>
        </a:xfrm>
      </xdr:grpSpPr>
      <xdr:pic>
        <xdr:nvPicPr>
          <xdr:cNvPr id="55" name="Imagem 2">
            <a:extLst>
              <a:ext uri="{FF2B5EF4-FFF2-40B4-BE49-F238E27FC236}">
                <a16:creationId xmlns:a16="http://schemas.microsoft.com/office/drawing/2014/main" id="{ACFCFC3F-CC15-63D0-9535-D6066EBAAFCB}"/>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6" name="Agrupar 55">
            <a:extLst>
              <a:ext uri="{FF2B5EF4-FFF2-40B4-BE49-F238E27FC236}">
                <a16:creationId xmlns:a16="http://schemas.microsoft.com/office/drawing/2014/main" id="{93D8D987-BC09-76D5-E017-BDE90783860A}"/>
              </a:ext>
            </a:extLst>
          </xdr:cNvPr>
          <xdr:cNvGrpSpPr/>
        </xdr:nvGrpSpPr>
        <xdr:grpSpPr>
          <a:xfrm>
            <a:off x="0" y="549088"/>
            <a:ext cx="3238500" cy="6413074"/>
            <a:chOff x="0" y="549088"/>
            <a:chExt cx="3238500" cy="6413074"/>
          </a:xfrm>
        </xdr:grpSpPr>
        <xdr:sp macro="" textlink="">
          <xdr:nvSpPr>
            <xdr:cNvPr id="57" name="CaixaDeTexto 3">
              <a:hlinkClick xmlns:r="http://schemas.openxmlformats.org/officeDocument/2006/relationships" r:id="rId2"/>
              <a:extLst>
                <a:ext uri="{FF2B5EF4-FFF2-40B4-BE49-F238E27FC236}">
                  <a16:creationId xmlns:a16="http://schemas.microsoft.com/office/drawing/2014/main" id="{01CF107D-22A3-5E14-0C95-8A04432549B0}"/>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Materialidade</a:t>
              </a:r>
            </a:p>
          </xdr:txBody>
        </xdr:sp>
        <xdr:sp macro="" textlink="">
          <xdr:nvSpPr>
            <xdr:cNvPr id="58" name="CaixaDeTexto 4">
              <a:extLst>
                <a:ext uri="{FF2B5EF4-FFF2-40B4-BE49-F238E27FC236}">
                  <a16:creationId xmlns:a16="http://schemas.microsoft.com/office/drawing/2014/main" id="{F342733A-137D-2429-762B-712906F0DEE8}"/>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Social</a:t>
              </a:r>
            </a:p>
          </xdr:txBody>
        </xdr:sp>
        <xdr:sp macro="" textlink="">
          <xdr:nvSpPr>
            <xdr:cNvPr id="59" name="CaixaDeTexto 5">
              <a:hlinkClick xmlns:r="http://schemas.openxmlformats.org/officeDocument/2006/relationships" r:id="rId3"/>
              <a:extLst>
                <a:ext uri="{FF2B5EF4-FFF2-40B4-BE49-F238E27FC236}">
                  <a16:creationId xmlns:a16="http://schemas.microsoft.com/office/drawing/2014/main" id="{45ABB177-A018-977F-92AE-802AA9D8D8E5}"/>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Empregados</a:t>
              </a:r>
              <a:r>
                <a:rPr lang="pt-BR" sz="1100" b="0" u="none" baseline="0">
                  <a:solidFill>
                    <a:schemeClr val="bg1"/>
                  </a:solidFill>
                  <a:latin typeface="Verdana" panose="020B0604030504040204" pitchFamily="34" charset="0"/>
                  <a:ea typeface="Verdana" panose="020B0604030504040204" pitchFamily="34" charset="0"/>
                </a:rPr>
                <a:t> e empregadas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0" name="CaixaDeTexto 6">
              <a:hlinkClick xmlns:r="http://schemas.openxmlformats.org/officeDocument/2006/relationships" r:id="rId4"/>
              <a:extLst>
                <a:ext uri="{FF2B5EF4-FFF2-40B4-BE49-F238E27FC236}">
                  <a16:creationId xmlns:a16="http://schemas.microsoft.com/office/drawing/2014/main" id="{4D6BF013-B0D2-54F8-B590-B1BF785B17D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Saúde,</a:t>
              </a:r>
              <a:r>
                <a:rPr lang="pt-BR" sz="1100" b="0" u="none" baseline="0">
                  <a:solidFill>
                    <a:schemeClr val="bg1"/>
                  </a:solidFill>
                  <a:latin typeface="Verdana" panose="020B0604030504040204" pitchFamily="34" charset="0"/>
                  <a:ea typeface="Verdana" panose="020B0604030504040204" pitchFamily="34" charset="0"/>
                </a:rPr>
                <a:t> segurança e bem-estar</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1" name="CaixaDeTexto 7">
              <a:hlinkClick xmlns:r="http://schemas.openxmlformats.org/officeDocument/2006/relationships" r:id="rId5"/>
              <a:extLst>
                <a:ext uri="{FF2B5EF4-FFF2-40B4-BE49-F238E27FC236}">
                  <a16:creationId xmlns:a16="http://schemas.microsoft.com/office/drawing/2014/main" id="{6C9A015C-465D-FD28-B015-A5C766DB192C}"/>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Legado social</a:t>
              </a:r>
            </a:p>
          </xdr:txBody>
        </xdr:sp>
        <xdr:sp macro="" textlink="">
          <xdr:nvSpPr>
            <xdr:cNvPr id="62" name="CaixaDeTexto 8">
              <a:hlinkClick xmlns:r="http://schemas.openxmlformats.org/officeDocument/2006/relationships" r:id="rId6"/>
              <a:extLst>
                <a:ext uri="{FF2B5EF4-FFF2-40B4-BE49-F238E27FC236}">
                  <a16:creationId xmlns:a16="http://schemas.microsoft.com/office/drawing/2014/main" id="{029473BF-3C82-05F1-BD06-9E91B180817B}"/>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Direitos humanos</a:t>
              </a:r>
            </a:p>
          </xdr:txBody>
        </xdr:sp>
        <xdr:sp macro="" textlink="">
          <xdr:nvSpPr>
            <xdr:cNvPr id="63" name="CaixaDeTexto 9">
              <a:extLst>
                <a:ext uri="{FF2B5EF4-FFF2-40B4-BE49-F238E27FC236}">
                  <a16:creationId xmlns:a16="http://schemas.microsoft.com/office/drawing/2014/main" id="{ACC074B9-DB60-E245-FF0D-BBAD9AF638AB}"/>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Ambiental</a:t>
              </a:r>
            </a:p>
          </xdr:txBody>
        </xdr:sp>
        <xdr:sp macro="" textlink="">
          <xdr:nvSpPr>
            <xdr:cNvPr id="64" name="CaixaDeTexto 12">
              <a:hlinkClick xmlns:r="http://schemas.openxmlformats.org/officeDocument/2006/relationships" r:id="rId7"/>
              <a:extLst>
                <a:ext uri="{FF2B5EF4-FFF2-40B4-BE49-F238E27FC236}">
                  <a16:creationId xmlns:a16="http://schemas.microsoft.com/office/drawing/2014/main" id="{8CF89E4A-26C4-4D30-EF61-4E939E1C50BF}"/>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Mudanças</a:t>
              </a:r>
              <a:r>
                <a:rPr lang="pt-BR" sz="1100" b="0" u="none" baseline="0">
                  <a:solidFill>
                    <a:schemeClr val="bg1"/>
                  </a:solidFill>
                  <a:latin typeface="Verdana" panose="020B0604030504040204" pitchFamily="34" charset="0"/>
                  <a:ea typeface="Verdana" panose="020B0604030504040204" pitchFamily="34" charset="0"/>
                </a:rPr>
                <a:t> climáticas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5" name="CaixaDeTexto 13">
              <a:hlinkClick xmlns:r="http://schemas.openxmlformats.org/officeDocument/2006/relationships" r:id="rId8"/>
              <a:extLst>
                <a:ext uri="{FF2B5EF4-FFF2-40B4-BE49-F238E27FC236}">
                  <a16:creationId xmlns:a16="http://schemas.microsoft.com/office/drawing/2014/main" id="{46DA563E-3776-BFBE-5F1D-EA4F091F8746}"/>
                </a:ext>
              </a:extLst>
            </xdr:cNvPr>
            <xdr:cNvSpPr txBox="1"/>
          </xdr:nvSpPr>
          <xdr:spPr>
            <a:xfrm>
              <a:off x="0" y="3575740"/>
              <a:ext cx="323850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b="1" u="none">
                  <a:solidFill>
                    <a:srgbClr val="17D4E8"/>
                  </a:solidFill>
                  <a:latin typeface="Verdana" panose="020B0604030504040204" pitchFamily="34" charset="0"/>
                  <a:ea typeface="Verdana" panose="020B0604030504040204" pitchFamily="34" charset="0"/>
                </a:rPr>
                <a:t>Energia Renovável e eficiência energética</a:t>
              </a:r>
            </a:p>
          </xdr:txBody>
        </xdr:sp>
        <xdr:sp macro="" textlink="">
          <xdr:nvSpPr>
            <xdr:cNvPr id="66" name="CaixaDeTexto 14">
              <a:hlinkClick xmlns:r="http://schemas.openxmlformats.org/officeDocument/2006/relationships" r:id="rId9"/>
              <a:extLst>
                <a:ext uri="{FF2B5EF4-FFF2-40B4-BE49-F238E27FC236}">
                  <a16:creationId xmlns:a16="http://schemas.microsoft.com/office/drawing/2014/main" id="{D3622BFF-3DE1-8893-27EC-7B2EAC9CC385}"/>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Biodiversidade e serviços</a:t>
              </a:r>
              <a:r>
                <a:rPr lang="pt-BR" sz="1100" b="0" u="none" baseline="0">
                  <a:solidFill>
                    <a:schemeClr val="bg1"/>
                  </a:solidFill>
                  <a:latin typeface="Verdana" panose="020B0604030504040204" pitchFamily="34" charset="0"/>
                  <a:ea typeface="Verdana" panose="020B0604030504040204" pitchFamily="34" charset="0"/>
                </a:rPr>
                <a:t> ecossistêmicos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67" name="CaixaDeTexto 66">
              <a:hlinkClick xmlns:r="http://schemas.openxmlformats.org/officeDocument/2006/relationships" r:id="rId10"/>
              <a:extLst>
                <a:ext uri="{FF2B5EF4-FFF2-40B4-BE49-F238E27FC236}">
                  <a16:creationId xmlns:a16="http://schemas.microsoft.com/office/drawing/2014/main" id="{F89FBD17-75CE-7FEB-600B-6060782B1E1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Recursos hidricos</a:t>
              </a:r>
            </a:p>
          </xdr:txBody>
        </xdr:sp>
        <xdr:sp macro="" textlink="">
          <xdr:nvSpPr>
            <xdr:cNvPr id="68" name="CaixaDeTexto 67">
              <a:hlinkClick xmlns:r="http://schemas.openxmlformats.org/officeDocument/2006/relationships" r:id="rId11"/>
              <a:extLst>
                <a:ext uri="{FF2B5EF4-FFF2-40B4-BE49-F238E27FC236}">
                  <a16:creationId xmlns:a16="http://schemas.microsoft.com/office/drawing/2014/main" id="{7BBF81C7-F86E-7163-6E42-8ECE416B77C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Resíduos e coprodutos</a:t>
              </a:r>
            </a:p>
          </xdr:txBody>
        </xdr:sp>
        <xdr:sp macro="" textlink="">
          <xdr:nvSpPr>
            <xdr:cNvPr id="69" name="CaixaDeTexto 68">
              <a:hlinkClick xmlns:r="http://schemas.openxmlformats.org/officeDocument/2006/relationships" r:id="rId12"/>
              <a:extLst>
                <a:ext uri="{FF2B5EF4-FFF2-40B4-BE49-F238E27FC236}">
                  <a16:creationId xmlns:a16="http://schemas.microsoft.com/office/drawing/2014/main" id="{676F8B9D-7A03-F47A-0669-B95B0D3B99B6}"/>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Gestão</a:t>
              </a:r>
              <a:r>
                <a:rPr lang="pt-BR" sz="1100" b="0" u="none" baseline="0">
                  <a:solidFill>
                    <a:schemeClr val="bg1"/>
                  </a:solidFill>
                  <a:latin typeface="Verdana" panose="020B0604030504040204" pitchFamily="34" charset="0"/>
                  <a:ea typeface="Verdana" panose="020B0604030504040204" pitchFamily="34" charset="0"/>
                </a:rPr>
                <a:t> de barragens</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0" name="CaixaDeTexto 69">
              <a:hlinkClick xmlns:r="http://schemas.openxmlformats.org/officeDocument/2006/relationships" r:id="rId13"/>
              <a:extLst>
                <a:ext uri="{FF2B5EF4-FFF2-40B4-BE49-F238E27FC236}">
                  <a16:creationId xmlns:a16="http://schemas.microsoft.com/office/drawing/2014/main" id="{62C1FEF4-DE55-9B9E-9081-2C78CE765E0E}"/>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Circularidade do alumínio</a:t>
              </a:r>
            </a:p>
          </xdr:txBody>
        </xdr:sp>
        <xdr:sp macro="" textlink="">
          <xdr:nvSpPr>
            <xdr:cNvPr id="71" name="CaixaDeTexto 70">
              <a:extLst>
                <a:ext uri="{FF2B5EF4-FFF2-40B4-BE49-F238E27FC236}">
                  <a16:creationId xmlns:a16="http://schemas.microsoft.com/office/drawing/2014/main" id="{2E6E2BDE-A870-75C0-9FB9-E8296B4ADE1A}"/>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u="none">
                  <a:solidFill>
                    <a:schemeClr val="bg1"/>
                  </a:solidFill>
                  <a:latin typeface="Verdana" panose="020B0604030504040204" pitchFamily="34" charset="0"/>
                  <a:ea typeface="Verdana" panose="020B0604030504040204" pitchFamily="34" charset="0"/>
                </a:rPr>
                <a:t>Governança</a:t>
              </a:r>
            </a:p>
          </xdr:txBody>
        </xdr:sp>
        <xdr:sp macro="" textlink="">
          <xdr:nvSpPr>
            <xdr:cNvPr id="72" name="CaixaDeTexto 71">
              <a:hlinkClick xmlns:r="http://schemas.openxmlformats.org/officeDocument/2006/relationships" r:id="rId14"/>
              <a:extLst>
                <a:ext uri="{FF2B5EF4-FFF2-40B4-BE49-F238E27FC236}">
                  <a16:creationId xmlns:a16="http://schemas.microsoft.com/office/drawing/2014/main" id="{5BE70E95-54F8-171D-B242-D7B341382E9A}"/>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Cadeia de valor sustentável</a:t>
              </a:r>
            </a:p>
          </xdr:txBody>
        </xdr:sp>
        <xdr:sp macro="" textlink="">
          <xdr:nvSpPr>
            <xdr:cNvPr id="73" name="CaixaDeTexto 72">
              <a:hlinkClick xmlns:r="http://schemas.openxmlformats.org/officeDocument/2006/relationships" r:id="rId15"/>
              <a:extLst>
                <a:ext uri="{FF2B5EF4-FFF2-40B4-BE49-F238E27FC236}">
                  <a16:creationId xmlns:a16="http://schemas.microsoft.com/office/drawing/2014/main" id="{9CBD1168-0772-F431-F051-EB720D04C8FA}"/>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Inovação e tecnologia</a:t>
              </a:r>
            </a:p>
          </xdr:txBody>
        </xdr:sp>
        <xdr:sp macro="" textlink="">
          <xdr:nvSpPr>
            <xdr:cNvPr id="74" name="CaixaDeTexto 73">
              <a:hlinkClick xmlns:r="http://schemas.openxmlformats.org/officeDocument/2006/relationships" r:id="rId16"/>
              <a:extLst>
                <a:ext uri="{FF2B5EF4-FFF2-40B4-BE49-F238E27FC236}">
                  <a16:creationId xmlns:a16="http://schemas.microsoft.com/office/drawing/2014/main" id="{5347BFA0-8CFB-D45F-7650-03B9FDF5C7E7}"/>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Relações institucionais</a:t>
              </a:r>
            </a:p>
          </xdr:txBody>
        </xdr:sp>
        <xdr:sp macro="" textlink="">
          <xdr:nvSpPr>
            <xdr:cNvPr id="75" name="CaixaDeTexto 74">
              <a:hlinkClick xmlns:r="http://schemas.openxmlformats.org/officeDocument/2006/relationships" r:id="rId17"/>
              <a:extLst>
                <a:ext uri="{FF2B5EF4-FFF2-40B4-BE49-F238E27FC236}">
                  <a16:creationId xmlns:a16="http://schemas.microsoft.com/office/drawing/2014/main" id="{37EF67AC-DA20-6EF6-9258-6B78EE0B5C34}"/>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0" u="none">
                  <a:solidFill>
                    <a:schemeClr val="bg1"/>
                  </a:solidFill>
                  <a:latin typeface="Verdana" panose="020B0604030504040204" pitchFamily="34" charset="0"/>
                  <a:ea typeface="Verdana" panose="020B0604030504040204" pitchFamily="34" charset="0"/>
                </a:rPr>
                <a:t>Governança</a:t>
              </a:r>
              <a:r>
                <a:rPr lang="pt-BR" sz="1100" b="0" u="none" baseline="0">
                  <a:solidFill>
                    <a:schemeClr val="bg1"/>
                  </a:solidFill>
                  <a:latin typeface="Verdana" panose="020B0604030504040204" pitchFamily="34" charset="0"/>
                  <a:ea typeface="Verdana" panose="020B0604030504040204" pitchFamily="34" charset="0"/>
                </a:rPr>
                <a:t> Corporativa</a:t>
              </a:r>
              <a:endParaRPr lang="pt-BR" sz="1100" b="0" u="none">
                <a:solidFill>
                  <a:schemeClr val="bg1"/>
                </a:solidFill>
                <a:latin typeface="Verdana" panose="020B0604030504040204" pitchFamily="34" charset="0"/>
                <a:ea typeface="Verdana" panose="020B0604030504040204" pitchFamily="34" charset="0"/>
              </a:endParaRPr>
            </a:p>
          </xdr:txBody>
        </xdr:sp>
        <xdr:sp macro="" textlink="">
          <xdr:nvSpPr>
            <xdr:cNvPr id="76" name="CaixaDeTexto 3">
              <a:hlinkClick xmlns:r="http://schemas.openxmlformats.org/officeDocument/2006/relationships" r:id="rId18"/>
              <a:extLst>
                <a:ext uri="{FF2B5EF4-FFF2-40B4-BE49-F238E27FC236}">
                  <a16:creationId xmlns:a16="http://schemas.microsoft.com/office/drawing/2014/main" id="{09F4A077-CEC3-0E52-0ED0-3B013D9C8AF8}"/>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b="1">
                  <a:solidFill>
                    <a:schemeClr val="bg1"/>
                  </a:solidFill>
                  <a:latin typeface="Verdana" panose="020B0604030504040204" pitchFamily="34" charset="0"/>
                  <a:ea typeface="Verdana" panose="020B0604030504040204" pitchFamily="34" charset="0"/>
                </a:rPr>
                <a:t>Índice</a:t>
              </a:r>
            </a:p>
          </xdr:txBody>
        </xdr:sp>
      </xdr:grpSp>
    </xdr:grpSp>
    <xdr:clientData/>
  </xdr:twoCellAnchor>
  <xdr:twoCellAnchor editAs="absolute">
    <xdr:from>
      <xdr:col>12</xdr:col>
      <xdr:colOff>2432</xdr:colOff>
      <xdr:row>1</xdr:row>
      <xdr:rowOff>1816</xdr:rowOff>
    </xdr:from>
    <xdr:to>
      <xdr:col>12</xdr:col>
      <xdr:colOff>1265465</xdr:colOff>
      <xdr:row>2</xdr:row>
      <xdr:rowOff>326571</xdr:rowOff>
    </xdr:to>
    <xdr:sp macro="" textlink="">
      <xdr:nvSpPr>
        <xdr:cNvPr id="3" name="Retângulo 2">
          <a:hlinkClick xmlns:r="http://schemas.openxmlformats.org/officeDocument/2006/relationships" r:id="rId19"/>
          <a:extLst>
            <a:ext uri="{FF2B5EF4-FFF2-40B4-BE49-F238E27FC236}">
              <a16:creationId xmlns:a16="http://schemas.microsoft.com/office/drawing/2014/main" id="{0A712464-9C28-4502-A1F4-04EB19E06E16}"/>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Início</a:t>
          </a:r>
        </a:p>
      </xdr:txBody>
    </xdr:sp>
    <xdr:clientData/>
  </xdr:twoCellAnchor>
  <xdr:twoCellAnchor editAs="absolute">
    <xdr:from>
      <xdr:col>13</xdr:col>
      <xdr:colOff>0</xdr:colOff>
      <xdr:row>1</xdr:row>
      <xdr:rowOff>1816</xdr:rowOff>
    </xdr:from>
    <xdr:to>
      <xdr:col>13</xdr:col>
      <xdr:colOff>1265465</xdr:colOff>
      <xdr:row>2</xdr:row>
      <xdr:rowOff>326571</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7834AEEE-D260-4AD4-8937-117CB78B29FA}"/>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bold"/>
            </a:rPr>
            <a:t>Índice</a:t>
          </a:r>
        </a:p>
      </xdr:txBody>
    </xdr:sp>
    <xdr:clientData/>
  </xdr:twoCellAnchor>
</xdr:wsDr>
</file>

<file path=xl/persons/person.xml><?xml version="1.0" encoding="utf-8"?>
<personList xmlns="http://schemas.microsoft.com/office/spreadsheetml/2018/threadedcomments" xmlns:x="http://schemas.openxmlformats.org/spreadsheetml/2006/main">
  <person displayName="Bruna Orlandi Bicalho" id="{D47E8ACB-19C6-4A10-8AB8-02C8CE03DB99}" userId="S::bruna.bicalho@cba.com.br::3a166702-24fd-454f-9714-0d832d583a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EM155" dT="2026-02-25T13:54:01.74" personId="{D47E8ACB-19C6-4A10-8AB8-02C8CE03DB99}" id="{DA9866C0-06AD-4657-9CD2-F3433E9DF209}">
    <text>Coluna inserida - havia sido alinhado via e-mail com a Aline sobre a parte dos legados, mas não foi trazida pra cá.
Não entendi o motivo, mas essa tabela tava toda pintada de azul claro e eu tirei rsrs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hyperlink" Target="https://d2biijvbg5ozmx.cloudfront.net/250924_PAE_FRA_Versao_Site_rev01_79274c2a1e.pdf" TargetMode="External"/><Relationship Id="rId18" Type="http://schemas.openxmlformats.org/officeDocument/2006/relationships/hyperlink" Target="https://d2biijvbg5ozmx.cloudfront.net/250924_PAE_POR_Versao_Site_rev01_3036e9dc12.pdf" TargetMode="External"/><Relationship Id="rId26" Type="http://schemas.openxmlformats.org/officeDocument/2006/relationships/hyperlink" Target="https://d2biijvbg5ozmx.cloudfront.net/PSB_Sumario_Executivo_CGH_Votorantim_18341db29b.pdf" TargetMode="External"/><Relationship Id="rId39" Type="http://schemas.openxmlformats.org/officeDocument/2006/relationships/printerSettings" Target="../printerSettings/printerSettings13.bin"/><Relationship Id="rId21" Type="http://schemas.openxmlformats.org/officeDocument/2006/relationships/hyperlink" Target="https://d2biijvbg5ozmx.cloudfront.net/PAE_SBG_Versao_Site_2025_final_11d5d52298.pdf" TargetMode="External"/><Relationship Id="rId34" Type="http://schemas.openxmlformats.org/officeDocument/2006/relationships/hyperlink" Target="https://d2biijvbg5ozmx.cloudfront.net/PSB_Sumario_Executivo_UHE_Porto_Raso_5dba600cb6.pdf" TargetMode="External"/><Relationship Id="rId7" Type="http://schemas.openxmlformats.org/officeDocument/2006/relationships/hyperlink" Target="https://d2biijvbg5ozmx.cloudfront.net/PAE_JACUBA_2022_Site_Niquelandia_6a61a70a07.pdf" TargetMode="External"/><Relationship Id="rId12" Type="http://schemas.openxmlformats.org/officeDocument/2006/relationships/hyperlink" Target="https://d2biijvbg5ozmx.cloudfront.net/250924_PAE_BAR_Versao_Site_rev01_651f8044c8.pdf" TargetMode="External"/><Relationship Id="rId17" Type="http://schemas.openxmlformats.org/officeDocument/2006/relationships/hyperlink" Target="https://d2biijvbg5ozmx.cloudfront.net/PIRAJU_TARJADO_para_site_76f2c48308.pdf" TargetMode="External"/><Relationship Id="rId25" Type="http://schemas.openxmlformats.org/officeDocument/2006/relationships/hyperlink" Target="https://d2biijvbg5ozmx.cloudfront.net/PSB_Sumario_Executivo_CGH_Santa_Helena_5f2ced735d.pdf" TargetMode="External"/><Relationship Id="rId33" Type="http://schemas.openxmlformats.org/officeDocument/2006/relationships/hyperlink" Target="https://d2biijvbg5ozmx.cloudfront.net/PSB_Sumario_Executivo_UHE_Piraju_fd580524df.pdf" TargetMode="External"/><Relationship Id="rId38" Type="http://schemas.openxmlformats.org/officeDocument/2006/relationships/hyperlink" Target="https://d2biijvbg5ozmx.cloudfront.net/PSB_Sumario_Executivo_UHE_Sobragi_revisao_jul25_69d658d2da.pdf" TargetMode="External"/><Relationship Id="rId2" Type="http://schemas.openxmlformats.org/officeDocument/2006/relationships/hyperlink" Target="https://d2biijvbg5ozmx.cloudfront.net/HBR_46_23_CBA_BAL_REL_001_Site_Tarjado_722466e85f.pdf" TargetMode="External"/><Relationship Id="rId16" Type="http://schemas.openxmlformats.org/officeDocument/2006/relationships/hyperlink" Target="https://d2biijvbg5ozmx.cloudfront.net/250924_PAE_JUR_Versao_Site_rev01_d3d6b95519.pdf" TargetMode="External"/><Relationship Id="rId20" Type="http://schemas.openxmlformats.org/officeDocument/2006/relationships/hyperlink" Target="https://d2biijvbg5ozmx.cloudfront.net/250924_PAE_SER_Versao_Site_rev01_9d97a7ae5f.pdf" TargetMode="External"/><Relationship Id="rId29" Type="http://schemas.openxmlformats.org/officeDocument/2006/relationships/hyperlink" Target="https://d2biijvbg5ozmx.cloudfront.net/PSB_Sumario_Executivo_UHE_Franca_f330f26af9.pdf" TargetMode="External"/><Relationship Id="rId1" Type="http://schemas.openxmlformats.org/officeDocument/2006/relationships/hyperlink" Target="https://d2biijvbg5ozmx.cloudfront.net/250924_HBR_26_21_CBA_REL_001_R5_SITE_ac9b7d6729.pdf" TargetMode="External"/><Relationship Id="rId6" Type="http://schemas.openxmlformats.org/officeDocument/2006/relationships/hyperlink" Target="https://d2biijvbg5ozmx.cloudfront.net/PAE_Barragem_Mosquito_86d30c7751.pdf" TargetMode="External"/><Relationship Id="rId11" Type="http://schemas.openxmlformats.org/officeDocument/2006/relationships/hyperlink" Target="https://d2biijvbg5ozmx.cloudfront.net/250924_PAE_ALE_Versao_Site_rev01_8461563578.pdf" TargetMode="External"/><Relationship Id="rId24" Type="http://schemas.openxmlformats.org/officeDocument/2006/relationships/hyperlink" Target="https://d2biijvbg5ozmx.cloudfront.net/PSB_Sumario_Executivo_CGH_Jurupara_55f6138f35.pdf" TargetMode="External"/><Relationship Id="rId32" Type="http://schemas.openxmlformats.org/officeDocument/2006/relationships/hyperlink" Target="https://d2biijvbg5ozmx.cloudfront.net/PSB_Sumario_Executivo_UHE_Ourinhos_4f5de0b7fe.pdf" TargetMode="External"/><Relationship Id="rId37" Type="http://schemas.openxmlformats.org/officeDocument/2006/relationships/hyperlink" Target="https://d2biijvbg5ozmx.cloudfront.net/PSB_Sumario_Executivo_UHE_Serraria_f9d517cdc4.pdf" TargetMode="External"/><Relationship Id="rId40" Type="http://schemas.openxmlformats.org/officeDocument/2006/relationships/drawing" Target="../drawings/drawing13.xml"/><Relationship Id="rId5" Type="http://schemas.openxmlformats.org/officeDocument/2006/relationships/hyperlink" Target="https://d2biijvbg5ozmx.cloudfront.net/HBR_46_23_CBA_MIR_REL_010_R5_Versao_Site_217fa45a1b.pdf" TargetMode="External"/><Relationship Id="rId15" Type="http://schemas.openxmlformats.org/officeDocument/2006/relationships/hyperlink" Target="https://d2biijvbg5ozmx.cloudfront.net/250924_PAE_ITU_Versao_Site_rev01_8f07819496.pdf" TargetMode="External"/><Relationship Id="rId23" Type="http://schemas.openxmlformats.org/officeDocument/2006/relationships/hyperlink" Target="https://d2biijvbg5ozmx.cloudfront.net/cba_aluminio_relatorio_pae_a4_compactado_9ea12e12ae.pdf" TargetMode="External"/><Relationship Id="rId28" Type="http://schemas.openxmlformats.org/officeDocument/2006/relationships/hyperlink" Target="https://d2biijvbg5ozmx.cloudfront.net/PSB_Sumario_Executivo_UHE_Barra_234dfb85e9.pdf" TargetMode="External"/><Relationship Id="rId36" Type="http://schemas.openxmlformats.org/officeDocument/2006/relationships/hyperlink" Target="https://d2biijvbg5ozmx.cloudfront.net/PSB_Sumario_Executivo_UHE_Salto_do_Rio_Verdinho_010e04211c.pdf" TargetMode="External"/><Relationship Id="rId10" Type="http://schemas.openxmlformats.org/officeDocument/2006/relationships/hyperlink" Target="https://d2biijvbg5ozmx.cloudfront.net/250924_PAE_VOT_Versao_Site_rev01_e5b6d12c01.pdf" TargetMode="External"/><Relationship Id="rId19" Type="http://schemas.openxmlformats.org/officeDocument/2006/relationships/hyperlink" Target="https://d2biijvbg5ozmx.cloudfront.net/250924_PAE_SRV_Versao_Site_rev01_79920efe06.pdf" TargetMode="External"/><Relationship Id="rId31" Type="http://schemas.openxmlformats.org/officeDocument/2006/relationships/hyperlink" Target="https://d2biijvbg5ozmx.cloudfront.net/PSB_Sumario_Executivo_UHE_Itupararanga_680f6bafbf.pdf" TargetMode="External"/><Relationship Id="rId4" Type="http://schemas.openxmlformats.org/officeDocument/2006/relationships/hyperlink" Target="https://d2biijvbg5ozmx.cloudfront.net/250924_HBR_26_21_CBA_REL_006_R5_SITE_9f164a7dd8.pdf" TargetMode="External"/><Relationship Id="rId9" Type="http://schemas.openxmlformats.org/officeDocument/2006/relationships/hyperlink" Target="https://d2biijvbg5ozmx.cloudfront.net/250924_PAE_SHE_Versao_Site_rev01_c66a6df5fe.pdf" TargetMode="External"/><Relationship Id="rId14" Type="http://schemas.openxmlformats.org/officeDocument/2006/relationships/hyperlink" Target="https://d2biijvbg5ozmx.cloudfront.net/250924_PAE_FUM_Versao_Site_rev01_5f2fa8cf61.pdf" TargetMode="External"/><Relationship Id="rId22" Type="http://schemas.openxmlformats.org/officeDocument/2006/relationships/hyperlink" Target="https://d2biijvbg5ozmx.cloudfront.net/OURINHOS_TARJADO_para_site_bf6feccd32.pdf" TargetMode="External"/><Relationship Id="rId27" Type="http://schemas.openxmlformats.org/officeDocument/2006/relationships/hyperlink" Target="https://d2biijvbg5ozmx.cloudfront.net/PSB_Sumario_Executivo_UHE_Alecrim_5beeaeb719.pdf" TargetMode="External"/><Relationship Id="rId30" Type="http://schemas.openxmlformats.org/officeDocument/2006/relationships/hyperlink" Target="https://d2biijvbg5ozmx.cloudfront.net/PSB_Sumario_Executivo_UHE_Fumaca_4eb40064c5.pdf" TargetMode="External"/><Relationship Id="rId35" Type="http://schemas.openxmlformats.org/officeDocument/2006/relationships/hyperlink" Target="https://d2biijvbg5ozmx.cloudfront.net/PSB_Sumario_Executivo_UHE_S_Iporanga_efe5707e80.pdf" TargetMode="External"/><Relationship Id="rId8" Type="http://schemas.openxmlformats.org/officeDocument/2006/relationships/hyperlink" Target="https://d2biijvbg5ozmx.cloudfront.net/pae_palmital_compressed_5ce3f099c5.pdf" TargetMode="External"/><Relationship Id="rId3" Type="http://schemas.openxmlformats.org/officeDocument/2006/relationships/hyperlink" Target="https://d2biijvbg5ozmx.cloudfront.net/PAE_Barragem_Jacuba_191d4cd625.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api.mziq.com/mzfilemanager/v2/d/73a23c6c-b1fd-4abb-beba-056de474f2ec/76227a1a-b800-d1bf-034f-245a41c8e07b?origin=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2biijvbg5ozmx.cloudfront.net/CBA_RA_2025_PT_5620e710f5.pdf" TargetMode="External"/><Relationship Id="rId1" Type="http://schemas.openxmlformats.org/officeDocument/2006/relationships/hyperlink" Target="https://d2biijvbg5ozmx.cloudfront.net/CBA_Climatico_2025_PT_7972ff0d5e.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2biijvbg5ozmx.cloudfront.net/CBA_relatorio_transparencia_2025_Atualizado_marco_51a917dce8.pdf" TargetMode="External"/><Relationship Id="rId1" Type="http://schemas.openxmlformats.org/officeDocument/2006/relationships/hyperlink" Target="https://www.cba.com.br/esg/social/valorizacao-de-pessoa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d2biijvbg5ozmx.cloudfront.net/CBA_Climatico_2025_PT_7972ff0d5e.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8672-854D-43B9-8B81-D15E3CC53D8A}">
  <sheetPr codeName="Planilha11">
    <tabColor theme="0"/>
  </sheetPr>
  <dimension ref="A1:I93"/>
  <sheetViews>
    <sheetView showGridLines="0" tabSelected="1" zoomScale="75" zoomScaleNormal="75" workbookViewId="0"/>
  </sheetViews>
  <sheetFormatPr defaultColWidth="0" defaultRowHeight="15" customHeight="1" zeroHeight="1"/>
  <cols>
    <col min="1" max="1" width="48.7265625" style="18" customWidth="1"/>
    <col min="2" max="2" width="17.81640625" style="9" customWidth="1"/>
    <col min="3" max="6" width="17.81640625" style="10" customWidth="1"/>
    <col min="7" max="7" width="23.7265625" style="10" customWidth="1"/>
    <col min="8" max="8" width="24.1796875" style="10" customWidth="1"/>
    <col min="9" max="9" width="38.81640625" customWidth="1"/>
    <col min="10" max="16384" width="24.1796875" style="10" hidden="1"/>
  </cols>
  <sheetData>
    <row r="1" spans="1:9" ht="18" customHeight="1">
      <c r="B1" s="19"/>
      <c r="C1" s="19"/>
      <c r="D1" s="19"/>
      <c r="E1" s="19"/>
      <c r="F1" s="19"/>
      <c r="G1" s="19"/>
      <c r="H1" s="19"/>
      <c r="I1" s="19"/>
    </row>
    <row r="2" spans="1:9" ht="18" customHeight="1">
      <c r="B2" s="19"/>
      <c r="C2" s="19"/>
      <c r="D2" s="19"/>
      <c r="E2" s="19"/>
      <c r="F2" s="19"/>
      <c r="G2" s="19"/>
      <c r="H2" s="19"/>
      <c r="I2" s="19"/>
    </row>
    <row r="3" spans="1:9" ht="18" customHeight="1">
      <c r="B3" s="19"/>
      <c r="C3" s="19"/>
      <c r="D3" s="19"/>
      <c r="E3" s="19"/>
      <c r="F3" s="19"/>
      <c r="G3" s="19"/>
      <c r="H3" s="19"/>
      <c r="I3" s="19"/>
    </row>
    <row r="4" spans="1:9" ht="18" customHeight="1">
      <c r="A4" s="35"/>
      <c r="B4" s="19"/>
      <c r="C4" s="19"/>
      <c r="D4" s="19"/>
      <c r="E4" s="19"/>
      <c r="F4" s="19"/>
      <c r="G4" s="19"/>
      <c r="H4" s="19"/>
      <c r="I4" s="19"/>
    </row>
    <row r="5" spans="1:9" ht="18" customHeight="1">
      <c r="B5" s="19"/>
      <c r="C5" s="19"/>
      <c r="D5" s="19"/>
      <c r="E5" s="19"/>
      <c r="F5" s="19"/>
      <c r="G5" s="19"/>
      <c r="H5" s="19"/>
      <c r="I5" s="19"/>
    </row>
    <row r="6" spans="1:9" ht="18" customHeight="1">
      <c r="A6" s="20"/>
      <c r="B6" s="19"/>
      <c r="C6" s="19"/>
      <c r="D6" s="19"/>
      <c r="E6" s="19"/>
      <c r="F6" s="19"/>
      <c r="G6" s="19"/>
      <c r="H6" s="19"/>
      <c r="I6" s="19"/>
    </row>
    <row r="7" spans="1:9" ht="18" customHeight="1">
      <c r="A7" s="34"/>
      <c r="B7" s="19"/>
      <c r="C7" s="19"/>
      <c r="D7" s="19"/>
      <c r="E7" s="19"/>
      <c r="F7" s="19"/>
      <c r="G7" s="19"/>
      <c r="H7" s="19"/>
      <c r="I7" s="19"/>
    </row>
    <row r="8" spans="1:9" ht="18" customHeight="1">
      <c r="A8" s="34"/>
      <c r="B8" s="19"/>
      <c r="C8" s="19"/>
      <c r="D8" s="19"/>
      <c r="E8" s="19"/>
      <c r="F8" s="19"/>
      <c r="G8" s="19"/>
      <c r="H8" s="19"/>
      <c r="I8" s="19"/>
    </row>
    <row r="9" spans="1:9" ht="18" customHeight="1">
      <c r="A9" s="34"/>
      <c r="B9" s="19"/>
      <c r="C9" s="19"/>
      <c r="D9" s="19"/>
      <c r="E9" s="19"/>
      <c r="F9" s="19"/>
      <c r="G9" s="19"/>
      <c r="H9" s="19"/>
      <c r="I9" s="19"/>
    </row>
    <row r="10" spans="1:9" ht="18" customHeight="1">
      <c r="A10" s="34"/>
      <c r="B10" s="19"/>
      <c r="C10" s="19"/>
      <c r="D10" s="19"/>
      <c r="E10" s="19"/>
      <c r="F10" s="19"/>
      <c r="G10" s="19"/>
      <c r="H10" s="19"/>
      <c r="I10" s="19"/>
    </row>
    <row r="11" spans="1:9" ht="18" customHeight="1">
      <c r="B11" s="19"/>
      <c r="C11" s="19"/>
      <c r="D11" s="19"/>
      <c r="E11" s="19"/>
      <c r="F11" s="19"/>
      <c r="G11" s="19"/>
      <c r="H11" s="19"/>
      <c r="I11" s="19"/>
    </row>
    <row r="12" spans="1:9" ht="18" customHeight="1">
      <c r="A12" s="17"/>
      <c r="B12" s="19"/>
      <c r="C12" s="19"/>
      <c r="D12" s="19"/>
      <c r="E12" s="19"/>
      <c r="F12" s="19"/>
      <c r="G12" s="19"/>
      <c r="H12" s="19"/>
      <c r="I12" s="19"/>
    </row>
    <row r="13" spans="1:9" ht="18" customHeight="1">
      <c r="A13" s="34"/>
      <c r="B13" s="19"/>
      <c r="C13" s="19"/>
      <c r="D13" s="19"/>
      <c r="E13" s="19"/>
      <c r="F13" s="19"/>
      <c r="G13" s="19"/>
      <c r="H13" s="19"/>
      <c r="I13" s="19"/>
    </row>
    <row r="14" spans="1:9" ht="18" customHeight="1">
      <c r="A14" s="34"/>
      <c r="B14" s="19"/>
      <c r="C14" s="19"/>
      <c r="D14" s="19"/>
      <c r="E14" s="19"/>
      <c r="F14" s="19"/>
      <c r="G14" s="19"/>
      <c r="H14" s="19"/>
      <c r="I14" s="19"/>
    </row>
    <row r="15" spans="1:9" ht="18" customHeight="1">
      <c r="A15" s="34"/>
      <c r="B15" s="19"/>
      <c r="C15" s="19"/>
      <c r="D15" s="19"/>
      <c r="E15" s="19"/>
      <c r="F15" s="19"/>
      <c r="G15" s="19"/>
      <c r="H15" s="19"/>
      <c r="I15" s="19"/>
    </row>
    <row r="16" spans="1:9" ht="18" customHeight="1">
      <c r="A16" s="34"/>
      <c r="B16" s="19"/>
      <c r="C16" s="19"/>
      <c r="D16" s="19"/>
      <c r="E16" s="19"/>
      <c r="F16" s="19"/>
      <c r="G16" s="19"/>
      <c r="H16" s="19"/>
      <c r="I16" s="19"/>
    </row>
    <row r="17" spans="1:9" customFormat="1" ht="18" customHeight="1">
      <c r="A17" s="34"/>
      <c r="B17" s="19"/>
      <c r="C17" s="19"/>
      <c r="D17" s="19"/>
      <c r="E17" s="19"/>
      <c r="F17" s="19"/>
      <c r="G17" s="19"/>
      <c r="H17" s="19"/>
      <c r="I17" s="19"/>
    </row>
    <row r="18" spans="1:9" customFormat="1" ht="18" customHeight="1">
      <c r="A18" s="34"/>
      <c r="B18" s="19"/>
      <c r="C18" s="19"/>
      <c r="D18" s="19"/>
      <c r="E18" s="19"/>
      <c r="F18" s="19"/>
      <c r="G18" s="19"/>
      <c r="H18" s="19"/>
      <c r="I18" s="19"/>
    </row>
    <row r="19" spans="1:9" ht="18" customHeight="1">
      <c r="A19" s="34"/>
      <c r="B19" s="19"/>
      <c r="C19" s="19"/>
      <c r="D19" s="19"/>
      <c r="E19" s="19"/>
      <c r="F19" s="19"/>
      <c r="G19" s="19"/>
      <c r="H19" s="19"/>
      <c r="I19" s="19"/>
    </row>
    <row r="20" spans="1:9" ht="18" customHeight="1">
      <c r="B20" s="19"/>
      <c r="C20" s="19"/>
      <c r="D20" s="19"/>
      <c r="E20" s="19"/>
      <c r="F20" s="19"/>
      <c r="G20" s="19"/>
      <c r="H20" s="19"/>
      <c r="I20" s="19"/>
    </row>
    <row r="21" spans="1:9" ht="18" customHeight="1">
      <c r="A21" s="20"/>
      <c r="B21" s="19"/>
      <c r="C21" s="19"/>
      <c r="D21" s="19"/>
      <c r="E21" s="19"/>
      <c r="F21" s="19"/>
      <c r="G21" s="19"/>
      <c r="H21" s="19"/>
      <c r="I21" s="19"/>
    </row>
    <row r="22" spans="1:9" ht="18" customHeight="1">
      <c r="A22" s="34"/>
      <c r="B22" s="19"/>
      <c r="C22" s="19"/>
      <c r="D22" s="19"/>
      <c r="E22" s="19"/>
      <c r="F22" s="19"/>
      <c r="G22" s="19"/>
      <c r="H22" s="19"/>
      <c r="I22" s="19"/>
    </row>
    <row r="23" spans="1:9" ht="18" customHeight="1">
      <c r="A23" s="34"/>
      <c r="B23" s="19"/>
      <c r="C23" s="19"/>
      <c r="D23" s="19"/>
      <c r="E23" s="19"/>
      <c r="F23" s="19"/>
      <c r="G23" s="19"/>
      <c r="H23" s="19"/>
      <c r="I23" s="19"/>
    </row>
    <row r="24" spans="1:9" ht="18" customHeight="1">
      <c r="A24" s="34"/>
      <c r="B24" s="19"/>
      <c r="C24" s="19"/>
      <c r="D24" s="19"/>
      <c r="E24" s="19"/>
      <c r="F24" s="19"/>
      <c r="G24" s="19"/>
      <c r="H24" s="19"/>
      <c r="I24" s="19"/>
    </row>
    <row r="25" spans="1:9" ht="18" customHeight="1">
      <c r="A25" s="34"/>
      <c r="B25" s="19"/>
      <c r="C25" s="19"/>
      <c r="D25" s="19"/>
      <c r="E25" s="19"/>
      <c r="F25" s="19"/>
      <c r="G25" s="19"/>
      <c r="H25" s="19"/>
      <c r="I25" s="19"/>
    </row>
    <row r="26" spans="1:9" ht="18" customHeight="1">
      <c r="B26" s="19"/>
      <c r="C26" s="19"/>
      <c r="D26" s="19"/>
      <c r="E26" s="19"/>
      <c r="F26" s="19"/>
      <c r="G26" s="19"/>
      <c r="H26" s="19"/>
      <c r="I26" s="19"/>
    </row>
    <row r="27" spans="1:9" ht="14.5" hidden="1">
      <c r="B27" s="19"/>
      <c r="C27" s="19"/>
      <c r="D27" s="19"/>
      <c r="E27" s="19"/>
      <c r="F27" s="19"/>
      <c r="G27" s="19"/>
      <c r="H27" s="19"/>
      <c r="I27" s="19"/>
    </row>
    <row r="28" spans="1:9" ht="14.5" hidden="1">
      <c r="B28" s="19"/>
      <c r="C28" s="19"/>
      <c r="D28" s="19"/>
      <c r="E28" s="19"/>
      <c r="F28" s="19"/>
      <c r="G28" s="19"/>
      <c r="H28" s="19"/>
      <c r="I28" s="19"/>
    </row>
    <row r="29" spans="1:9" ht="14.5" hidden="1">
      <c r="B29" s="19"/>
      <c r="C29" s="19"/>
      <c r="D29" s="19"/>
      <c r="E29" s="19"/>
      <c r="F29" s="19"/>
      <c r="G29" s="19"/>
      <c r="H29" s="19"/>
      <c r="I29" s="19"/>
    </row>
    <row r="30" spans="1:9" ht="14.5" hidden="1">
      <c r="B30" s="19"/>
      <c r="C30" s="19"/>
      <c r="D30" s="19"/>
      <c r="E30" s="19"/>
      <c r="F30" s="19"/>
      <c r="G30" s="19"/>
      <c r="H30" s="19"/>
      <c r="I30" s="19"/>
    </row>
    <row r="31" spans="1:9" ht="14.5" hidden="1">
      <c r="B31" s="19"/>
      <c r="C31" s="19"/>
      <c r="D31" s="19"/>
      <c r="E31" s="19"/>
      <c r="F31" s="19"/>
      <c r="G31" s="19"/>
      <c r="H31" s="19"/>
      <c r="I31" s="19"/>
    </row>
    <row r="32" spans="1:9" ht="14.5" hidden="1">
      <c r="B32" s="19"/>
      <c r="C32" s="19"/>
      <c r="D32" s="19"/>
      <c r="E32" s="19"/>
      <c r="F32" s="19"/>
      <c r="G32" s="19"/>
      <c r="H32" s="19"/>
      <c r="I32" s="19"/>
    </row>
    <row r="33" spans="2:9" ht="14.5" hidden="1">
      <c r="B33" s="19"/>
      <c r="C33" s="19"/>
      <c r="D33" s="19"/>
      <c r="E33" s="19"/>
      <c r="F33" s="19"/>
      <c r="G33" s="19"/>
      <c r="H33" s="19"/>
      <c r="I33" s="19"/>
    </row>
    <row r="34" spans="2:9" ht="14.5" hidden="1">
      <c r="B34" s="19"/>
      <c r="C34" s="19"/>
      <c r="D34" s="19"/>
      <c r="E34" s="19"/>
      <c r="F34" s="19"/>
      <c r="G34" s="19"/>
      <c r="H34" s="19"/>
      <c r="I34" s="19"/>
    </row>
    <row r="35" spans="2:9" ht="14.5" hidden="1">
      <c r="B35" s="19"/>
      <c r="C35" s="19"/>
      <c r="D35" s="19"/>
      <c r="E35" s="19"/>
      <c r="F35" s="19"/>
      <c r="G35" s="19"/>
      <c r="H35" s="19"/>
      <c r="I35" s="19"/>
    </row>
    <row r="36" spans="2:9" ht="14.5" hidden="1">
      <c r="B36" s="19"/>
      <c r="C36" s="19"/>
      <c r="D36" s="19"/>
      <c r="E36" s="19"/>
      <c r="F36" s="19"/>
      <c r="G36" s="19"/>
      <c r="H36" s="19"/>
      <c r="I36" s="19"/>
    </row>
    <row r="37" spans="2:9" ht="14.5" hidden="1">
      <c r="B37" s="19"/>
      <c r="C37" s="19"/>
      <c r="D37" s="19"/>
      <c r="E37" s="19"/>
      <c r="F37" s="19"/>
      <c r="G37" s="19"/>
      <c r="H37" s="19"/>
      <c r="I37" s="19"/>
    </row>
    <row r="38" spans="2:9" ht="29.15" hidden="1" customHeight="1">
      <c r="B38" s="19"/>
      <c r="C38" s="19"/>
      <c r="D38" s="19"/>
      <c r="E38" s="19"/>
      <c r="F38" s="19"/>
      <c r="G38" s="19"/>
      <c r="H38" s="19"/>
      <c r="I38" s="19"/>
    </row>
    <row r="39" spans="2:9" ht="41.15" hidden="1" customHeight="1">
      <c r="B39" s="19"/>
      <c r="C39" s="19"/>
      <c r="D39" s="19"/>
      <c r="E39" s="19"/>
      <c r="F39" s="19"/>
      <c r="G39" s="19"/>
      <c r="H39" s="19"/>
      <c r="I39" s="19"/>
    </row>
    <row r="40" spans="2:9" ht="33" hidden="1" customHeight="1">
      <c r="B40" s="19"/>
      <c r="C40" s="19"/>
      <c r="D40" s="19"/>
      <c r="E40" s="19"/>
      <c r="F40" s="19"/>
      <c r="G40" s="19"/>
      <c r="H40" s="19"/>
      <c r="I40" s="19"/>
    </row>
    <row r="41" spans="2:9" ht="40" hidden="1" customHeight="1">
      <c r="B41" s="19"/>
      <c r="C41" s="19"/>
      <c r="D41" s="19"/>
      <c r="E41" s="19"/>
      <c r="F41" s="19"/>
      <c r="G41" s="19"/>
      <c r="H41" s="19"/>
      <c r="I41" s="19"/>
    </row>
    <row r="42" spans="2:9" ht="33" hidden="1" customHeight="1">
      <c r="B42" s="19"/>
      <c r="C42" s="19"/>
      <c r="D42" s="19"/>
      <c r="E42" s="19"/>
      <c r="F42" s="19"/>
      <c r="G42" s="19"/>
      <c r="H42" s="19"/>
      <c r="I42" s="19"/>
    </row>
    <row r="43" spans="2:9" ht="33" hidden="1" customHeight="1">
      <c r="B43" s="19"/>
      <c r="C43" s="19"/>
      <c r="D43" s="19"/>
      <c r="E43" s="19"/>
      <c r="F43" s="19"/>
      <c r="G43" s="19"/>
      <c r="H43" s="19"/>
      <c r="I43" s="19"/>
    </row>
    <row r="44" spans="2:9" ht="33" hidden="1" customHeight="1">
      <c r="B44" s="19"/>
      <c r="C44" s="19"/>
      <c r="D44" s="19"/>
      <c r="E44" s="19"/>
      <c r="F44" s="19"/>
      <c r="G44" s="19"/>
      <c r="H44" s="19"/>
      <c r="I44" s="19"/>
    </row>
    <row r="45" spans="2:9" ht="33" hidden="1" customHeight="1">
      <c r="B45" s="19"/>
      <c r="C45" s="19"/>
      <c r="D45" s="19"/>
      <c r="E45" s="19"/>
      <c r="F45" s="19"/>
      <c r="G45" s="19"/>
      <c r="H45" s="19"/>
      <c r="I45" s="19"/>
    </row>
    <row r="46" spans="2:9" ht="14.5" hidden="1">
      <c r="B46" s="19"/>
      <c r="C46" s="19"/>
      <c r="D46" s="19"/>
      <c r="E46" s="19"/>
      <c r="F46" s="19"/>
      <c r="G46" s="19"/>
      <c r="H46" s="19"/>
      <c r="I46" s="19"/>
    </row>
    <row r="47" spans="2:9" ht="14.5" hidden="1">
      <c r="B47" s="19"/>
      <c r="C47" s="19"/>
      <c r="D47" s="19"/>
      <c r="E47" s="19"/>
      <c r="F47" s="19"/>
      <c r="G47" s="19"/>
      <c r="H47" s="19"/>
      <c r="I47" s="19"/>
    </row>
    <row r="48" spans="2:9" ht="14.5" hidden="1">
      <c r="B48" s="19"/>
      <c r="C48" s="19"/>
      <c r="D48" s="19"/>
      <c r="E48" s="19"/>
      <c r="F48" s="19"/>
      <c r="G48" s="19"/>
      <c r="H48" s="19"/>
      <c r="I48" s="19"/>
    </row>
    <row r="49" spans="2:9" ht="14.5" hidden="1">
      <c r="B49" s="19"/>
      <c r="C49" s="19"/>
      <c r="D49" s="19"/>
      <c r="E49" s="19"/>
      <c r="F49" s="19"/>
      <c r="G49" s="19"/>
      <c r="H49" s="19"/>
      <c r="I49" s="19"/>
    </row>
    <row r="50" spans="2:9" ht="14.5" hidden="1">
      <c r="B50" s="19"/>
      <c r="C50" s="19"/>
      <c r="D50" s="19"/>
      <c r="E50" s="19"/>
      <c r="F50" s="19"/>
      <c r="G50" s="19"/>
      <c r="H50" s="19"/>
      <c r="I50" s="19"/>
    </row>
    <row r="51" spans="2:9" ht="14.5" hidden="1">
      <c r="B51" s="19"/>
      <c r="C51" s="19"/>
      <c r="D51" s="19"/>
      <c r="E51" s="19"/>
      <c r="F51" s="19"/>
      <c r="G51" s="19"/>
      <c r="H51" s="19"/>
      <c r="I51" s="19"/>
    </row>
    <row r="52" spans="2:9" ht="14.5" hidden="1">
      <c r="B52" s="19"/>
      <c r="C52" s="19"/>
      <c r="D52" s="19"/>
      <c r="E52" s="19"/>
      <c r="F52" s="19"/>
      <c r="G52" s="19"/>
      <c r="H52" s="19"/>
      <c r="I52" s="19"/>
    </row>
    <row r="53" spans="2:9" ht="14.5" hidden="1">
      <c r="B53" s="19"/>
      <c r="C53" s="19"/>
      <c r="D53" s="19"/>
      <c r="E53" s="19"/>
      <c r="F53" s="19"/>
      <c r="G53" s="19"/>
      <c r="H53" s="19"/>
      <c r="I53" s="19"/>
    </row>
    <row r="54" spans="2:9" ht="14.5" hidden="1">
      <c r="B54" s="19"/>
      <c r="C54" s="19"/>
      <c r="D54" s="19"/>
      <c r="E54" s="19"/>
      <c r="F54" s="19"/>
      <c r="G54" s="19"/>
      <c r="H54" s="19"/>
      <c r="I54" s="19"/>
    </row>
    <row r="55" spans="2:9" ht="14.5" hidden="1">
      <c r="B55" s="19"/>
      <c r="C55" s="19"/>
      <c r="D55" s="19"/>
      <c r="E55" s="19"/>
      <c r="F55" s="19"/>
      <c r="G55" s="19"/>
      <c r="H55" s="19"/>
      <c r="I55" s="19"/>
    </row>
    <row r="56" spans="2:9" ht="14.5" hidden="1">
      <c r="B56" s="19"/>
      <c r="C56" s="19"/>
      <c r="D56" s="19"/>
      <c r="E56" s="19"/>
      <c r="F56" s="19"/>
      <c r="G56" s="19"/>
      <c r="H56" s="19"/>
      <c r="I56" s="19"/>
    </row>
    <row r="57" spans="2:9" ht="14.5" hidden="1">
      <c r="B57" s="19"/>
      <c r="C57" s="19"/>
      <c r="D57" s="19"/>
      <c r="E57" s="19"/>
      <c r="F57" s="19"/>
      <c r="G57" s="19"/>
      <c r="H57" s="19"/>
      <c r="I57" s="19"/>
    </row>
    <row r="58" spans="2:9" ht="14.5" hidden="1">
      <c r="B58" s="19"/>
      <c r="C58" s="19"/>
      <c r="D58" s="19"/>
      <c r="E58" s="19"/>
      <c r="F58" s="19"/>
      <c r="G58" s="19"/>
      <c r="H58" s="19"/>
      <c r="I58" s="19"/>
    </row>
    <row r="59" spans="2:9" ht="14.5" hidden="1">
      <c r="B59" s="19"/>
      <c r="C59" s="19"/>
      <c r="D59" s="19"/>
      <c r="E59" s="19"/>
      <c r="F59" s="19"/>
      <c r="G59" s="19"/>
      <c r="H59" s="19"/>
      <c r="I59" s="19"/>
    </row>
    <row r="60" spans="2:9" ht="14.5" hidden="1">
      <c r="B60" s="19"/>
      <c r="C60" s="19"/>
      <c r="D60" s="19"/>
      <c r="E60" s="19"/>
      <c r="F60" s="19"/>
      <c r="G60" s="19"/>
      <c r="H60" s="19"/>
      <c r="I60" s="19"/>
    </row>
    <row r="61" spans="2:9" ht="14.5" hidden="1">
      <c r="B61" s="19"/>
      <c r="C61" s="19"/>
      <c r="D61" s="19"/>
      <c r="E61" s="19"/>
      <c r="F61" s="19"/>
      <c r="G61" s="19"/>
      <c r="H61" s="19"/>
      <c r="I61" s="19"/>
    </row>
    <row r="62" spans="2:9" ht="14.5" hidden="1">
      <c r="B62" s="19"/>
      <c r="C62" s="19"/>
      <c r="D62" s="19"/>
      <c r="E62" s="19"/>
      <c r="F62" s="19"/>
      <c r="G62" s="19"/>
      <c r="H62" s="19"/>
      <c r="I62" s="19"/>
    </row>
    <row r="63" spans="2:9" ht="14.5" hidden="1">
      <c r="B63" s="19"/>
      <c r="C63" s="19"/>
      <c r="D63" s="19"/>
      <c r="E63" s="19"/>
      <c r="F63" s="19"/>
      <c r="G63" s="19"/>
      <c r="H63" s="19"/>
      <c r="I63" s="19"/>
    </row>
    <row r="64" spans="2:9" ht="14.5" hidden="1">
      <c r="B64" s="19"/>
      <c r="C64" s="19"/>
      <c r="D64" s="19"/>
      <c r="E64" s="19"/>
      <c r="F64" s="19"/>
      <c r="G64" s="19"/>
      <c r="H64" s="19"/>
      <c r="I64" s="19"/>
    </row>
    <row r="65" spans="2:9" ht="14.5" hidden="1">
      <c r="B65" s="19"/>
      <c r="C65" s="19"/>
      <c r="D65" s="19"/>
      <c r="E65" s="19"/>
      <c r="F65" s="19"/>
      <c r="G65" s="19"/>
      <c r="H65" s="19"/>
      <c r="I65" s="19"/>
    </row>
    <row r="66" spans="2:9" ht="14.5" hidden="1">
      <c r="B66" s="19"/>
      <c r="C66" s="19"/>
      <c r="D66" s="19"/>
      <c r="E66" s="19"/>
      <c r="F66" s="19"/>
      <c r="G66" s="19"/>
      <c r="H66" s="19"/>
      <c r="I66" s="19"/>
    </row>
    <row r="67" spans="2:9" ht="14.5" hidden="1">
      <c r="B67" s="19"/>
      <c r="C67" s="19"/>
      <c r="D67" s="19"/>
      <c r="E67" s="19"/>
      <c r="F67" s="19"/>
      <c r="G67" s="19"/>
      <c r="H67" s="19"/>
      <c r="I67" s="19"/>
    </row>
    <row r="68" spans="2:9" ht="14.5" hidden="1">
      <c r="B68" s="19"/>
      <c r="C68" s="19"/>
      <c r="D68" s="19"/>
      <c r="E68" s="19"/>
      <c r="F68" s="19"/>
      <c r="G68" s="19"/>
      <c r="H68" s="19"/>
      <c r="I68" s="19"/>
    </row>
    <row r="69" spans="2:9" ht="14.5" hidden="1">
      <c r="B69" s="19"/>
      <c r="C69" s="19"/>
      <c r="D69" s="19"/>
      <c r="E69" s="19"/>
      <c r="F69" s="19"/>
      <c r="G69" s="19"/>
      <c r="H69" s="19"/>
      <c r="I69" s="19"/>
    </row>
    <row r="70" spans="2:9" ht="14.5" hidden="1">
      <c r="B70" s="19"/>
      <c r="C70" s="19"/>
      <c r="D70" s="19"/>
      <c r="E70" s="19"/>
      <c r="F70" s="19"/>
      <c r="G70" s="19"/>
      <c r="H70" s="19"/>
      <c r="I70" s="19"/>
    </row>
    <row r="71" spans="2:9" ht="14.5" hidden="1">
      <c r="B71" s="19"/>
      <c r="C71" s="19"/>
      <c r="D71" s="19"/>
      <c r="E71" s="19"/>
      <c r="F71" s="19"/>
      <c r="G71" s="19"/>
      <c r="H71" s="19"/>
      <c r="I71" s="19"/>
    </row>
    <row r="72" spans="2:9" ht="14.5" hidden="1">
      <c r="B72" s="19"/>
      <c r="C72" s="19"/>
      <c r="D72" s="19"/>
      <c r="E72" s="19"/>
      <c r="F72" s="19"/>
      <c r="G72" s="19"/>
      <c r="H72" s="19"/>
      <c r="I72" s="19"/>
    </row>
    <row r="73" spans="2:9" ht="14.5" hidden="1">
      <c r="B73" s="19"/>
      <c r="C73" s="19"/>
      <c r="D73" s="19"/>
      <c r="E73" s="19"/>
      <c r="F73" s="19"/>
      <c r="G73" s="19"/>
      <c r="H73" s="19"/>
      <c r="I73" s="19"/>
    </row>
    <row r="74" spans="2:9" ht="14.5" hidden="1">
      <c r="B74" s="19"/>
      <c r="C74" s="19"/>
      <c r="D74" s="19"/>
      <c r="E74" s="19"/>
      <c r="F74" s="19"/>
      <c r="G74" s="19"/>
      <c r="H74" s="19"/>
      <c r="I74" s="19"/>
    </row>
    <row r="75" spans="2:9" ht="14.5" hidden="1">
      <c r="B75" s="19"/>
      <c r="C75" s="19"/>
      <c r="D75" s="19"/>
      <c r="E75" s="19"/>
      <c r="F75" s="19"/>
      <c r="G75" s="19"/>
      <c r="H75" s="19"/>
      <c r="I75" s="19"/>
    </row>
    <row r="76" spans="2:9" ht="14.5" hidden="1">
      <c r="B76" s="19"/>
      <c r="C76" s="19"/>
      <c r="D76" s="19"/>
      <c r="E76" s="19"/>
      <c r="F76" s="19"/>
      <c r="G76" s="19"/>
      <c r="H76" s="19"/>
      <c r="I76" s="19"/>
    </row>
    <row r="77" spans="2:9" ht="14.5" hidden="1">
      <c r="B77" s="19"/>
      <c r="C77" s="19"/>
      <c r="D77" s="19"/>
      <c r="E77" s="19"/>
      <c r="F77" s="19"/>
      <c r="G77" s="19"/>
      <c r="H77" s="19"/>
      <c r="I77" s="19"/>
    </row>
    <row r="78" spans="2:9" ht="14.5" hidden="1">
      <c r="B78" s="19"/>
      <c r="C78" s="19"/>
      <c r="D78" s="19"/>
      <c r="E78" s="19"/>
      <c r="F78" s="19"/>
      <c r="G78" s="19"/>
      <c r="H78" s="19"/>
      <c r="I78" s="19"/>
    </row>
    <row r="79" spans="2:9" ht="14.5" hidden="1">
      <c r="B79" s="19"/>
      <c r="C79" s="19"/>
      <c r="D79" s="19"/>
      <c r="E79" s="19"/>
      <c r="F79" s="19"/>
      <c r="G79" s="19"/>
      <c r="H79" s="19"/>
      <c r="I79" s="19"/>
    </row>
    <row r="80" spans="2:9" ht="14.5" hidden="1">
      <c r="B80" s="19"/>
      <c r="C80" s="19"/>
      <c r="D80" s="19"/>
      <c r="E80" s="19"/>
      <c r="F80" s="19"/>
      <c r="G80" s="19"/>
      <c r="H80" s="19"/>
      <c r="I80" s="19"/>
    </row>
    <row r="81" spans="2:9" ht="14.5" hidden="1">
      <c r="B81" s="19"/>
      <c r="C81" s="19"/>
      <c r="D81" s="19"/>
      <c r="E81" s="19"/>
      <c r="F81" s="19"/>
      <c r="G81" s="19"/>
      <c r="H81" s="19"/>
      <c r="I81" s="19"/>
    </row>
    <row r="82" spans="2:9" ht="14.5" hidden="1">
      <c r="B82" s="19"/>
      <c r="C82" s="19"/>
      <c r="D82" s="19"/>
      <c r="E82" s="19"/>
      <c r="F82" s="19"/>
      <c r="G82" s="19"/>
      <c r="H82" s="19"/>
      <c r="I82" s="19"/>
    </row>
    <row r="83" spans="2:9" ht="14.5" hidden="1">
      <c r="B83" s="19"/>
      <c r="C83" s="19"/>
      <c r="D83" s="19"/>
      <c r="E83" s="19"/>
      <c r="F83" s="19"/>
      <c r="G83" s="19"/>
      <c r="H83" s="19"/>
      <c r="I83" s="19"/>
    </row>
    <row r="84" spans="2:9" ht="14.5" hidden="1">
      <c r="B84" s="19"/>
      <c r="C84" s="19"/>
      <c r="D84" s="19"/>
      <c r="E84" s="19"/>
      <c r="F84" s="19"/>
      <c r="G84" s="19"/>
      <c r="H84" s="19"/>
      <c r="I84" s="19"/>
    </row>
    <row r="85" spans="2:9" ht="14.5" hidden="1">
      <c r="B85" s="19"/>
      <c r="C85" s="19"/>
      <c r="D85" s="19"/>
      <c r="E85" s="19"/>
      <c r="F85" s="19"/>
      <c r="G85" s="19"/>
      <c r="H85" s="19"/>
      <c r="I85" s="19"/>
    </row>
    <row r="86" spans="2:9" ht="14.5" hidden="1">
      <c r="B86" s="19"/>
      <c r="C86" s="19"/>
      <c r="D86" s="19"/>
      <c r="E86" s="19"/>
      <c r="F86" s="19"/>
      <c r="G86" s="19"/>
      <c r="H86" s="19"/>
      <c r="I86" s="19"/>
    </row>
    <row r="87" spans="2:9" ht="14.5" hidden="1">
      <c r="B87" s="19"/>
      <c r="C87" s="19"/>
      <c r="D87" s="19"/>
      <c r="E87" s="19"/>
      <c r="F87" s="19"/>
      <c r="G87" s="19"/>
      <c r="H87" s="19"/>
      <c r="I87" s="19"/>
    </row>
    <row r="88" spans="2:9" ht="15" customHeight="1">
      <c r="B88" s="19"/>
      <c r="C88" s="19"/>
      <c r="D88" s="19"/>
      <c r="E88" s="19"/>
      <c r="F88" s="19"/>
      <c r="G88" s="19"/>
      <c r="H88" s="19"/>
      <c r="I88" s="19"/>
    </row>
    <row r="89" spans="2:9" ht="15" customHeight="1">
      <c r="B89" s="19"/>
      <c r="C89" s="19"/>
      <c r="D89" s="19"/>
      <c r="E89" s="19"/>
      <c r="F89" s="19"/>
      <c r="G89" s="19"/>
      <c r="H89" s="19"/>
      <c r="I89" s="19"/>
    </row>
    <row r="90" spans="2:9" ht="15" customHeight="1">
      <c r="B90" s="19"/>
      <c r="C90" s="19"/>
      <c r="D90" s="19"/>
      <c r="E90" s="19"/>
      <c r="F90" s="19"/>
      <c r="G90" s="19"/>
      <c r="H90" s="19"/>
      <c r="I90" s="19"/>
    </row>
    <row r="91" spans="2:9" ht="15" customHeight="1">
      <c r="B91" s="19"/>
      <c r="C91" s="19"/>
      <c r="D91" s="19"/>
      <c r="E91" s="19"/>
      <c r="F91" s="19"/>
      <c r="G91" s="19"/>
      <c r="H91" s="19"/>
      <c r="I91" s="19"/>
    </row>
    <row r="92" spans="2:9" ht="15" customHeight="1">
      <c r="B92" s="19"/>
      <c r="C92" s="19"/>
      <c r="D92" s="19"/>
      <c r="E92" s="19"/>
      <c r="F92" s="19"/>
      <c r="G92" s="19"/>
      <c r="H92" s="19"/>
      <c r="I92" s="19"/>
    </row>
    <row r="93" spans="2:9" ht="15" customHeight="1">
      <c r="B93" s="19"/>
      <c r="C93" s="19"/>
      <c r="D93" s="19"/>
      <c r="E93" s="19"/>
      <c r="F93" s="19"/>
      <c r="G93" s="19"/>
      <c r="H93" s="19"/>
      <c r="I93" s="19"/>
    </row>
  </sheetData>
  <sheetProtection algorithmName="SHA-512" hashValue="3yzRwTkSxVSha5K0YXFP0qHwQAvbQpV5wgLtDcsLKqPo8OQ9SFGDvfwS+kdvVMVCygBkQ8lFGCD4Z2bghbYclg==" saltValue="GQdtObv+PQuLS3AW4Oab4w==" spinCount="100000" sheet="1" objects="1" scenarios="1"/>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169ED-3E35-4A8F-8C0E-E9ACCDF2C1AB}">
  <sheetPr codeName="Planilha9">
    <tabColor theme="0"/>
  </sheetPr>
  <dimension ref="A1:XEM286"/>
  <sheetViews>
    <sheetView showGridLines="0" zoomScale="70" zoomScaleNormal="70" workbookViewId="0"/>
  </sheetViews>
  <sheetFormatPr defaultColWidth="0" defaultRowHeight="13.5" zeroHeight="1"/>
  <cols>
    <col min="1" max="1" width="46.7265625" style="11" customWidth="1"/>
    <col min="2" max="2" width="7.81640625" style="11" customWidth="1"/>
    <col min="3" max="19" width="20.7265625" style="11" customWidth="1"/>
    <col min="20" max="20" width="20.7265625" style="11" hidden="1" customWidth="1"/>
    <col min="21" max="132" width="0" style="11" hidden="1" customWidth="1"/>
    <col min="133" max="16367" width="0" style="11" hidden="1"/>
    <col min="16368" max="16384" width="20.7265625" style="11" hidden="1"/>
  </cols>
  <sheetData>
    <row r="1" spans="1:22">
      <c r="A1" s="69"/>
    </row>
    <row r="2" spans="1:22">
      <c r="A2" s="69"/>
    </row>
    <row r="3" spans="1:22" s="296" customFormat="1" ht="31.5">
      <c r="A3" s="295"/>
      <c r="C3" s="1228" t="s">
        <v>969</v>
      </c>
      <c r="D3" s="1229"/>
      <c r="E3" s="1229"/>
      <c r="F3" s="1229"/>
      <c r="G3" s="1229"/>
      <c r="H3" s="1229"/>
      <c r="I3" s="1229"/>
      <c r="J3" s="1229"/>
      <c r="K3" s="1229"/>
      <c r="L3" s="1229"/>
      <c r="M3" s="1229"/>
      <c r="N3" s="1229"/>
      <c r="O3" s="1229"/>
      <c r="P3" s="1229"/>
      <c r="Q3" s="1229"/>
      <c r="R3" s="1229"/>
      <c r="S3" s="1229"/>
      <c r="T3" s="1229"/>
      <c r="U3" s="1229"/>
      <c r="V3" s="1229"/>
    </row>
    <row r="4" spans="1:22">
      <c r="A4" s="69"/>
    </row>
    <row r="5" spans="1:22">
      <c r="A5" s="69"/>
    </row>
    <row r="6" spans="1:22" ht="15.5">
      <c r="A6" s="69"/>
      <c r="C6" s="1841" t="s">
        <v>333</v>
      </c>
      <c r="D6" s="1842"/>
      <c r="E6" s="1842"/>
      <c r="F6" s="1842"/>
      <c r="G6" s="1842"/>
      <c r="H6" s="1842"/>
      <c r="I6" s="1842"/>
      <c r="J6" s="1842"/>
      <c r="K6" s="1842"/>
      <c r="L6" s="1842"/>
      <c r="M6" s="1842"/>
    </row>
    <row r="7" spans="1:22" ht="15">
      <c r="A7" s="69"/>
      <c r="C7" s="1820" t="s">
        <v>334</v>
      </c>
      <c r="D7" s="1820"/>
      <c r="E7" s="1820"/>
      <c r="F7" s="1820"/>
      <c r="G7" s="1820"/>
      <c r="H7" s="1820"/>
      <c r="I7" s="1820"/>
      <c r="J7" s="1820"/>
      <c r="K7" s="1820"/>
      <c r="L7" s="1820"/>
      <c r="M7" s="1820"/>
    </row>
    <row r="8" spans="1:22" ht="15">
      <c r="A8" s="69"/>
      <c r="C8" s="1836" t="s">
        <v>335</v>
      </c>
      <c r="D8" s="1836"/>
      <c r="E8" s="1836"/>
      <c r="F8" s="1835" t="s">
        <v>336</v>
      </c>
      <c r="G8" s="1835"/>
      <c r="H8" s="1835"/>
      <c r="I8" s="1835"/>
      <c r="J8" s="1835"/>
      <c r="K8" s="1835"/>
      <c r="L8" s="1835" t="s">
        <v>471</v>
      </c>
      <c r="M8" s="1835"/>
    </row>
    <row r="9" spans="1:22" ht="182.25" customHeight="1">
      <c r="A9" s="69"/>
      <c r="C9" s="1714" t="s">
        <v>337</v>
      </c>
      <c r="D9" s="1714"/>
      <c r="E9" s="1714"/>
      <c r="F9" s="1817" t="s">
        <v>1541</v>
      </c>
      <c r="G9" s="1817"/>
      <c r="H9" s="1817"/>
      <c r="I9" s="1817"/>
      <c r="J9" s="1817"/>
      <c r="K9" s="1817"/>
      <c r="L9" s="1843" t="s">
        <v>338</v>
      </c>
      <c r="M9" s="1844"/>
    </row>
    <row r="10" spans="1:22" ht="177" customHeight="1">
      <c r="A10" s="69"/>
      <c r="C10" s="1714" t="s">
        <v>339</v>
      </c>
      <c r="D10" s="1714"/>
      <c r="E10" s="1714"/>
      <c r="F10" s="1817" t="s">
        <v>1358</v>
      </c>
      <c r="G10" s="1817"/>
      <c r="H10" s="1817"/>
      <c r="I10" s="1817"/>
      <c r="J10" s="1817"/>
      <c r="K10" s="1817"/>
      <c r="L10" s="1843" t="s">
        <v>338</v>
      </c>
      <c r="M10" s="1844"/>
    </row>
    <row r="11" spans="1:22" ht="365.25" customHeight="1">
      <c r="A11" s="69"/>
      <c r="C11" s="1832" t="s">
        <v>340</v>
      </c>
      <c r="D11" s="1832"/>
      <c r="E11" s="1833"/>
      <c r="F11" s="1826" t="s">
        <v>1558</v>
      </c>
      <c r="G11" s="1827"/>
      <c r="H11" s="1827"/>
      <c r="I11" s="1827"/>
      <c r="J11" s="1827"/>
      <c r="K11" s="1828"/>
      <c r="L11" s="1824" t="s">
        <v>341</v>
      </c>
      <c r="M11" s="1824"/>
    </row>
    <row r="12" spans="1:22" ht="69" customHeight="1">
      <c r="A12" s="69"/>
      <c r="C12" s="1355"/>
      <c r="D12" s="1355"/>
      <c r="E12" s="1834"/>
      <c r="F12" s="1829"/>
      <c r="G12" s="1830"/>
      <c r="H12" s="1830"/>
      <c r="I12" s="1830"/>
      <c r="J12" s="1830"/>
      <c r="K12" s="1831"/>
      <c r="L12" s="1825"/>
      <c r="M12" s="1825"/>
    </row>
    <row r="13" spans="1:22" ht="14.25" customHeight="1">
      <c r="A13" s="69"/>
    </row>
    <row r="14" spans="1:22" ht="15">
      <c r="A14" s="69"/>
      <c r="C14" s="1820" t="s">
        <v>342</v>
      </c>
      <c r="D14" s="1820"/>
      <c r="E14" s="1820"/>
      <c r="F14" s="1820"/>
      <c r="G14" s="1820"/>
      <c r="H14" s="1820"/>
      <c r="I14" s="1820"/>
      <c r="J14" s="1820"/>
      <c r="K14" s="1820"/>
      <c r="L14" s="1820"/>
      <c r="M14" s="1820"/>
    </row>
    <row r="15" spans="1:22" ht="15">
      <c r="A15" s="69"/>
      <c r="C15" s="1836" t="s">
        <v>335</v>
      </c>
      <c r="D15" s="1836"/>
      <c r="E15" s="1836"/>
      <c r="F15" s="1835" t="s">
        <v>336</v>
      </c>
      <c r="G15" s="1835"/>
      <c r="H15" s="1835"/>
      <c r="I15" s="1835"/>
      <c r="J15" s="1835"/>
      <c r="K15" s="1835"/>
      <c r="L15" s="1835" t="s">
        <v>471</v>
      </c>
      <c r="M15" s="1835"/>
    </row>
    <row r="16" spans="1:22" ht="327.75" customHeight="1">
      <c r="A16" s="69"/>
      <c r="C16" s="1838" t="s">
        <v>343</v>
      </c>
      <c r="D16" s="1838"/>
      <c r="E16" s="1839"/>
      <c r="F16" s="1821" t="s">
        <v>1388</v>
      </c>
      <c r="G16" s="1821"/>
      <c r="H16" s="1821"/>
      <c r="I16" s="1821"/>
      <c r="J16" s="1821"/>
      <c r="K16" s="1821"/>
      <c r="L16" s="1822" t="s">
        <v>473</v>
      </c>
      <c r="M16" s="1823"/>
    </row>
    <row r="17" spans="1:194" s="66" customFormat="1" ht="284.25" customHeight="1">
      <c r="A17" s="69"/>
      <c r="B17" s="11"/>
      <c r="C17" s="1838" t="s">
        <v>344</v>
      </c>
      <c r="D17" s="1838" t="s">
        <v>344</v>
      </c>
      <c r="E17" s="1839" t="s">
        <v>344</v>
      </c>
      <c r="F17" s="1821" t="s">
        <v>1577</v>
      </c>
      <c r="G17" s="1821"/>
      <c r="H17" s="1821"/>
      <c r="I17" s="1821"/>
      <c r="J17" s="1821"/>
      <c r="K17" s="1821"/>
      <c r="L17" s="1822" t="s">
        <v>345</v>
      </c>
      <c r="M17" s="1823" t="s">
        <v>345</v>
      </c>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row>
    <row r="18" spans="1:194" ht="239.25" customHeight="1">
      <c r="A18" s="69"/>
      <c r="C18" s="1838" t="s">
        <v>346</v>
      </c>
      <c r="D18" s="1838" t="s">
        <v>346</v>
      </c>
      <c r="E18" s="1839" t="s">
        <v>346</v>
      </c>
      <c r="F18" s="1845" t="s">
        <v>1359</v>
      </c>
      <c r="G18" s="1846"/>
      <c r="H18" s="1846"/>
      <c r="I18" s="1846"/>
      <c r="J18" s="1846"/>
      <c r="K18" s="1847"/>
      <c r="L18" s="1822" t="s">
        <v>472</v>
      </c>
      <c r="M18" s="1823" t="s">
        <v>347</v>
      </c>
    </row>
    <row r="19" spans="1:194" ht="195" customHeight="1">
      <c r="A19" s="69"/>
      <c r="C19" s="1838" t="s">
        <v>348</v>
      </c>
      <c r="D19" s="1838" t="s">
        <v>348</v>
      </c>
      <c r="E19" s="1839" t="s">
        <v>348</v>
      </c>
      <c r="F19" s="1840" t="s">
        <v>1360</v>
      </c>
      <c r="G19" s="1840"/>
      <c r="H19" s="1840"/>
      <c r="I19" s="1840"/>
      <c r="J19" s="1840"/>
      <c r="K19" s="1840"/>
      <c r="L19" s="1822" t="s">
        <v>349</v>
      </c>
      <c r="M19" s="1823"/>
    </row>
    <row r="20" spans="1:194">
      <c r="A20" s="69"/>
    </row>
    <row r="21" spans="1:194" ht="15">
      <c r="A21" s="69"/>
      <c r="C21" s="1820" t="s">
        <v>350</v>
      </c>
      <c r="D21" s="1820"/>
      <c r="E21" s="1820"/>
      <c r="F21" s="1820"/>
      <c r="G21" s="1820"/>
      <c r="H21" s="1820"/>
      <c r="I21" s="1820"/>
      <c r="J21" s="1820"/>
      <c r="K21" s="1820"/>
      <c r="L21" s="1820"/>
      <c r="M21" s="1820"/>
    </row>
    <row r="22" spans="1:194" ht="15">
      <c r="A22" s="69"/>
      <c r="C22" s="1836" t="s">
        <v>335</v>
      </c>
      <c r="D22" s="1836"/>
      <c r="E22" s="1836"/>
      <c r="F22" s="1835" t="s">
        <v>336</v>
      </c>
      <c r="G22" s="1835"/>
      <c r="H22" s="1835"/>
      <c r="I22" s="1835"/>
      <c r="J22" s="1835"/>
      <c r="K22" s="1835"/>
      <c r="L22" s="1835" t="s">
        <v>471</v>
      </c>
      <c r="M22" s="1835"/>
    </row>
    <row r="23" spans="1:194" ht="203.25" customHeight="1">
      <c r="A23" s="69"/>
      <c r="C23" s="1325" t="s">
        <v>351</v>
      </c>
      <c r="D23" s="1325"/>
      <c r="E23" s="1702"/>
      <c r="F23" s="1816" t="s">
        <v>1361</v>
      </c>
      <c r="G23" s="1817"/>
      <c r="H23" s="1817"/>
      <c r="I23" s="1817"/>
      <c r="J23" s="1817"/>
      <c r="K23" s="1817"/>
      <c r="L23" s="1818" t="s">
        <v>474</v>
      </c>
      <c r="M23" s="1819"/>
    </row>
    <row r="24" spans="1:194" ht="262.5" customHeight="1">
      <c r="A24" s="69"/>
      <c r="C24" s="1325" t="s">
        <v>352</v>
      </c>
      <c r="D24" s="1325"/>
      <c r="E24" s="1702"/>
      <c r="F24" s="1816" t="s">
        <v>1389</v>
      </c>
      <c r="G24" s="1817"/>
      <c r="H24" s="1817"/>
      <c r="I24" s="1817"/>
      <c r="J24" s="1817"/>
      <c r="K24" s="1817"/>
      <c r="L24" s="1818" t="s">
        <v>353</v>
      </c>
      <c r="M24" s="1819"/>
    </row>
    <row r="25" spans="1:194" ht="245.5" customHeight="1">
      <c r="A25" s="69"/>
      <c r="C25" s="1325" t="s">
        <v>354</v>
      </c>
      <c r="D25" s="1325"/>
      <c r="E25" s="1702"/>
      <c r="F25" s="1816" t="s">
        <v>1390</v>
      </c>
      <c r="G25" s="1817"/>
      <c r="H25" s="1817"/>
      <c r="I25" s="1817"/>
      <c r="J25" s="1817"/>
      <c r="K25" s="1817"/>
      <c r="L25" s="1818" t="s">
        <v>475</v>
      </c>
      <c r="M25" s="1819"/>
    </row>
    <row r="26" spans="1:194" ht="233.25" customHeight="1">
      <c r="A26" s="69"/>
      <c r="C26" s="1325" t="s">
        <v>355</v>
      </c>
      <c r="D26" s="1325"/>
      <c r="E26" s="1702"/>
      <c r="F26" s="1816" t="s">
        <v>1362</v>
      </c>
      <c r="G26" s="1817"/>
      <c r="H26" s="1817"/>
      <c r="I26" s="1817"/>
      <c r="J26" s="1817"/>
      <c r="K26" s="1817"/>
      <c r="L26" s="1818" t="s">
        <v>476</v>
      </c>
      <c r="M26" s="1819"/>
    </row>
    <row r="27" spans="1:194">
      <c r="A27" s="69"/>
    </row>
    <row r="28" spans="1:194" ht="15">
      <c r="A28" s="69"/>
      <c r="C28" s="1820" t="s">
        <v>477</v>
      </c>
      <c r="D28" s="1820"/>
      <c r="E28" s="1820"/>
      <c r="F28" s="1820"/>
      <c r="G28" s="1820"/>
      <c r="H28" s="1820"/>
      <c r="I28" s="1820"/>
      <c r="J28" s="1820"/>
      <c r="K28" s="1820"/>
      <c r="L28" s="1820"/>
      <c r="M28" s="1820"/>
    </row>
    <row r="29" spans="1:194" ht="15">
      <c r="A29" s="69"/>
      <c r="C29" s="1836" t="s">
        <v>335</v>
      </c>
      <c r="D29" s="1836"/>
      <c r="E29" s="1836"/>
      <c r="F29" s="1835" t="s">
        <v>336</v>
      </c>
      <c r="G29" s="1835"/>
      <c r="H29" s="1835"/>
      <c r="I29" s="1835"/>
      <c r="J29" s="1835"/>
      <c r="K29" s="1835"/>
      <c r="L29" s="1835" t="s">
        <v>471</v>
      </c>
      <c r="M29" s="1835"/>
    </row>
    <row r="30" spans="1:194" ht="193.5" customHeight="1">
      <c r="A30" s="69"/>
      <c r="C30" s="1714" t="s">
        <v>356</v>
      </c>
      <c r="D30" s="1714"/>
      <c r="E30" s="1714"/>
      <c r="F30" s="1837" t="s">
        <v>1106</v>
      </c>
      <c r="G30" s="1837"/>
      <c r="H30" s="1837"/>
      <c r="I30" s="1837"/>
      <c r="J30" s="1837"/>
      <c r="K30" s="1837"/>
      <c r="L30" s="1818" t="s">
        <v>478</v>
      </c>
      <c r="M30" s="1819"/>
    </row>
    <row r="31" spans="1:194" ht="173.5" customHeight="1">
      <c r="A31" s="69"/>
      <c r="C31" s="1714" t="s">
        <v>357</v>
      </c>
      <c r="D31" s="1714"/>
      <c r="E31" s="1714"/>
      <c r="F31" s="1817" t="s">
        <v>1363</v>
      </c>
      <c r="G31" s="1817"/>
      <c r="H31" s="1817"/>
      <c r="I31" s="1817"/>
      <c r="J31" s="1817"/>
      <c r="K31" s="1817"/>
      <c r="L31" s="1818" t="s">
        <v>358</v>
      </c>
      <c r="M31" s="1819"/>
    </row>
    <row r="32" spans="1:194" ht="169.5" customHeight="1">
      <c r="A32" s="69"/>
      <c r="C32" s="1714" t="s">
        <v>359</v>
      </c>
      <c r="D32" s="1714"/>
      <c r="E32" s="1714"/>
      <c r="F32" s="1817" t="s">
        <v>1364</v>
      </c>
      <c r="G32" s="1817"/>
      <c r="H32" s="1817"/>
      <c r="I32" s="1817"/>
      <c r="J32" s="1817"/>
      <c r="K32" s="1817"/>
      <c r="L32" s="1818" t="s">
        <v>360</v>
      </c>
      <c r="M32" s="1819"/>
    </row>
    <row r="33" spans="1:203">
      <c r="A33" s="69"/>
    </row>
    <row r="34" spans="1:203" s="12" customFormat="1">
      <c r="A34" s="69"/>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row>
    <row r="35" spans="1:203" s="12" customFormat="1" ht="15.75" customHeight="1">
      <c r="A35" s="69"/>
      <c r="B35" s="11"/>
      <c r="C35" s="1723" t="s">
        <v>479</v>
      </c>
      <c r="D35" s="1309"/>
      <c r="E35" s="1309"/>
      <c r="F35" s="1309"/>
      <c r="G35" s="1309"/>
      <c r="H35" s="1309"/>
      <c r="I35" s="1309"/>
      <c r="J35" s="1309"/>
      <c r="K35" s="1309"/>
      <c r="L35" s="1309"/>
      <c r="M35" s="1309"/>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row>
    <row r="36" spans="1:203" s="12" customFormat="1" ht="15" customHeight="1">
      <c r="A36" s="69"/>
      <c r="B36" s="11"/>
      <c r="C36" s="1399" t="s">
        <v>1540</v>
      </c>
      <c r="D36" s="1399"/>
      <c r="E36" s="1399"/>
      <c r="F36" s="1399"/>
      <c r="G36" s="1399"/>
      <c r="H36" s="1399"/>
      <c r="I36" s="1399"/>
      <c r="J36" s="1399"/>
      <c r="K36" s="1399"/>
      <c r="L36" s="1399"/>
      <c r="M36" s="1399"/>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row>
    <row r="37" spans="1:203" s="12" customFormat="1" ht="15" customHeight="1">
      <c r="A37" s="69"/>
      <c r="B37" s="11"/>
      <c r="C37" s="1399"/>
      <c r="D37" s="1399"/>
      <c r="E37" s="1399"/>
      <c r="F37" s="1399"/>
      <c r="G37" s="1399"/>
      <c r="H37" s="1399"/>
      <c r="I37" s="1399"/>
      <c r="J37" s="1399"/>
      <c r="K37" s="1399"/>
      <c r="L37" s="1399"/>
      <c r="M37" s="1399"/>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row>
    <row r="38" spans="1:203" s="12" customFormat="1" ht="15" customHeight="1">
      <c r="A38" s="69"/>
      <c r="B38" s="11"/>
      <c r="C38" s="1399"/>
      <c r="D38" s="1399"/>
      <c r="E38" s="1399"/>
      <c r="F38" s="1399"/>
      <c r="G38" s="1399"/>
      <c r="H38" s="1399"/>
      <c r="I38" s="1399"/>
      <c r="J38" s="1399"/>
      <c r="K38" s="1399"/>
      <c r="L38" s="1399"/>
      <c r="M38" s="1399"/>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row>
    <row r="39" spans="1:203" s="12" customFormat="1" ht="15" customHeight="1">
      <c r="A39" s="69"/>
      <c r="B39" s="11"/>
      <c r="C39" s="1399"/>
      <c r="D39" s="1399"/>
      <c r="E39" s="1399"/>
      <c r="F39" s="1399"/>
      <c r="G39" s="1399"/>
      <c r="H39" s="1399"/>
      <c r="I39" s="1399"/>
      <c r="J39" s="1399"/>
      <c r="K39" s="1399"/>
      <c r="L39" s="1399"/>
      <c r="M39" s="1399"/>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row>
    <row r="40" spans="1:203" s="12" customFormat="1" ht="15" customHeight="1">
      <c r="A40" s="69"/>
      <c r="B40" s="11"/>
      <c r="C40" s="1399"/>
      <c r="D40" s="1399"/>
      <c r="E40" s="1399"/>
      <c r="F40" s="1399"/>
      <c r="G40" s="1399"/>
      <c r="H40" s="1399"/>
      <c r="I40" s="1399"/>
      <c r="J40" s="1399"/>
      <c r="K40" s="1399"/>
      <c r="L40" s="1399"/>
      <c r="M40" s="1399"/>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row>
    <row r="41" spans="1:203" s="12" customFormat="1" ht="15" customHeight="1">
      <c r="A41" s="69"/>
      <c r="B41" s="11"/>
      <c r="C41" s="1399"/>
      <c r="D41" s="1399"/>
      <c r="E41" s="1399"/>
      <c r="F41" s="1399"/>
      <c r="G41" s="1399"/>
      <c r="H41" s="1399"/>
      <c r="I41" s="1399"/>
      <c r="J41" s="1399"/>
      <c r="K41" s="1399"/>
      <c r="L41" s="1399"/>
      <c r="M41" s="1399"/>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row>
    <row r="42" spans="1:203" s="12" customFormat="1" ht="15" customHeight="1">
      <c r="A42" s="69"/>
      <c r="B42" s="11"/>
      <c r="C42" s="1399"/>
      <c r="D42" s="1399"/>
      <c r="E42" s="1399"/>
      <c r="F42" s="1399"/>
      <c r="G42" s="1399"/>
      <c r="H42" s="1399"/>
      <c r="I42" s="1399"/>
      <c r="J42" s="1399"/>
      <c r="K42" s="1399"/>
      <c r="L42" s="1399"/>
      <c r="M42" s="1399"/>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row>
    <row r="43" spans="1:203" s="12" customFormat="1" ht="15" customHeight="1">
      <c r="A43" s="69"/>
      <c r="B43" s="11"/>
      <c r="C43" s="1399"/>
      <c r="D43" s="1399"/>
      <c r="E43" s="1399"/>
      <c r="F43" s="1399"/>
      <c r="G43" s="1399"/>
      <c r="H43" s="1399"/>
      <c r="I43" s="1399"/>
      <c r="J43" s="1399"/>
      <c r="K43" s="1399"/>
      <c r="L43" s="1399"/>
      <c r="M43" s="1399"/>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row>
    <row r="44" spans="1:203" s="12" customFormat="1" ht="15" customHeight="1">
      <c r="A44" s="69"/>
      <c r="B44" s="11"/>
      <c r="C44" s="1399"/>
      <c r="D44" s="1399"/>
      <c r="E44" s="1399"/>
      <c r="F44" s="1399"/>
      <c r="G44" s="1399"/>
      <c r="H44" s="1399"/>
      <c r="I44" s="1399"/>
      <c r="J44" s="1399"/>
      <c r="K44" s="1399"/>
      <c r="L44" s="1399"/>
      <c r="M44" s="1399"/>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row>
    <row r="45" spans="1:203" s="12" customFormat="1" ht="15" customHeight="1">
      <c r="A45" s="69"/>
      <c r="B45" s="11"/>
      <c r="C45" s="1399"/>
      <c r="D45" s="1399"/>
      <c r="E45" s="1399"/>
      <c r="F45" s="1399"/>
      <c r="G45" s="1399"/>
      <c r="H45" s="1399"/>
      <c r="I45" s="1399"/>
      <c r="J45" s="1399"/>
      <c r="K45" s="1399"/>
      <c r="L45" s="1399"/>
      <c r="M45" s="1399"/>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row>
    <row r="46" spans="1:203" s="12" customFormat="1" ht="15" customHeight="1">
      <c r="A46" s="69"/>
      <c r="B46" s="11"/>
      <c r="C46" s="1399"/>
      <c r="D46" s="1399"/>
      <c r="E46" s="1399"/>
      <c r="F46" s="1399"/>
      <c r="G46" s="1399"/>
      <c r="H46" s="1399"/>
      <c r="I46" s="1399"/>
      <c r="J46" s="1399"/>
      <c r="K46" s="1399"/>
      <c r="L46" s="1399"/>
      <c r="M46" s="1399"/>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row>
    <row r="47" spans="1:203" s="12" customFormat="1" ht="15" customHeight="1">
      <c r="A47" s="69"/>
      <c r="B47" s="11"/>
      <c r="C47" s="1399"/>
      <c r="D47" s="1399"/>
      <c r="E47" s="1399"/>
      <c r="F47" s="1399"/>
      <c r="G47" s="1399"/>
      <c r="H47" s="1399"/>
      <c r="I47" s="1399"/>
      <c r="J47" s="1399"/>
      <c r="K47" s="1399"/>
      <c r="L47" s="1399"/>
      <c r="M47" s="1399"/>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row>
    <row r="48" spans="1:203" s="12" customFormat="1" ht="15" customHeight="1">
      <c r="A48" s="69"/>
      <c r="B48" s="11"/>
      <c r="C48" s="1399"/>
      <c r="D48" s="1399"/>
      <c r="E48" s="1399"/>
      <c r="F48" s="1399"/>
      <c r="G48" s="1399"/>
      <c r="H48" s="1399"/>
      <c r="I48" s="1399"/>
      <c r="J48" s="1399"/>
      <c r="K48" s="1399"/>
      <c r="L48" s="1399"/>
      <c r="M48" s="1399"/>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row>
    <row r="49" spans="1:207" s="12" customFormat="1" ht="15" customHeight="1">
      <c r="A49" s="69"/>
      <c r="B49" s="11"/>
      <c r="C49" s="1399"/>
      <c r="D49" s="1399"/>
      <c r="E49" s="1399"/>
      <c r="F49" s="1399"/>
      <c r="G49" s="1399"/>
      <c r="H49" s="1399"/>
      <c r="I49" s="1399"/>
      <c r="J49" s="1399"/>
      <c r="K49" s="1399"/>
      <c r="L49" s="1399"/>
      <c r="M49" s="1399"/>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row>
    <row r="50" spans="1:207" s="12" customFormat="1" ht="15" customHeight="1">
      <c r="A50" s="69"/>
      <c r="B50" s="11"/>
      <c r="C50" s="1399"/>
      <c r="D50" s="1399"/>
      <c r="E50" s="1399"/>
      <c r="F50" s="1399"/>
      <c r="G50" s="1399"/>
      <c r="H50" s="1399"/>
      <c r="I50" s="1399"/>
      <c r="J50" s="1399"/>
      <c r="K50" s="1399"/>
      <c r="L50" s="1399"/>
      <c r="M50" s="1399"/>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row>
    <row r="51" spans="1:207" s="12" customFormat="1" ht="15" customHeight="1">
      <c r="A51" s="69"/>
      <c r="B51" s="11"/>
      <c r="C51" s="1399"/>
      <c r="D51" s="1399"/>
      <c r="E51" s="1399"/>
      <c r="F51" s="1399"/>
      <c r="G51" s="1399"/>
      <c r="H51" s="1399"/>
      <c r="I51" s="1399"/>
      <c r="J51" s="1399"/>
      <c r="K51" s="1399"/>
      <c r="L51" s="1399"/>
      <c r="M51" s="1399"/>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row>
    <row r="52" spans="1:207" s="12" customFormat="1" ht="15" customHeight="1">
      <c r="A52" s="69"/>
      <c r="B52" s="11"/>
      <c r="C52" s="1399"/>
      <c r="D52" s="1399"/>
      <c r="E52" s="1399"/>
      <c r="F52" s="1399"/>
      <c r="G52" s="1399"/>
      <c r="H52" s="1399"/>
      <c r="I52" s="1399"/>
      <c r="J52" s="1399"/>
      <c r="K52" s="1399"/>
      <c r="L52" s="1399"/>
      <c r="M52" s="1399"/>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row>
    <row r="53" spans="1:207" s="12" customFormat="1" ht="15" customHeight="1">
      <c r="A53" s="69"/>
      <c r="B53" s="11"/>
      <c r="C53" s="1399"/>
      <c r="D53" s="1399"/>
      <c r="E53" s="1399"/>
      <c r="F53" s="1399"/>
      <c r="G53" s="1399"/>
      <c r="H53" s="1399"/>
      <c r="I53" s="1399"/>
      <c r="J53" s="1399"/>
      <c r="K53" s="1399"/>
      <c r="L53" s="1399"/>
      <c r="M53" s="1399"/>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row>
    <row r="54" spans="1:207" s="12" customFormat="1">
      <c r="A54" s="69"/>
      <c r="B54" s="11"/>
      <c r="C54" s="1399"/>
      <c r="D54" s="1399"/>
      <c r="E54" s="1399"/>
      <c r="F54" s="1399"/>
      <c r="G54" s="1399"/>
      <c r="H54" s="1399"/>
      <c r="I54" s="1399"/>
      <c r="J54" s="1399"/>
      <c r="K54" s="1399"/>
      <c r="L54" s="1399"/>
      <c r="M54" s="1399"/>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row>
    <row r="55" spans="1:207" s="12" customFormat="1">
      <c r="A55" s="69"/>
      <c r="B55" s="11"/>
      <c r="C55" s="1399"/>
      <c r="D55" s="1399"/>
      <c r="E55" s="1399"/>
      <c r="F55" s="1399"/>
      <c r="G55" s="1399"/>
      <c r="H55" s="1399"/>
      <c r="I55" s="1399"/>
      <c r="J55" s="1399"/>
      <c r="K55" s="1399"/>
      <c r="L55" s="1399"/>
      <c r="M55" s="1399"/>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row>
    <row r="56" spans="1:207" s="12" customFormat="1">
      <c r="A56" s="69"/>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row>
    <row r="57" spans="1:207" s="12" customFormat="1">
      <c r="A57" s="69"/>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row>
    <row r="58" spans="1:207" s="12" customFormat="1" ht="37.5" customHeight="1">
      <c r="A58" s="69"/>
      <c r="B58" s="11"/>
      <c r="C58" s="1727" t="s">
        <v>1691</v>
      </c>
      <c r="D58" s="1313"/>
      <c r="E58" s="1313"/>
      <c r="F58" s="1313"/>
      <c r="G58" s="1313"/>
      <c r="H58" s="1313"/>
      <c r="I58" s="1313"/>
      <c r="J58" s="1313"/>
      <c r="K58" s="1313"/>
      <c r="L58" s="1313"/>
      <c r="M58" s="1313"/>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row>
    <row r="59" spans="1:207" s="12" customFormat="1" ht="14.25" customHeight="1">
      <c r="A59" s="69"/>
      <c r="B59" s="11"/>
      <c r="C59" s="1547" t="s">
        <v>1365</v>
      </c>
      <c r="D59" s="1547"/>
      <c r="E59" s="1547"/>
      <c r="F59" s="1547"/>
      <c r="G59" s="1547"/>
      <c r="H59" s="1547"/>
      <c r="I59" s="1547"/>
      <c r="J59" s="1547"/>
      <c r="K59" s="1547"/>
      <c r="L59" s="1547"/>
      <c r="M59" s="1547"/>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row>
    <row r="60" spans="1:207" s="12" customFormat="1" ht="14.25" customHeight="1">
      <c r="A60" s="69"/>
      <c r="B60" s="11"/>
      <c r="C60" s="1547"/>
      <c r="D60" s="1547"/>
      <c r="E60" s="1547"/>
      <c r="F60" s="1547"/>
      <c r="G60" s="1547"/>
      <c r="H60" s="1547"/>
      <c r="I60" s="1547"/>
      <c r="J60" s="1547"/>
      <c r="K60" s="1547"/>
      <c r="L60" s="1547"/>
      <c r="M60" s="1547"/>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row>
    <row r="61" spans="1:207" s="12" customFormat="1" ht="14.25" customHeight="1">
      <c r="A61" s="69"/>
      <c r="B61" s="11"/>
      <c r="C61" s="1547"/>
      <c r="D61" s="1547"/>
      <c r="E61" s="1547"/>
      <c r="F61" s="1547"/>
      <c r="G61" s="1547"/>
      <c r="H61" s="1547"/>
      <c r="I61" s="1547"/>
      <c r="J61" s="1547"/>
      <c r="K61" s="1547"/>
      <c r="L61" s="1547"/>
      <c r="M61" s="1547"/>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row>
    <row r="62" spans="1:207" s="12" customFormat="1" ht="14.25" customHeight="1">
      <c r="A62" s="69"/>
      <c r="B62" s="11"/>
      <c r="C62" s="1547"/>
      <c r="D62" s="1547"/>
      <c r="E62" s="1547"/>
      <c r="F62" s="1547"/>
      <c r="G62" s="1547"/>
      <c r="H62" s="1547"/>
      <c r="I62" s="1547"/>
      <c r="J62" s="1547"/>
      <c r="K62" s="1547"/>
      <c r="L62" s="1547"/>
      <c r="M62" s="1547"/>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row>
    <row r="63" spans="1:207" s="12" customFormat="1" ht="14.25" customHeight="1">
      <c r="A63" s="69"/>
      <c r="B63" s="11"/>
      <c r="C63" s="1547"/>
      <c r="D63" s="1547"/>
      <c r="E63" s="1547"/>
      <c r="F63" s="1547"/>
      <c r="G63" s="1547"/>
      <c r="H63" s="1547"/>
      <c r="I63" s="1547"/>
      <c r="J63" s="1547"/>
      <c r="K63" s="1547"/>
      <c r="L63" s="1547"/>
      <c r="M63" s="1547"/>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row>
    <row r="64" spans="1:207" s="12" customFormat="1" ht="14.25" customHeight="1">
      <c r="A64" s="69"/>
      <c r="B64" s="11"/>
      <c r="C64" s="1547"/>
      <c r="D64" s="1547"/>
      <c r="E64" s="1547"/>
      <c r="F64" s="1547"/>
      <c r="G64" s="1547"/>
      <c r="H64" s="1547"/>
      <c r="I64" s="1547"/>
      <c r="J64" s="1547"/>
      <c r="K64" s="1547"/>
      <c r="L64" s="1547"/>
      <c r="M64" s="1547"/>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row>
    <row r="65" spans="1:211" s="12" customFormat="1" ht="14.25" customHeight="1">
      <c r="A65" s="69"/>
      <c r="B65" s="11"/>
      <c r="C65" s="1547"/>
      <c r="D65" s="1547"/>
      <c r="E65" s="1547"/>
      <c r="F65" s="1547"/>
      <c r="G65" s="1547"/>
      <c r="H65" s="1547"/>
      <c r="I65" s="1547"/>
      <c r="J65" s="1547"/>
      <c r="K65" s="1547"/>
      <c r="L65" s="1547"/>
      <c r="M65" s="1547"/>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row>
    <row r="66" spans="1:211" s="12" customFormat="1" ht="14.25" customHeight="1">
      <c r="A66" s="69"/>
      <c r="B66" s="11"/>
      <c r="C66" s="1547"/>
      <c r="D66" s="1547"/>
      <c r="E66" s="1547"/>
      <c r="F66" s="1547"/>
      <c r="G66" s="1547"/>
      <c r="H66" s="1547"/>
      <c r="I66" s="1547"/>
      <c r="J66" s="1547"/>
      <c r="K66" s="1547"/>
      <c r="L66" s="1547"/>
      <c r="M66" s="1547"/>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row>
    <row r="67" spans="1:211" s="12" customFormat="1" ht="14.25" customHeight="1">
      <c r="A67" s="69"/>
      <c r="B67" s="11"/>
      <c r="C67" s="1547"/>
      <c r="D67" s="1547"/>
      <c r="E67" s="1547"/>
      <c r="F67" s="1547"/>
      <c r="G67" s="1547"/>
      <c r="H67" s="1547"/>
      <c r="I67" s="1547"/>
      <c r="J67" s="1547"/>
      <c r="K67" s="1547"/>
      <c r="L67" s="1547"/>
      <c r="M67" s="1547"/>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row>
    <row r="68" spans="1:211" s="12" customFormat="1" ht="14.25" customHeight="1">
      <c r="A68" s="69"/>
      <c r="B68" s="11"/>
      <c r="C68" s="1547"/>
      <c r="D68" s="1547"/>
      <c r="E68" s="1547"/>
      <c r="F68" s="1547"/>
      <c r="G68" s="1547"/>
      <c r="H68" s="1547"/>
      <c r="I68" s="1547"/>
      <c r="J68" s="1547"/>
      <c r="K68" s="1547"/>
      <c r="L68" s="1547"/>
      <c r="M68" s="1547"/>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row>
    <row r="69" spans="1:211" s="12" customFormat="1" ht="14.25" customHeight="1">
      <c r="A69" s="69"/>
      <c r="B69" s="11"/>
      <c r="C69" s="1547"/>
      <c r="D69" s="1547"/>
      <c r="E69" s="1547"/>
      <c r="F69" s="1547"/>
      <c r="G69" s="1547"/>
      <c r="H69" s="1547"/>
      <c r="I69" s="1547"/>
      <c r="J69" s="1547"/>
      <c r="K69" s="1547"/>
      <c r="L69" s="1547"/>
      <c r="M69" s="1547"/>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row>
    <row r="70" spans="1:211" s="12" customFormat="1" ht="14.25" customHeight="1">
      <c r="A70" s="69"/>
      <c r="B70" s="11"/>
      <c r="C70" s="1547"/>
      <c r="D70" s="1547"/>
      <c r="E70" s="1547"/>
      <c r="F70" s="1547"/>
      <c r="G70" s="1547"/>
      <c r="H70" s="1547"/>
      <c r="I70" s="1547"/>
      <c r="J70" s="1547"/>
      <c r="K70" s="1547"/>
      <c r="L70" s="1547"/>
      <c r="M70" s="1547"/>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row>
    <row r="71" spans="1:211" s="12" customFormat="1" ht="14.25" customHeight="1">
      <c r="A71" s="69"/>
      <c r="B71" s="11"/>
      <c r="C71" s="1547"/>
      <c r="D71" s="1547"/>
      <c r="E71" s="1547"/>
      <c r="F71" s="1547"/>
      <c r="G71" s="1547"/>
      <c r="H71" s="1547"/>
      <c r="I71" s="1547"/>
      <c r="J71" s="1547"/>
      <c r="K71" s="1547"/>
      <c r="L71" s="1547"/>
      <c r="M71" s="1547"/>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row>
    <row r="72" spans="1:211" s="12" customFormat="1" ht="14.25" customHeight="1">
      <c r="A72" s="69"/>
      <c r="B72" s="11"/>
      <c r="C72" s="1547"/>
      <c r="D72" s="1547"/>
      <c r="E72" s="1547"/>
      <c r="F72" s="1547"/>
      <c r="G72" s="1547"/>
      <c r="H72" s="1547"/>
      <c r="I72" s="1547"/>
      <c r="J72" s="1547"/>
      <c r="K72" s="1547"/>
      <c r="L72" s="1547"/>
      <c r="M72" s="1547"/>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row>
    <row r="73" spans="1:211" s="12" customFormat="1" ht="14.25" customHeight="1">
      <c r="A73" s="69"/>
      <c r="B73" s="11"/>
      <c r="C73" s="1547"/>
      <c r="D73" s="1547"/>
      <c r="E73" s="1547"/>
      <c r="F73" s="1547"/>
      <c r="G73" s="1547"/>
      <c r="H73" s="1547"/>
      <c r="I73" s="1547"/>
      <c r="J73" s="1547"/>
      <c r="K73" s="1547"/>
      <c r="L73" s="1547"/>
      <c r="M73" s="1547"/>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row>
    <row r="74" spans="1:211" s="12" customFormat="1" ht="14.25" customHeight="1">
      <c r="A74" s="69"/>
      <c r="B74" s="11"/>
      <c r="C74" s="1547"/>
      <c r="D74" s="1547"/>
      <c r="E74" s="1547"/>
      <c r="F74" s="1547"/>
      <c r="G74" s="1547"/>
      <c r="H74" s="1547"/>
      <c r="I74" s="1547"/>
      <c r="J74" s="1547"/>
      <c r="K74" s="1547"/>
      <c r="L74" s="1547"/>
      <c r="M74" s="1547"/>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row>
    <row r="75" spans="1:211" s="12" customFormat="1" ht="14.25" customHeight="1">
      <c r="A75" s="69"/>
      <c r="B75" s="11"/>
      <c r="C75" s="1547"/>
      <c r="D75" s="1547"/>
      <c r="E75" s="1547"/>
      <c r="F75" s="1547"/>
      <c r="G75" s="1547"/>
      <c r="H75" s="1547"/>
      <c r="I75" s="1547"/>
      <c r="J75" s="1547"/>
      <c r="K75" s="1547"/>
      <c r="L75" s="1547"/>
      <c r="M75" s="1547"/>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row>
    <row r="76" spans="1:211" s="12" customFormat="1" ht="14.25" customHeight="1">
      <c r="A76" s="69"/>
      <c r="B76" s="11"/>
      <c r="C76" s="1547"/>
      <c r="D76" s="1547"/>
      <c r="E76" s="1547"/>
      <c r="F76" s="1547"/>
      <c r="G76" s="1547"/>
      <c r="H76" s="1547"/>
      <c r="I76" s="1547"/>
      <c r="J76" s="1547"/>
      <c r="K76" s="1547"/>
      <c r="L76" s="1547"/>
      <c r="M76" s="1547"/>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row>
    <row r="77" spans="1:211" s="12" customFormat="1" ht="14.25" customHeight="1">
      <c r="A77" s="69"/>
      <c r="B77" s="11"/>
      <c r="C77" s="1547"/>
      <c r="D77" s="1547"/>
      <c r="E77" s="1547"/>
      <c r="F77" s="1547"/>
      <c r="G77" s="1547"/>
      <c r="H77" s="1547"/>
      <c r="I77" s="1547"/>
      <c r="J77" s="1547"/>
      <c r="K77" s="1547"/>
      <c r="L77" s="1547"/>
      <c r="M77" s="1547"/>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row>
    <row r="78" spans="1:211" s="12" customFormat="1">
      <c r="A78" s="69"/>
      <c r="B78" s="11"/>
      <c r="C78" s="1547"/>
      <c r="D78" s="1547"/>
      <c r="E78" s="1547"/>
      <c r="F78" s="1547"/>
      <c r="G78" s="1547"/>
      <c r="H78" s="1547"/>
      <c r="I78" s="1547"/>
      <c r="J78" s="1547"/>
      <c r="K78" s="1547"/>
      <c r="L78" s="1547"/>
      <c r="M78" s="1547"/>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row>
    <row r="79" spans="1:211" s="12" customFormat="1" ht="14.25" customHeight="1">
      <c r="A79" s="69"/>
      <c r="B79" s="11"/>
      <c r="C79" s="1547"/>
      <c r="D79" s="1547"/>
      <c r="E79" s="1547"/>
      <c r="F79" s="1547"/>
      <c r="G79" s="1547"/>
      <c r="H79" s="1547"/>
      <c r="I79" s="1547"/>
      <c r="J79" s="1547"/>
      <c r="K79" s="1547"/>
      <c r="L79" s="1547"/>
      <c r="M79" s="1547"/>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row>
    <row r="80" spans="1:211" s="12" customFormat="1" ht="14.25" customHeight="1">
      <c r="A80" s="69"/>
      <c r="B80" s="11"/>
      <c r="C80" s="1547"/>
      <c r="D80" s="1547"/>
      <c r="E80" s="1547"/>
      <c r="F80" s="1547"/>
      <c r="G80" s="1547"/>
      <c r="H80" s="1547"/>
      <c r="I80" s="1547"/>
      <c r="J80" s="1547"/>
      <c r="K80" s="1547"/>
      <c r="L80" s="1547"/>
      <c r="M80" s="1547"/>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row>
    <row r="81" spans="1:223" s="12" customFormat="1" ht="14.25" customHeight="1">
      <c r="A81" s="69"/>
      <c r="B81" s="11"/>
      <c r="C81" s="1547"/>
      <c r="D81" s="1547"/>
      <c r="E81" s="1547"/>
      <c r="F81" s="1547"/>
      <c r="G81" s="1547"/>
      <c r="H81" s="1547"/>
      <c r="I81" s="1547"/>
      <c r="J81" s="1547"/>
      <c r="K81" s="1547"/>
      <c r="L81" s="1547"/>
      <c r="M81" s="1547"/>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row>
    <row r="82" spans="1:223" s="12" customFormat="1" ht="14.25" customHeight="1">
      <c r="A82" s="69"/>
      <c r="B82" s="11"/>
      <c r="C82" s="1547"/>
      <c r="D82" s="1547"/>
      <c r="E82" s="1547"/>
      <c r="F82" s="1547"/>
      <c r="G82" s="1547"/>
      <c r="H82" s="1547"/>
      <c r="I82" s="1547"/>
      <c r="J82" s="1547"/>
      <c r="K82" s="1547"/>
      <c r="L82" s="1547"/>
      <c r="M82" s="1547"/>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row>
    <row r="83" spans="1:223" s="12" customFormat="1" ht="14.25" customHeight="1">
      <c r="A83" s="69"/>
      <c r="B83" s="11"/>
      <c r="C83" s="1547"/>
      <c r="D83" s="1547"/>
      <c r="E83" s="1547"/>
      <c r="F83" s="1547"/>
      <c r="G83" s="1547"/>
      <c r="H83" s="1547"/>
      <c r="I83" s="1547"/>
      <c r="J83" s="1547"/>
      <c r="K83" s="1547"/>
      <c r="L83" s="1547"/>
      <c r="M83" s="1547"/>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row>
    <row r="84" spans="1:223" s="12" customFormat="1" ht="14.25" customHeight="1">
      <c r="A84" s="69"/>
      <c r="B84" s="11"/>
      <c r="C84" s="1547"/>
      <c r="D84" s="1547"/>
      <c r="E84" s="1547"/>
      <c r="F84" s="1547"/>
      <c r="G84" s="1547"/>
      <c r="H84" s="1547"/>
      <c r="I84" s="1547"/>
      <c r="J84" s="1547"/>
      <c r="K84" s="1547"/>
      <c r="L84" s="1547"/>
      <c r="M84" s="1547"/>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row>
    <row r="85" spans="1:223" s="12" customFormat="1">
      <c r="A85" s="69"/>
      <c r="B85" s="11"/>
      <c r="C85" s="1547"/>
      <c r="D85" s="1547"/>
      <c r="E85" s="1547"/>
      <c r="F85" s="1547"/>
      <c r="G85" s="1547"/>
      <c r="H85" s="1547"/>
      <c r="I85" s="1547"/>
      <c r="J85" s="1547"/>
      <c r="K85" s="1547"/>
      <c r="L85" s="1547"/>
      <c r="M85" s="1547"/>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row>
    <row r="86" spans="1:223" s="12" customFormat="1" ht="15">
      <c r="A86" s="69"/>
      <c r="B86" s="11"/>
      <c r="C86" s="1140"/>
      <c r="D86" s="1140"/>
      <c r="E86" s="1140"/>
      <c r="F86" s="1140"/>
      <c r="G86" s="1140"/>
      <c r="H86" s="1140"/>
      <c r="I86" s="1140"/>
      <c r="J86" s="1140"/>
      <c r="K86" s="1140"/>
      <c r="L86" s="1140"/>
      <c r="M86" s="11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row>
    <row r="87" spans="1:223" s="12" customFormat="1" ht="14.25" customHeight="1">
      <c r="A87" s="69"/>
      <c r="B87" s="11"/>
      <c r="C87" s="88"/>
      <c r="D87" s="88"/>
      <c r="E87" s="88"/>
      <c r="F87" s="88"/>
      <c r="G87" s="88"/>
      <c r="H87" s="88"/>
      <c r="I87" s="88"/>
      <c r="J87" s="88"/>
      <c r="K87" s="88"/>
      <c r="L87" s="88"/>
      <c r="M87" s="88"/>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row>
    <row r="88" spans="1:223" s="12" customFormat="1" ht="15.75" customHeight="1">
      <c r="A88" s="69"/>
      <c r="B88" s="11"/>
      <c r="C88" s="1723" t="s">
        <v>1722</v>
      </c>
      <c r="D88" s="1309"/>
      <c r="E88" s="1309"/>
      <c r="F88" s="1309"/>
      <c r="G88" s="1309"/>
      <c r="H88" s="1309"/>
      <c r="I88" s="1309"/>
      <c r="J88" s="1309"/>
      <c r="K88" s="1309"/>
      <c r="L88" s="1309"/>
      <c r="M88" s="1309"/>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row>
    <row r="89" spans="1:223" s="12" customFormat="1" ht="15">
      <c r="A89" s="69"/>
      <c r="B89" s="11"/>
      <c r="C89" s="1262" t="s">
        <v>361</v>
      </c>
      <c r="D89" s="1262"/>
      <c r="E89" s="1262"/>
      <c r="F89" s="1321">
        <v>2024</v>
      </c>
      <c r="G89" s="1321"/>
      <c r="H89" s="1321">
        <v>2025</v>
      </c>
      <c r="I89" s="132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row>
    <row r="90" spans="1:223" s="12" customFormat="1" ht="60">
      <c r="A90" s="69"/>
      <c r="B90" s="11"/>
      <c r="C90" s="1262"/>
      <c r="D90" s="1262"/>
      <c r="E90" s="1262"/>
      <c r="F90" s="300" t="s">
        <v>362</v>
      </c>
      <c r="G90" s="300" t="s">
        <v>363</v>
      </c>
      <c r="H90" s="300" t="s">
        <v>362</v>
      </c>
      <c r="I90" s="300" t="s">
        <v>363</v>
      </c>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row>
    <row r="91" spans="1:223" s="12" customFormat="1" ht="15">
      <c r="A91" s="69"/>
      <c r="B91" s="11"/>
      <c r="C91" s="1812" t="s">
        <v>1366</v>
      </c>
      <c r="D91" s="1813"/>
      <c r="E91" s="1814"/>
      <c r="F91" s="173">
        <v>9.1</v>
      </c>
      <c r="G91" s="75">
        <v>0</v>
      </c>
      <c r="H91" s="174">
        <v>9.09</v>
      </c>
      <c r="I91" s="320">
        <v>0</v>
      </c>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row>
    <row r="92" spans="1:223" s="12" customFormat="1" ht="15">
      <c r="A92" s="69"/>
      <c r="B92" s="11"/>
      <c r="C92" s="1812" t="s">
        <v>1369</v>
      </c>
      <c r="D92" s="1813"/>
      <c r="E92" s="1814"/>
      <c r="F92" s="173">
        <v>43</v>
      </c>
      <c r="G92" s="75">
        <v>557.70000000000005</v>
      </c>
      <c r="H92" s="174">
        <v>0</v>
      </c>
      <c r="I92" s="175">
        <v>30.83</v>
      </c>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row>
    <row r="93" spans="1:223" s="12" customFormat="1" ht="15">
      <c r="A93" s="69"/>
      <c r="B93" s="11"/>
      <c r="C93" s="1812" t="s">
        <v>1370</v>
      </c>
      <c r="D93" s="1813"/>
      <c r="E93" s="1814"/>
      <c r="F93" s="173">
        <v>1.6</v>
      </c>
      <c r="G93" s="75">
        <v>11.5</v>
      </c>
      <c r="H93" s="174">
        <v>1.6</v>
      </c>
      <c r="I93" s="175">
        <v>15.58</v>
      </c>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row>
    <row r="94" spans="1:223" s="12" customFormat="1" ht="15">
      <c r="A94" s="69"/>
      <c r="B94" s="11"/>
      <c r="C94" s="1815" t="s">
        <v>181</v>
      </c>
      <c r="D94" s="1325"/>
      <c r="E94" s="1702"/>
      <c r="F94" s="173">
        <v>1012.8</v>
      </c>
      <c r="G94" s="75">
        <v>918</v>
      </c>
      <c r="H94" s="174">
        <v>127.29</v>
      </c>
      <c r="I94" s="175">
        <v>938.28</v>
      </c>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row>
    <row r="95" spans="1:223" s="12" customFormat="1" ht="15">
      <c r="A95" s="69"/>
      <c r="B95" s="11"/>
      <c r="C95" s="1812" t="s">
        <v>1367</v>
      </c>
      <c r="D95" s="1813"/>
      <c r="E95" s="1814"/>
      <c r="F95" s="173">
        <v>466.7</v>
      </c>
      <c r="G95" s="75">
        <v>5.2</v>
      </c>
      <c r="H95" s="174">
        <v>330</v>
      </c>
      <c r="I95" s="175">
        <v>0</v>
      </c>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row>
    <row r="96" spans="1:223" s="12" customFormat="1" ht="15">
      <c r="A96" s="69"/>
      <c r="B96" s="11"/>
      <c r="C96" s="1809" t="s">
        <v>45</v>
      </c>
      <c r="D96" s="1319"/>
      <c r="E96" s="1810"/>
      <c r="F96" s="176">
        <f>SUM(F91:F95)</f>
        <v>1533.2</v>
      </c>
      <c r="G96" s="177">
        <f>SUM(G91:G95)</f>
        <v>1492.4</v>
      </c>
      <c r="H96" s="1081">
        <f>SUM(H91:H95)</f>
        <v>467.98</v>
      </c>
      <c r="I96" s="1082">
        <f>SUM(I91:I95)</f>
        <v>984.68999999999994</v>
      </c>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row>
    <row r="97" spans="1:239" s="12" customFormat="1" ht="46.5" customHeight="1">
      <c r="A97" s="69"/>
      <c r="B97" s="11"/>
      <c r="C97" s="1811" t="s">
        <v>1368</v>
      </c>
      <c r="D97" s="1337"/>
      <c r="E97" s="1337"/>
      <c r="F97" s="1337"/>
      <c r="G97" s="1337"/>
      <c r="H97" s="1337"/>
      <c r="I97" s="1337"/>
      <c r="J97" s="1337"/>
      <c r="K97" s="1337"/>
      <c r="L97" s="1337"/>
      <c r="M97" s="1337"/>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row>
    <row r="98" spans="1:239" s="12" customFormat="1">
      <c r="A98" s="69"/>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row>
    <row r="99" spans="1:239" s="12" customFormat="1">
      <c r="A99" s="69"/>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row>
    <row r="100" spans="1:239" s="12" customFormat="1" ht="15.75" customHeight="1">
      <c r="A100" s="69"/>
      <c r="B100" s="11"/>
      <c r="C100" s="1723" t="s">
        <v>480</v>
      </c>
      <c r="D100" s="1309"/>
      <c r="E100" s="1309"/>
      <c r="F100" s="1309"/>
      <c r="G100" s="1309"/>
      <c r="H100" s="1309"/>
      <c r="I100" s="1309"/>
      <c r="J100" s="1309"/>
      <c r="K100" s="1309"/>
      <c r="L100" s="1309"/>
      <c r="M100" s="1309"/>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row>
    <row r="101" spans="1:239" s="12" customFormat="1" ht="15" customHeight="1">
      <c r="A101" s="69"/>
      <c r="B101" s="11"/>
      <c r="C101" s="1547" t="s">
        <v>1371</v>
      </c>
      <c r="D101" s="1547"/>
      <c r="E101" s="1547"/>
      <c r="F101" s="1547"/>
      <c r="G101" s="1547"/>
      <c r="H101" s="1547"/>
      <c r="I101" s="1547"/>
      <c r="J101" s="1547"/>
      <c r="K101" s="1547"/>
      <c r="L101" s="1547"/>
      <c r="M101" s="1547"/>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row>
    <row r="102" spans="1:239" s="12" customFormat="1" ht="15" customHeight="1">
      <c r="A102" s="69"/>
      <c r="B102" s="11"/>
      <c r="C102" s="1547"/>
      <c r="D102" s="1547"/>
      <c r="E102" s="1547"/>
      <c r="F102" s="1547"/>
      <c r="G102" s="1547"/>
      <c r="H102" s="1547"/>
      <c r="I102" s="1547"/>
      <c r="J102" s="1547"/>
      <c r="K102" s="1547"/>
      <c r="L102" s="1547"/>
      <c r="M102" s="1547"/>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row>
    <row r="103" spans="1:239" s="12" customFormat="1" ht="15" customHeight="1">
      <c r="A103" s="69"/>
      <c r="B103" s="11"/>
      <c r="C103" s="1547"/>
      <c r="D103" s="1547"/>
      <c r="E103" s="1547"/>
      <c r="F103" s="1547"/>
      <c r="G103" s="1547"/>
      <c r="H103" s="1547"/>
      <c r="I103" s="1547"/>
      <c r="J103" s="1547"/>
      <c r="K103" s="1547"/>
      <c r="L103" s="1547"/>
      <c r="M103" s="1547"/>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row>
    <row r="104" spans="1:239" s="12" customFormat="1" ht="15" customHeight="1">
      <c r="A104" s="69"/>
      <c r="B104" s="11"/>
      <c r="C104" s="1547"/>
      <c r="D104" s="1547"/>
      <c r="E104" s="1547"/>
      <c r="F104" s="1547"/>
      <c r="G104" s="1547"/>
      <c r="H104" s="1547"/>
      <c r="I104" s="1547"/>
      <c r="J104" s="1547"/>
      <c r="K104" s="1547"/>
      <c r="L104" s="1547"/>
      <c r="M104" s="1547"/>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row>
    <row r="105" spans="1:239" s="12" customFormat="1" ht="15" customHeight="1">
      <c r="A105" s="69"/>
      <c r="B105" s="11"/>
      <c r="C105" s="1547"/>
      <c r="D105" s="1547"/>
      <c r="E105" s="1547"/>
      <c r="F105" s="1547"/>
      <c r="G105" s="1547"/>
      <c r="H105" s="1547"/>
      <c r="I105" s="1547"/>
      <c r="J105" s="1547"/>
      <c r="K105" s="1547"/>
      <c r="L105" s="1547"/>
      <c r="M105" s="1547"/>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row>
    <row r="106" spans="1:239" s="12" customFormat="1" ht="14.25" customHeight="1">
      <c r="A106" s="69"/>
      <c r="B106" s="11"/>
      <c r="C106" s="1547"/>
      <c r="D106" s="1547"/>
      <c r="E106" s="1547"/>
      <c r="F106" s="1547"/>
      <c r="G106" s="1547"/>
      <c r="H106" s="1547"/>
      <c r="I106" s="1547"/>
      <c r="J106" s="1547"/>
      <c r="K106" s="1547"/>
      <c r="L106" s="1547"/>
      <c r="M106" s="1547"/>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row>
    <row r="107" spans="1:239" s="12" customFormat="1" ht="14.25" customHeight="1">
      <c r="A107" s="69"/>
      <c r="B107" s="11"/>
      <c r="C107" s="1547"/>
      <c r="D107" s="1547"/>
      <c r="E107" s="1547"/>
      <c r="F107" s="1547"/>
      <c r="G107" s="1547"/>
      <c r="H107" s="1547"/>
      <c r="I107" s="1547"/>
      <c r="J107" s="1547"/>
      <c r="K107" s="1547"/>
      <c r="L107" s="1547"/>
      <c r="M107" s="1547"/>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row>
    <row r="108" spans="1:239" s="12" customFormat="1" ht="14.25" customHeight="1">
      <c r="A108" s="69"/>
      <c r="B108" s="11"/>
      <c r="C108" s="1547"/>
      <c r="D108" s="1547"/>
      <c r="E108" s="1547"/>
      <c r="F108" s="1547"/>
      <c r="G108" s="1547"/>
      <c r="H108" s="1547"/>
      <c r="I108" s="1547"/>
      <c r="J108" s="1547"/>
      <c r="K108" s="1547"/>
      <c r="L108" s="1547"/>
      <c r="M108" s="1547"/>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row>
    <row r="109" spans="1:239" s="12" customFormat="1" ht="20.5" customHeight="1">
      <c r="A109" s="69"/>
      <c r="B109" s="11"/>
      <c r="C109" s="1547"/>
      <c r="D109" s="1547"/>
      <c r="E109" s="1547"/>
      <c r="F109" s="1547"/>
      <c r="G109" s="1547"/>
      <c r="H109" s="1547"/>
      <c r="I109" s="1547"/>
      <c r="J109" s="1547"/>
      <c r="K109" s="1547"/>
      <c r="L109" s="1547"/>
      <c r="M109" s="1547"/>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row>
    <row r="110" spans="1:239" s="12" customFormat="1" ht="14.25" customHeight="1">
      <c r="A110" s="69"/>
      <c r="B110" s="11"/>
      <c r="C110" s="88"/>
      <c r="D110" s="88"/>
      <c r="E110" s="88"/>
      <c r="F110" s="88"/>
      <c r="G110" s="88"/>
      <c r="H110" s="88"/>
      <c r="I110" s="88"/>
      <c r="J110" s="88"/>
      <c r="K110" s="88"/>
      <c r="L110" s="88"/>
      <c r="M110" s="88"/>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row>
    <row r="111" spans="1:239" s="12" customFormat="1" ht="33" customHeight="1">
      <c r="A111" s="69"/>
      <c r="B111" s="11"/>
      <c r="C111" s="1723" t="s">
        <v>481</v>
      </c>
      <c r="D111" s="1309"/>
      <c r="E111" s="1309"/>
      <c r="F111" s="1309"/>
      <c r="G111" s="1309"/>
      <c r="H111" s="1309"/>
      <c r="I111" s="1309"/>
      <c r="J111" s="1309"/>
      <c r="K111" s="1309"/>
      <c r="L111" s="1309"/>
      <c r="M111" s="1309"/>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row>
    <row r="112" spans="1:239" s="12" customFormat="1" ht="15" customHeight="1">
      <c r="A112" s="69"/>
      <c r="B112" s="11"/>
      <c r="C112" s="1547" t="s">
        <v>1529</v>
      </c>
      <c r="D112" s="1547"/>
      <c r="E112" s="1547"/>
      <c r="F112" s="1547"/>
      <c r="G112" s="1547"/>
      <c r="H112" s="1547"/>
      <c r="I112" s="1547"/>
      <c r="J112" s="1547"/>
      <c r="K112" s="1547"/>
      <c r="L112" s="1547"/>
      <c r="M112" s="1547"/>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row>
    <row r="113" spans="1:239" s="12" customFormat="1" ht="15" customHeight="1">
      <c r="A113" s="69"/>
      <c r="B113" s="11"/>
      <c r="C113" s="1547"/>
      <c r="D113" s="1547"/>
      <c r="E113" s="1547"/>
      <c r="F113" s="1547"/>
      <c r="G113" s="1547"/>
      <c r="H113" s="1547"/>
      <c r="I113" s="1547"/>
      <c r="J113" s="1547"/>
      <c r="K113" s="1547"/>
      <c r="L113" s="1547"/>
      <c r="M113" s="1547"/>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row>
    <row r="114" spans="1:239" s="12" customFormat="1" ht="15" customHeight="1">
      <c r="A114" s="69"/>
      <c r="B114" s="11"/>
      <c r="C114" s="1547"/>
      <c r="D114" s="1547"/>
      <c r="E114" s="1547"/>
      <c r="F114" s="1547"/>
      <c r="G114" s="1547"/>
      <c r="H114" s="1547"/>
      <c r="I114" s="1547"/>
      <c r="J114" s="1547"/>
      <c r="K114" s="1547"/>
      <c r="L114" s="1547"/>
      <c r="M114" s="1547"/>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row>
    <row r="115" spans="1:239" s="12" customFormat="1" ht="15" customHeight="1">
      <c r="A115" s="69"/>
      <c r="B115" s="11"/>
      <c r="C115" s="1547"/>
      <c r="D115" s="1547"/>
      <c r="E115" s="1547"/>
      <c r="F115" s="1547"/>
      <c r="G115" s="1547"/>
      <c r="H115" s="1547"/>
      <c r="I115" s="1547"/>
      <c r="J115" s="1547"/>
      <c r="K115" s="1547"/>
      <c r="L115" s="1547"/>
      <c r="M115" s="1547"/>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row>
    <row r="116" spans="1:239" s="12" customFormat="1" ht="15" customHeight="1">
      <c r="A116" s="69"/>
      <c r="B116" s="11"/>
      <c r="C116" s="1547"/>
      <c r="D116" s="1547"/>
      <c r="E116" s="1547"/>
      <c r="F116" s="1547"/>
      <c r="G116" s="1547"/>
      <c r="H116" s="1547"/>
      <c r="I116" s="1547"/>
      <c r="J116" s="1547"/>
      <c r="K116" s="1547"/>
      <c r="L116" s="1547"/>
      <c r="M116" s="1547"/>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row>
    <row r="117" spans="1:239" s="12" customFormat="1" ht="15" customHeight="1">
      <c r="A117" s="69"/>
      <c r="B117" s="11"/>
      <c r="C117" s="1547"/>
      <c r="D117" s="1547"/>
      <c r="E117" s="1547"/>
      <c r="F117" s="1547"/>
      <c r="G117" s="1547"/>
      <c r="H117" s="1547"/>
      <c r="I117" s="1547"/>
      <c r="J117" s="1547"/>
      <c r="K117" s="1547"/>
      <c r="L117" s="1547"/>
      <c r="M117" s="1547"/>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row>
    <row r="118" spans="1:239" s="12" customFormat="1" ht="15" customHeight="1">
      <c r="A118" s="69"/>
      <c r="B118" s="11"/>
      <c r="C118" s="1547"/>
      <c r="D118" s="1547"/>
      <c r="E118" s="1547"/>
      <c r="F118" s="1547"/>
      <c r="G118" s="1547"/>
      <c r="H118" s="1547"/>
      <c r="I118" s="1547"/>
      <c r="J118" s="1547"/>
      <c r="K118" s="1547"/>
      <c r="L118" s="1547"/>
      <c r="M118" s="1547"/>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row>
    <row r="119" spans="1:239" s="12" customFormat="1" ht="15" customHeight="1">
      <c r="A119" s="69"/>
      <c r="B119" s="11"/>
      <c r="C119" s="1547"/>
      <c r="D119" s="1547"/>
      <c r="E119" s="1547"/>
      <c r="F119" s="1547"/>
      <c r="G119" s="1547"/>
      <c r="H119" s="1547"/>
      <c r="I119" s="1547"/>
      <c r="J119" s="1547"/>
      <c r="K119" s="1547"/>
      <c r="L119" s="1547"/>
      <c r="M119" s="1547"/>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row>
    <row r="120" spans="1:239" s="12" customFormat="1" ht="15" customHeight="1">
      <c r="A120" s="69"/>
      <c r="B120" s="11"/>
      <c r="C120" s="1547"/>
      <c r="D120" s="1547"/>
      <c r="E120" s="1547"/>
      <c r="F120" s="1547"/>
      <c r="G120" s="1547"/>
      <c r="H120" s="1547"/>
      <c r="I120" s="1547"/>
      <c r="J120" s="1547"/>
      <c r="K120" s="1547"/>
      <c r="L120" s="1547"/>
      <c r="M120" s="1547"/>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row>
    <row r="121" spans="1:239" s="12" customFormat="1" ht="14.25" customHeight="1">
      <c r="A121" s="69"/>
      <c r="B121" s="11"/>
      <c r="C121" s="1547"/>
      <c r="D121" s="1547"/>
      <c r="E121" s="1547"/>
      <c r="F121" s="1547"/>
      <c r="G121" s="1547"/>
      <c r="H121" s="1547"/>
      <c r="I121" s="1547"/>
      <c r="J121" s="1547"/>
      <c r="K121" s="1547"/>
      <c r="L121" s="1547"/>
      <c r="M121" s="1547"/>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row>
    <row r="122" spans="1:239" s="12" customFormat="1" ht="14.25" customHeight="1">
      <c r="A122" s="69"/>
      <c r="B122" s="11"/>
      <c r="C122" s="1547"/>
      <c r="D122" s="1547"/>
      <c r="E122" s="1547"/>
      <c r="F122" s="1547"/>
      <c r="G122" s="1547"/>
      <c r="H122" s="1547"/>
      <c r="I122" s="1547"/>
      <c r="J122" s="1547"/>
      <c r="K122" s="1547"/>
      <c r="L122" s="1547"/>
      <c r="M122" s="1547"/>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row>
    <row r="123" spans="1:239" s="12" customFormat="1" ht="14.25" customHeight="1">
      <c r="A123" s="69"/>
      <c r="B123" s="11"/>
      <c r="C123" s="1547"/>
      <c r="D123" s="1547"/>
      <c r="E123" s="1547"/>
      <c r="F123" s="1547"/>
      <c r="G123" s="1547"/>
      <c r="H123" s="1547"/>
      <c r="I123" s="1547"/>
      <c r="J123" s="1547"/>
      <c r="K123" s="1547"/>
      <c r="L123" s="1547"/>
      <c r="M123" s="1547"/>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row>
    <row r="124" spans="1:239" s="12" customFormat="1" ht="14.25" customHeight="1">
      <c r="A124" s="69"/>
      <c r="B124" s="11"/>
      <c r="C124" s="1547"/>
      <c r="D124" s="1547"/>
      <c r="E124" s="1547"/>
      <c r="F124" s="1547"/>
      <c r="G124" s="1547"/>
      <c r="H124" s="1547"/>
      <c r="I124" s="1547"/>
      <c r="J124" s="1547"/>
      <c r="K124" s="1547"/>
      <c r="L124" s="1547"/>
      <c r="M124" s="1547"/>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row>
    <row r="125" spans="1:239" s="12" customFormat="1" ht="14.25" customHeight="1">
      <c r="A125" s="69"/>
      <c r="B125" s="11"/>
      <c r="C125" s="1547"/>
      <c r="D125" s="1547"/>
      <c r="E125" s="1547"/>
      <c r="F125" s="1547"/>
      <c r="G125" s="1547"/>
      <c r="H125" s="1547"/>
      <c r="I125" s="1547"/>
      <c r="J125" s="1547"/>
      <c r="K125" s="1547"/>
      <c r="L125" s="1547"/>
      <c r="M125" s="1547"/>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row>
    <row r="126" spans="1:239" s="12" customFormat="1" ht="14.25" customHeight="1">
      <c r="A126" s="69"/>
      <c r="B126" s="11"/>
      <c r="C126" s="1547"/>
      <c r="D126" s="1547"/>
      <c r="E126" s="1547"/>
      <c r="F126" s="1547"/>
      <c r="G126" s="1547"/>
      <c r="H126" s="1547"/>
      <c r="I126" s="1547"/>
      <c r="J126" s="1547"/>
      <c r="K126" s="1547"/>
      <c r="L126" s="1547"/>
      <c r="M126" s="1547"/>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row>
    <row r="127" spans="1:239" s="12" customFormat="1" ht="15" customHeight="1">
      <c r="A127" s="69"/>
      <c r="B127" s="11"/>
      <c r="C127" s="1547"/>
      <c r="D127" s="1547"/>
      <c r="E127" s="1547"/>
      <c r="F127" s="1547"/>
      <c r="G127" s="1547"/>
      <c r="H127" s="1547"/>
      <c r="I127" s="1547"/>
      <c r="J127" s="1547"/>
      <c r="K127" s="1547"/>
      <c r="L127" s="1547"/>
      <c r="M127" s="1547"/>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row>
    <row r="128" spans="1:239" s="12" customFormat="1" ht="15" customHeight="1">
      <c r="A128" s="69"/>
      <c r="B128" s="11"/>
      <c r="C128" s="1547"/>
      <c r="D128" s="1547"/>
      <c r="E128" s="1547"/>
      <c r="F128" s="1547"/>
      <c r="G128" s="1547"/>
      <c r="H128" s="1547"/>
      <c r="I128" s="1547"/>
      <c r="J128" s="1547"/>
      <c r="K128" s="1547"/>
      <c r="L128" s="1547"/>
      <c r="M128" s="1547"/>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row>
    <row r="129" spans="1:238" s="12" customFormat="1" ht="15" customHeight="1">
      <c r="A129" s="69"/>
      <c r="B129" s="11"/>
      <c r="C129" s="1547"/>
      <c r="D129" s="1547"/>
      <c r="E129" s="1547"/>
      <c r="F129" s="1547"/>
      <c r="G129" s="1547"/>
      <c r="H129" s="1547"/>
      <c r="I129" s="1547"/>
      <c r="J129" s="1547"/>
      <c r="K129" s="1547"/>
      <c r="L129" s="1547"/>
      <c r="M129" s="1547"/>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row>
    <row r="130" spans="1:238" s="12" customFormat="1" ht="15" customHeight="1">
      <c r="A130" s="69"/>
      <c r="B130" s="11"/>
      <c r="C130" s="1547"/>
      <c r="D130" s="1547"/>
      <c r="E130" s="1547"/>
      <c r="F130" s="1547"/>
      <c r="G130" s="1547"/>
      <c r="H130" s="1547"/>
      <c r="I130" s="1547"/>
      <c r="J130" s="1547"/>
      <c r="K130" s="1547"/>
      <c r="L130" s="1547"/>
      <c r="M130" s="1547"/>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row>
    <row r="131" spans="1:238" s="12" customFormat="1" ht="15" customHeight="1">
      <c r="A131" s="69"/>
      <c r="B131" s="11"/>
      <c r="C131" s="1547"/>
      <c r="D131" s="1547"/>
      <c r="E131" s="1547"/>
      <c r="F131" s="1547"/>
      <c r="G131" s="1547"/>
      <c r="H131" s="1547"/>
      <c r="I131" s="1547"/>
      <c r="J131" s="1547"/>
      <c r="K131" s="1547"/>
      <c r="L131" s="1547"/>
      <c r="M131" s="1547"/>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row>
    <row r="132" spans="1:238" s="12" customFormat="1" ht="15" customHeight="1">
      <c r="A132" s="69"/>
      <c r="B132" s="11"/>
      <c r="C132" s="1547"/>
      <c r="D132" s="1547"/>
      <c r="E132" s="1547"/>
      <c r="F132" s="1547"/>
      <c r="G132" s="1547"/>
      <c r="H132" s="1547"/>
      <c r="I132" s="1547"/>
      <c r="J132" s="1547"/>
      <c r="K132" s="1547"/>
      <c r="L132" s="1547"/>
      <c r="M132" s="1547"/>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row>
    <row r="133" spans="1:238" s="12" customFormat="1" ht="15" customHeight="1">
      <c r="A133" s="69"/>
      <c r="B133" s="11"/>
      <c r="C133" s="1547"/>
      <c r="D133" s="1547"/>
      <c r="E133" s="1547"/>
      <c r="F133" s="1547"/>
      <c r="G133" s="1547"/>
      <c r="H133" s="1547"/>
      <c r="I133" s="1547"/>
      <c r="J133" s="1547"/>
      <c r="K133" s="1547"/>
      <c r="L133" s="1547"/>
      <c r="M133" s="1547"/>
      <c r="N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row>
    <row r="134" spans="1:238" s="12" customFormat="1" ht="15" customHeight="1">
      <c r="A134" s="69"/>
      <c r="B134" s="11"/>
      <c r="C134" s="1547"/>
      <c r="D134" s="1547"/>
      <c r="E134" s="1547"/>
      <c r="F134" s="1547"/>
      <c r="G134" s="1547"/>
      <c r="H134" s="1547"/>
      <c r="I134" s="1547"/>
      <c r="J134" s="1547"/>
      <c r="K134" s="1547"/>
      <c r="L134" s="1547"/>
      <c r="M134" s="1547"/>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row>
    <row r="135" spans="1:238" s="12" customFormat="1" ht="15" customHeight="1">
      <c r="A135" s="69"/>
      <c r="B135" s="11"/>
      <c r="C135" s="1547"/>
      <c r="D135" s="1547"/>
      <c r="E135" s="1547"/>
      <c r="F135" s="1547"/>
      <c r="G135" s="1547"/>
      <c r="H135" s="1547"/>
      <c r="I135" s="1547"/>
      <c r="J135" s="1547"/>
      <c r="K135" s="1547"/>
      <c r="L135" s="1547"/>
      <c r="M135" s="1547"/>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row>
    <row r="136" spans="1:238" s="12" customFormat="1" ht="15" customHeight="1">
      <c r="A136" s="69"/>
      <c r="B136" s="11"/>
      <c r="C136" s="1547"/>
      <c r="D136" s="1547"/>
      <c r="E136" s="1547"/>
      <c r="F136" s="1547"/>
      <c r="G136" s="1547"/>
      <c r="H136" s="1547"/>
      <c r="I136" s="1547"/>
      <c r="J136" s="1547"/>
      <c r="K136" s="1547"/>
      <c r="L136" s="1547"/>
      <c r="M136" s="1547"/>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row>
    <row r="137" spans="1:238" s="12" customFormat="1" ht="15" customHeight="1">
      <c r="A137" s="69"/>
      <c r="B137" s="11"/>
      <c r="C137" s="1547"/>
      <c r="D137" s="1547"/>
      <c r="E137" s="1547"/>
      <c r="F137" s="1547"/>
      <c r="G137" s="1547"/>
      <c r="H137" s="1547"/>
      <c r="I137" s="1547"/>
      <c r="J137" s="1547"/>
      <c r="K137" s="1547"/>
      <c r="L137" s="1547"/>
      <c r="M137" s="1547"/>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row>
    <row r="138" spans="1:238" s="12" customFormat="1" ht="15" customHeight="1">
      <c r="A138" s="69"/>
      <c r="B138" s="11"/>
      <c r="C138" s="1547"/>
      <c r="D138" s="1547"/>
      <c r="E138" s="1547"/>
      <c r="F138" s="1547"/>
      <c r="G138" s="1547"/>
      <c r="H138" s="1547"/>
      <c r="I138" s="1547"/>
      <c r="J138" s="1547"/>
      <c r="K138" s="1547"/>
      <c r="L138" s="1547"/>
      <c r="M138" s="1547"/>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row>
    <row r="139" spans="1:238" s="12" customFormat="1" ht="15" customHeight="1">
      <c r="A139" s="69"/>
      <c r="B139" s="11"/>
      <c r="C139" s="1547"/>
      <c r="D139" s="1547"/>
      <c r="E139" s="1547"/>
      <c r="F139" s="1547"/>
      <c r="G139" s="1547"/>
      <c r="H139" s="1547"/>
      <c r="I139" s="1547"/>
      <c r="J139" s="1547"/>
      <c r="K139" s="1547"/>
      <c r="L139" s="1547"/>
      <c r="M139" s="1547"/>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row>
    <row r="140" spans="1:238" s="12" customFormat="1" ht="15" customHeight="1">
      <c r="A140" s="69"/>
      <c r="B140" s="11"/>
      <c r="C140" s="1547"/>
      <c r="D140" s="1547"/>
      <c r="E140" s="1547"/>
      <c r="F140" s="1547"/>
      <c r="G140" s="1547"/>
      <c r="H140" s="1547"/>
      <c r="I140" s="1547"/>
      <c r="J140" s="1547"/>
      <c r="K140" s="1547"/>
      <c r="L140" s="1547"/>
      <c r="M140" s="1547"/>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row>
    <row r="141" spans="1:238" s="12" customFormat="1" ht="15" customHeight="1">
      <c r="A141" s="69"/>
      <c r="B141" s="11"/>
      <c r="C141" s="1547"/>
      <c r="D141" s="1547"/>
      <c r="E141" s="1547"/>
      <c r="F141" s="1547"/>
      <c r="G141" s="1547"/>
      <c r="H141" s="1547"/>
      <c r="I141" s="1547"/>
      <c r="J141" s="1547"/>
      <c r="K141" s="1547"/>
      <c r="L141" s="1547"/>
      <c r="M141" s="1547"/>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row>
    <row r="142" spans="1:238" s="12" customFormat="1" ht="15" customHeight="1">
      <c r="A142" s="69"/>
      <c r="B142" s="11"/>
      <c r="C142" s="1547"/>
      <c r="D142" s="1547"/>
      <c r="E142" s="1547"/>
      <c r="F142" s="1547"/>
      <c r="G142" s="1547"/>
      <c r="H142" s="1547"/>
      <c r="I142" s="1547"/>
      <c r="J142" s="1547"/>
      <c r="K142" s="1547"/>
      <c r="L142" s="1547"/>
      <c r="M142" s="1547"/>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row>
    <row r="143" spans="1:238" s="12" customFormat="1" ht="15" customHeight="1">
      <c r="A143" s="69"/>
      <c r="B143" s="11"/>
      <c r="C143" s="1547"/>
      <c r="D143" s="1547"/>
      <c r="E143" s="1547"/>
      <c r="F143" s="1547"/>
      <c r="G143" s="1547"/>
      <c r="H143" s="1547"/>
      <c r="I143" s="1547"/>
      <c r="J143" s="1547"/>
      <c r="K143" s="1547"/>
      <c r="L143" s="1547"/>
      <c r="M143" s="1547"/>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row>
    <row r="144" spans="1:238" s="12" customFormat="1" ht="15" customHeight="1">
      <c r="A144" s="69"/>
      <c r="B144" s="11"/>
      <c r="C144" s="1547"/>
      <c r="D144" s="1547"/>
      <c r="E144" s="1547"/>
      <c r="F144" s="1547"/>
      <c r="G144" s="1547"/>
      <c r="H144" s="1547"/>
      <c r="I144" s="1547"/>
      <c r="J144" s="1547"/>
      <c r="K144" s="1547"/>
      <c r="L144" s="1547"/>
      <c r="M144" s="1547"/>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row>
    <row r="145" spans="1:16367" s="12" customFormat="1" ht="15" customHeight="1">
      <c r="A145" s="69"/>
      <c r="B145" s="11"/>
      <c r="C145" s="1547"/>
      <c r="D145" s="1547"/>
      <c r="E145" s="1547"/>
      <c r="F145" s="1547"/>
      <c r="G145" s="1547"/>
      <c r="H145" s="1547"/>
      <c r="I145" s="1547"/>
      <c r="J145" s="1547"/>
      <c r="K145" s="1547"/>
      <c r="L145" s="1547"/>
      <c r="M145" s="1547"/>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row>
    <row r="146" spans="1:16367" s="12" customFormat="1">
      <c r="A146" s="69"/>
      <c r="B146" s="11"/>
      <c r="C146" s="1547"/>
      <c r="D146" s="1547"/>
      <c r="E146" s="1547"/>
      <c r="F146" s="1547"/>
      <c r="G146" s="1547"/>
      <c r="H146" s="1547"/>
      <c r="I146" s="1547"/>
      <c r="J146" s="1547"/>
      <c r="K146" s="1547"/>
      <c r="L146" s="1547"/>
      <c r="M146" s="1547"/>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row>
    <row r="147" spans="1:16367" s="12" customFormat="1">
      <c r="A147" s="69"/>
      <c r="B147" s="11"/>
      <c r="C147" s="1547"/>
      <c r="D147" s="1547"/>
      <c r="E147" s="1547"/>
      <c r="F147" s="1547"/>
      <c r="G147" s="1547"/>
      <c r="H147" s="1547"/>
      <c r="I147" s="1547"/>
      <c r="J147" s="1547"/>
      <c r="K147" s="1547"/>
      <c r="L147" s="1547"/>
      <c r="M147" s="1547"/>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row>
    <row r="148" spans="1:16367" s="12" customFormat="1">
      <c r="A148" s="69"/>
      <c r="B148" s="11"/>
      <c r="C148" s="1547"/>
      <c r="D148" s="1547"/>
      <c r="E148" s="1547"/>
      <c r="F148" s="1547"/>
      <c r="G148" s="1547"/>
      <c r="H148" s="1547"/>
      <c r="I148" s="1547"/>
      <c r="J148" s="1547"/>
      <c r="K148" s="1547"/>
      <c r="L148" s="1547"/>
      <c r="M148" s="1547"/>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row>
    <row r="149" spans="1:16367" s="12" customFormat="1">
      <c r="A149" s="69"/>
      <c r="B149" s="11"/>
      <c r="C149" s="1547"/>
      <c r="D149" s="1547"/>
      <c r="E149" s="1547"/>
      <c r="F149" s="1547"/>
      <c r="G149" s="1547"/>
      <c r="H149" s="1547"/>
      <c r="I149" s="1547"/>
      <c r="J149" s="1547"/>
      <c r="K149" s="1547"/>
      <c r="L149" s="1547"/>
      <c r="M149" s="1547"/>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row>
    <row r="150" spans="1:16367" s="12" customFormat="1" ht="15" customHeight="1">
      <c r="A150" s="69"/>
      <c r="B150" s="11"/>
      <c r="C150" s="1547"/>
      <c r="D150" s="1547"/>
      <c r="E150" s="1547"/>
      <c r="F150" s="1547"/>
      <c r="G150" s="1547"/>
      <c r="H150" s="1547"/>
      <c r="I150" s="1547"/>
      <c r="J150" s="1547"/>
      <c r="K150" s="1547"/>
      <c r="L150" s="1547"/>
      <c r="M150" s="1547"/>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row>
    <row r="151" spans="1:16367" s="12" customFormat="1" ht="15" customHeight="1">
      <c r="A151" s="69"/>
      <c r="B151" s="11"/>
      <c r="C151" s="1547"/>
      <c r="D151" s="1547"/>
      <c r="E151" s="1547"/>
      <c r="F151" s="1547"/>
      <c r="G151" s="1547"/>
      <c r="H151" s="1547"/>
      <c r="I151" s="1547"/>
      <c r="J151" s="1547"/>
      <c r="K151" s="1547"/>
      <c r="L151" s="1547"/>
      <c r="M151" s="1547"/>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row>
    <row r="152" spans="1:16367" s="12" customFormat="1" ht="15" customHeight="1">
      <c r="A152" s="69"/>
      <c r="B152" s="11"/>
      <c r="C152" s="1140"/>
      <c r="D152" s="1140"/>
      <c r="E152" s="1140"/>
      <c r="F152" s="1140"/>
      <c r="G152" s="1140"/>
      <c r="H152" s="1140"/>
      <c r="I152" s="1140"/>
      <c r="J152" s="1140"/>
      <c r="K152" s="1140"/>
      <c r="L152" s="1140"/>
      <c r="M152" s="1140"/>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row>
    <row r="153" spans="1:16367" s="12" customFormat="1">
      <c r="A153" s="69"/>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row>
    <row r="154" spans="1:16367" s="12" customFormat="1" ht="15">
      <c r="A154" s="69"/>
      <c r="B154" s="11"/>
      <c r="C154" s="1468" t="s">
        <v>482</v>
      </c>
      <c r="D154" s="1468"/>
      <c r="E154" s="1468"/>
      <c r="F154" s="1468"/>
      <c r="G154" s="1468"/>
      <c r="H154" s="1468"/>
      <c r="I154" s="1468"/>
      <c r="J154" s="1468"/>
      <c r="K154" s="1468"/>
      <c r="L154" s="1468"/>
      <c r="M154" s="1468"/>
      <c r="N154" s="1468"/>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row>
    <row r="155" spans="1:16367" s="12" customFormat="1" ht="32.5" customHeight="1">
      <c r="A155" s="69"/>
      <c r="B155" s="11"/>
      <c r="C155" s="1262" t="s">
        <v>483</v>
      </c>
      <c r="D155" s="1262"/>
      <c r="E155" s="1262"/>
      <c r="F155" s="56" t="s">
        <v>1366</v>
      </c>
      <c r="G155" s="56" t="s">
        <v>1372</v>
      </c>
      <c r="H155" s="56" t="s">
        <v>1373</v>
      </c>
      <c r="I155" s="56" t="s">
        <v>1374</v>
      </c>
      <c r="J155" s="56" t="s">
        <v>1375</v>
      </c>
      <c r="K155" s="56" t="s">
        <v>1376</v>
      </c>
      <c r="L155" s="56" t="s">
        <v>1377</v>
      </c>
      <c r="M155" s="56" t="s">
        <v>181</v>
      </c>
      <c r="N155" s="56" t="s">
        <v>364</v>
      </c>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76"/>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c r="EKM155" s="2"/>
      <c r="EKN155" s="2"/>
      <c r="EKO155" s="2"/>
      <c r="EKP155" s="2"/>
      <c r="EKQ155" s="2"/>
      <c r="EKR155" s="2"/>
      <c r="EKS155" s="2"/>
      <c r="EKT155" s="2"/>
      <c r="EKU155" s="2"/>
      <c r="EKV155" s="2"/>
      <c r="EKW155" s="2"/>
      <c r="EKX155" s="2"/>
      <c r="EKY155" s="2"/>
      <c r="EKZ155" s="2"/>
      <c r="ELA155" s="2"/>
      <c r="ELB155" s="2"/>
      <c r="ELC155" s="2"/>
      <c r="ELD155" s="2"/>
      <c r="ELE155" s="2"/>
      <c r="ELF155" s="2"/>
      <c r="ELG155" s="2"/>
      <c r="ELH155" s="2"/>
      <c r="ELI155" s="2"/>
      <c r="ELJ155" s="2"/>
      <c r="ELK155" s="2"/>
      <c r="ELL155" s="2"/>
      <c r="ELM155" s="2"/>
      <c r="ELN155" s="2"/>
      <c r="ELO155" s="2"/>
      <c r="ELP155" s="2"/>
      <c r="ELQ155" s="2"/>
      <c r="ELR155" s="2"/>
      <c r="ELS155" s="2"/>
      <c r="ELT155" s="2"/>
      <c r="ELU155" s="2"/>
      <c r="ELV155" s="2"/>
      <c r="ELW155" s="2"/>
      <c r="ELX155" s="2"/>
      <c r="ELY155" s="2"/>
      <c r="ELZ155" s="2"/>
      <c r="EMA155" s="2"/>
      <c r="EMB155" s="2"/>
      <c r="EMC155" s="2"/>
      <c r="EMD155" s="2"/>
      <c r="EME155" s="2"/>
      <c r="EMF155" s="2"/>
      <c r="EMG155" s="2"/>
      <c r="EMH155" s="2"/>
      <c r="EMI155" s="2"/>
      <c r="EMJ155" s="2"/>
      <c r="EMK155" s="2"/>
      <c r="EML155" s="2"/>
      <c r="EMM155" s="2"/>
      <c r="EMN155" s="2"/>
      <c r="EMO155" s="2"/>
      <c r="EMP155" s="2"/>
      <c r="EMQ155" s="2"/>
      <c r="EMR155" s="2"/>
      <c r="EMS155" s="2"/>
      <c r="EMT155" s="2"/>
      <c r="EMU155" s="2"/>
      <c r="EMV155" s="2"/>
      <c r="EMW155" s="2"/>
      <c r="EMX155" s="2"/>
      <c r="EMY155" s="2"/>
      <c r="EMZ155" s="2"/>
      <c r="ENA155" s="2"/>
      <c r="ENB155" s="2"/>
      <c r="ENC155" s="2"/>
      <c r="END155" s="2"/>
      <c r="ENE155" s="2"/>
      <c r="ENF155" s="2"/>
      <c r="ENG155" s="2"/>
      <c r="ENH155" s="2"/>
      <c r="ENI155" s="2"/>
      <c r="ENJ155" s="2"/>
      <c r="ENK155" s="2"/>
      <c r="ENL155" s="2"/>
      <c r="ENM155" s="2"/>
      <c r="ENN155" s="2"/>
      <c r="ENO155" s="2"/>
      <c r="ENP155" s="2"/>
      <c r="ENQ155" s="2"/>
      <c r="ENR155" s="2"/>
      <c r="ENS155" s="2"/>
      <c r="ENT155" s="2"/>
      <c r="ENU155" s="2"/>
      <c r="ENV155" s="2"/>
      <c r="ENW155" s="2"/>
      <c r="ENX155" s="2"/>
      <c r="ENY155" s="2"/>
      <c r="ENZ155" s="2"/>
      <c r="EOA155" s="2"/>
      <c r="EOB155" s="2"/>
      <c r="EOC155" s="2"/>
      <c r="EOD155" s="2"/>
      <c r="EOE155" s="2"/>
      <c r="EOF155" s="2"/>
      <c r="EOG155" s="2"/>
      <c r="EOH155" s="2"/>
      <c r="EOI155" s="2"/>
      <c r="EOJ155" s="2"/>
      <c r="EOK155" s="2"/>
      <c r="EOL155" s="2"/>
      <c r="EOM155" s="2"/>
      <c r="EON155" s="2"/>
      <c r="EOO155" s="2"/>
      <c r="EOP155" s="2"/>
      <c r="EOQ155" s="2"/>
      <c r="EOR155" s="2"/>
      <c r="EOS155" s="2"/>
      <c r="EOT155" s="2"/>
      <c r="EOU155" s="2"/>
      <c r="EOV155" s="2"/>
      <c r="EOW155" s="2"/>
      <c r="EOX155" s="2"/>
      <c r="EOY155" s="2"/>
      <c r="EOZ155" s="2"/>
      <c r="EPA155" s="2"/>
      <c r="EPB155" s="2"/>
      <c r="EPC155" s="2"/>
      <c r="EPD155" s="2"/>
      <c r="EPE155" s="2"/>
      <c r="EPF155" s="2"/>
      <c r="EPG155" s="2"/>
      <c r="EPH155" s="2"/>
      <c r="EPI155" s="2"/>
      <c r="EPJ155" s="2"/>
      <c r="EPK155" s="2"/>
      <c r="EPL155" s="2"/>
      <c r="EPM155" s="2"/>
      <c r="EPN155" s="2"/>
      <c r="EPO155" s="2"/>
      <c r="EPP155" s="2"/>
      <c r="EPQ155" s="2"/>
      <c r="EPR155" s="2"/>
      <c r="EPS155" s="2"/>
      <c r="EPT155" s="2"/>
      <c r="EPU155" s="2"/>
      <c r="EPV155" s="2"/>
      <c r="EPW155" s="2"/>
      <c r="EPX155" s="2"/>
      <c r="EPY155" s="2"/>
      <c r="EPZ155" s="2"/>
      <c r="EQA155" s="2"/>
      <c r="EQB155" s="2"/>
      <c r="EQC155" s="2"/>
      <c r="EQD155" s="2"/>
      <c r="EQE155" s="2"/>
      <c r="EQF155" s="2"/>
      <c r="EQG155" s="2"/>
      <c r="EQH155" s="2"/>
      <c r="EQI155" s="2"/>
      <c r="EQJ155" s="2"/>
      <c r="EQK155" s="2"/>
      <c r="EQL155" s="2"/>
      <c r="EQM155" s="2"/>
      <c r="EQN155" s="2"/>
      <c r="EQO155" s="2"/>
      <c r="EQP155" s="2"/>
      <c r="EQQ155" s="2"/>
      <c r="EQR155" s="2"/>
      <c r="EQS155" s="2"/>
      <c r="EQT155" s="2"/>
      <c r="EQU155" s="2"/>
      <c r="EQV155" s="2"/>
      <c r="EQW155" s="2"/>
      <c r="EQX155" s="2"/>
      <c r="EQY155" s="2"/>
      <c r="EQZ155" s="2"/>
      <c r="ERA155" s="2"/>
      <c r="ERB155" s="2"/>
      <c r="ERC155" s="2"/>
      <c r="ERD155" s="2"/>
      <c r="ERE155" s="2"/>
      <c r="ERF155" s="2"/>
      <c r="ERG155" s="2"/>
      <c r="ERH155" s="2"/>
      <c r="ERI155" s="2"/>
      <c r="ERJ155" s="2"/>
      <c r="ERK155" s="2"/>
      <c r="ERL155" s="2"/>
      <c r="ERM155" s="2"/>
      <c r="ERN155" s="2"/>
      <c r="ERO155" s="2"/>
      <c r="ERP155" s="2"/>
      <c r="ERQ155" s="2"/>
      <c r="ERR155" s="2"/>
      <c r="ERS155" s="2"/>
      <c r="ERT155" s="2"/>
      <c r="ERU155" s="2"/>
      <c r="ERV155" s="2"/>
      <c r="ERW155" s="2"/>
      <c r="ERX155" s="2"/>
      <c r="ERY155" s="2"/>
      <c r="ERZ155" s="2"/>
      <c r="ESA155" s="2"/>
      <c r="ESB155" s="2"/>
      <c r="ESC155" s="2"/>
      <c r="ESD155" s="2"/>
      <c r="ESE155" s="2"/>
      <c r="ESF155" s="2"/>
      <c r="ESG155" s="2"/>
      <c r="ESH155" s="2"/>
      <c r="ESI155" s="2"/>
      <c r="ESJ155" s="2"/>
      <c r="ESK155" s="2"/>
      <c r="ESL155" s="2"/>
      <c r="ESM155" s="2"/>
      <c r="ESN155" s="2"/>
      <c r="ESO155" s="2"/>
      <c r="ESP155" s="2"/>
      <c r="ESQ155" s="2"/>
      <c r="ESR155" s="2"/>
      <c r="ESS155" s="2"/>
      <c r="EST155" s="2"/>
      <c r="ESU155" s="2"/>
      <c r="ESV155" s="2"/>
      <c r="ESW155" s="2"/>
      <c r="ESX155" s="2"/>
      <c r="ESY155" s="2"/>
      <c r="ESZ155" s="2"/>
      <c r="ETA155" s="2"/>
      <c r="ETB155" s="2"/>
      <c r="ETC155" s="2"/>
      <c r="ETD155" s="2"/>
      <c r="ETE155" s="2"/>
      <c r="ETF155" s="2"/>
      <c r="ETG155" s="2"/>
      <c r="ETH155" s="2"/>
      <c r="ETI155" s="2"/>
      <c r="ETJ155" s="2"/>
      <c r="ETK155" s="2"/>
      <c r="ETL155" s="2"/>
      <c r="ETM155" s="2"/>
      <c r="ETN155" s="2"/>
      <c r="ETO155" s="2"/>
      <c r="ETP155" s="2"/>
      <c r="ETQ155" s="2"/>
      <c r="ETR155" s="2"/>
      <c r="ETS155" s="2"/>
      <c r="ETT155" s="2"/>
      <c r="ETU155" s="2"/>
      <c r="ETV155" s="2"/>
      <c r="ETW155" s="2"/>
      <c r="ETX155" s="2"/>
      <c r="ETY155" s="2"/>
      <c r="ETZ155" s="2"/>
      <c r="EUA155" s="2"/>
      <c r="EUB155" s="2"/>
      <c r="EUC155" s="2"/>
      <c r="EUD155" s="2"/>
      <c r="EUE155" s="2"/>
      <c r="EUF155" s="2"/>
      <c r="EUG155" s="2"/>
      <c r="EUH155" s="2"/>
      <c r="EUI155" s="2"/>
      <c r="EUJ155" s="2"/>
      <c r="EUK155" s="2"/>
      <c r="EUL155" s="2"/>
      <c r="EUM155" s="2"/>
      <c r="EUN155" s="2"/>
      <c r="EUO155" s="2"/>
      <c r="EUP155" s="2"/>
      <c r="EUQ155" s="2"/>
      <c r="EUR155" s="2"/>
      <c r="EUS155" s="2"/>
      <c r="EUT155" s="2"/>
      <c r="EUU155" s="2"/>
      <c r="EUV155" s="2"/>
      <c r="EUW155" s="2"/>
      <c r="EUX155" s="2"/>
      <c r="EUY155" s="2"/>
      <c r="EUZ155" s="2"/>
      <c r="EVA155" s="2"/>
      <c r="EVB155" s="2"/>
      <c r="EVC155" s="2"/>
      <c r="EVD155" s="2"/>
      <c r="EVE155" s="2"/>
      <c r="EVF155" s="2"/>
      <c r="EVG155" s="2"/>
      <c r="EVH155" s="2"/>
      <c r="EVI155" s="2"/>
      <c r="EVJ155" s="2"/>
      <c r="EVK155" s="2"/>
      <c r="EVL155" s="2"/>
      <c r="EVM155" s="2"/>
      <c r="EVN155" s="2"/>
      <c r="EVO155" s="2"/>
      <c r="EVP155" s="2"/>
      <c r="EVQ155" s="2"/>
      <c r="EVR155" s="2"/>
      <c r="EVS155" s="2"/>
      <c r="EVT155" s="2"/>
      <c r="EVU155" s="2"/>
      <c r="EVV155" s="2"/>
      <c r="EVW155" s="2"/>
      <c r="EVX155" s="2"/>
      <c r="EVY155" s="2"/>
      <c r="EVZ155" s="2"/>
      <c r="EWA155" s="2"/>
      <c r="EWB155" s="2"/>
      <c r="EWC155" s="2"/>
      <c r="EWD155" s="2"/>
      <c r="EWE155" s="2"/>
      <c r="EWF155" s="2"/>
      <c r="EWG155" s="2"/>
      <c r="EWH155" s="2"/>
      <c r="EWI155" s="2"/>
      <c r="EWJ155" s="2"/>
      <c r="EWK155" s="2"/>
      <c r="EWL155" s="2"/>
      <c r="EWM155" s="2"/>
      <c r="EWN155" s="2"/>
      <c r="EWO155" s="2"/>
      <c r="EWP155" s="2"/>
      <c r="EWQ155" s="2"/>
      <c r="EWR155" s="2"/>
      <c r="EWS155" s="2"/>
      <c r="EWT155" s="2"/>
      <c r="EWU155" s="2"/>
      <c r="EWV155" s="2"/>
      <c r="EWW155" s="2"/>
      <c r="EWX155" s="2"/>
      <c r="EWY155" s="2"/>
      <c r="EWZ155" s="2"/>
      <c r="EXA155" s="2"/>
      <c r="EXB155" s="2"/>
      <c r="EXC155" s="2"/>
      <c r="EXD155" s="2"/>
      <c r="EXE155" s="2"/>
      <c r="EXF155" s="2"/>
      <c r="EXG155" s="2"/>
      <c r="EXH155" s="2"/>
      <c r="EXI155" s="2"/>
      <c r="EXJ155" s="2"/>
      <c r="EXK155" s="2"/>
      <c r="EXL155" s="2"/>
      <c r="EXM155" s="2"/>
      <c r="EXN155" s="2"/>
      <c r="EXO155" s="2"/>
      <c r="EXP155" s="2"/>
      <c r="EXQ155" s="2"/>
      <c r="EXR155" s="2"/>
      <c r="EXS155" s="2"/>
      <c r="EXT155" s="2"/>
      <c r="EXU155" s="2"/>
      <c r="EXV155" s="2"/>
      <c r="EXW155" s="2"/>
      <c r="EXX155" s="2"/>
      <c r="EXY155" s="2"/>
      <c r="EXZ155" s="2"/>
      <c r="EYA155" s="2"/>
      <c r="EYB155" s="2"/>
      <c r="EYC155" s="2"/>
      <c r="EYD155" s="2"/>
      <c r="EYE155" s="2"/>
      <c r="EYF155" s="2"/>
      <c r="EYG155" s="2"/>
      <c r="EYH155" s="2"/>
      <c r="EYI155" s="2"/>
      <c r="EYJ155" s="2"/>
      <c r="EYK155" s="2"/>
      <c r="EYL155" s="2"/>
      <c r="EYM155" s="2"/>
      <c r="EYN155" s="2"/>
      <c r="EYO155" s="2"/>
      <c r="EYP155" s="2"/>
      <c r="EYQ155" s="2"/>
      <c r="EYR155" s="2"/>
      <c r="EYS155" s="2"/>
      <c r="EYT155" s="2"/>
      <c r="EYU155" s="2"/>
      <c r="EYV155" s="2"/>
      <c r="EYW155" s="2"/>
      <c r="EYX155" s="2"/>
      <c r="EYY155" s="2"/>
      <c r="EYZ155" s="2"/>
      <c r="EZA155" s="2"/>
      <c r="EZB155" s="2"/>
      <c r="EZC155" s="2"/>
      <c r="EZD155" s="2"/>
      <c r="EZE155" s="2"/>
      <c r="EZF155" s="2"/>
      <c r="EZG155" s="2"/>
      <c r="EZH155" s="2"/>
      <c r="EZI155" s="2"/>
      <c r="EZJ155" s="2"/>
      <c r="EZK155" s="2"/>
      <c r="EZL155" s="2"/>
      <c r="EZM155" s="2"/>
      <c r="EZN155" s="2"/>
      <c r="EZO155" s="2"/>
      <c r="EZP155" s="2"/>
      <c r="EZQ155" s="2"/>
      <c r="EZR155" s="2"/>
      <c r="EZS155" s="2"/>
      <c r="EZT155" s="2"/>
      <c r="EZU155" s="2"/>
      <c r="EZV155" s="2"/>
      <c r="EZW155" s="2"/>
      <c r="EZX155" s="2"/>
      <c r="EZY155" s="2"/>
      <c r="EZZ155" s="2"/>
      <c r="FAA155" s="2"/>
      <c r="FAB155" s="2"/>
      <c r="FAC155" s="2"/>
      <c r="FAD155" s="2"/>
      <c r="FAE155" s="2"/>
      <c r="FAF155" s="2"/>
      <c r="FAG155" s="2"/>
      <c r="FAH155" s="2"/>
      <c r="FAI155" s="2"/>
      <c r="FAJ155" s="2"/>
      <c r="FAK155" s="2"/>
      <c r="FAL155" s="2"/>
      <c r="FAM155" s="2"/>
      <c r="FAN155" s="2"/>
      <c r="FAO155" s="2"/>
      <c r="FAP155" s="2"/>
      <c r="FAQ155" s="2"/>
      <c r="FAR155" s="2"/>
      <c r="FAS155" s="2"/>
      <c r="FAT155" s="2"/>
      <c r="FAU155" s="2"/>
      <c r="FAV155" s="2"/>
      <c r="FAW155" s="2"/>
      <c r="FAX155" s="2"/>
      <c r="FAY155" s="2"/>
      <c r="FAZ155" s="2"/>
      <c r="FBA155" s="2"/>
      <c r="FBB155" s="2"/>
      <c r="FBC155" s="2"/>
      <c r="FBD155" s="2"/>
      <c r="FBE155" s="2"/>
      <c r="FBF155" s="2"/>
      <c r="FBG155" s="2"/>
      <c r="FBH155" s="2"/>
      <c r="FBI155" s="2"/>
      <c r="FBJ155" s="2"/>
      <c r="FBK155" s="2"/>
      <c r="FBL155" s="2"/>
      <c r="FBM155" s="2"/>
      <c r="FBN155" s="2"/>
      <c r="FBO155" s="2"/>
      <c r="FBP155" s="2"/>
      <c r="FBQ155" s="2"/>
      <c r="FBR155" s="2"/>
      <c r="FBS155" s="2"/>
      <c r="FBT155" s="2"/>
      <c r="FBU155" s="2"/>
      <c r="FBV155" s="2"/>
      <c r="FBW155" s="2"/>
      <c r="FBX155" s="2"/>
      <c r="FBY155" s="2"/>
      <c r="FBZ155" s="2"/>
      <c r="FCA155" s="2"/>
      <c r="FCB155" s="2"/>
      <c r="FCC155" s="2"/>
      <c r="FCD155" s="2"/>
      <c r="FCE155" s="2"/>
      <c r="FCF155" s="2"/>
      <c r="FCG155" s="2"/>
      <c r="FCH155" s="2"/>
      <c r="FCI155" s="2"/>
      <c r="FCJ155" s="2"/>
      <c r="FCK155" s="2"/>
      <c r="FCL155" s="2"/>
      <c r="FCM155" s="2"/>
      <c r="FCN155" s="2"/>
      <c r="FCO155" s="2"/>
      <c r="FCP155" s="2"/>
      <c r="FCQ155" s="2"/>
      <c r="FCR155" s="2"/>
      <c r="FCS155" s="2"/>
      <c r="FCT155" s="2"/>
      <c r="FCU155" s="2"/>
      <c r="FCV155" s="2"/>
      <c r="FCW155" s="2"/>
      <c r="FCX155" s="2"/>
      <c r="FCY155" s="2"/>
      <c r="FCZ155" s="2"/>
      <c r="FDA155" s="2"/>
      <c r="FDB155" s="2"/>
      <c r="FDC155" s="2"/>
      <c r="FDD155" s="2"/>
      <c r="FDE155" s="2"/>
      <c r="FDF155" s="2"/>
      <c r="FDG155" s="2"/>
      <c r="FDH155" s="2"/>
      <c r="FDI155" s="2"/>
      <c r="FDJ155" s="2"/>
      <c r="FDK155" s="2"/>
      <c r="FDL155" s="2"/>
      <c r="FDM155" s="2"/>
      <c r="FDN155" s="2"/>
      <c r="FDO155" s="2"/>
      <c r="FDP155" s="2"/>
      <c r="FDQ155" s="2"/>
      <c r="FDR155" s="2"/>
      <c r="FDS155" s="2"/>
      <c r="FDT155" s="2"/>
      <c r="FDU155" s="2"/>
      <c r="FDV155" s="2"/>
      <c r="FDW155" s="2"/>
      <c r="FDX155" s="2"/>
      <c r="FDY155" s="2"/>
      <c r="FDZ155" s="2"/>
      <c r="FEA155" s="2"/>
      <c r="FEB155" s="2"/>
      <c r="FEC155" s="2"/>
      <c r="FED155" s="2"/>
      <c r="FEE155" s="2"/>
      <c r="FEF155" s="2"/>
      <c r="FEG155" s="2"/>
      <c r="FEH155" s="2"/>
      <c r="FEI155" s="2"/>
      <c r="FEJ155" s="2"/>
      <c r="FEK155" s="2"/>
      <c r="FEL155" s="2"/>
      <c r="FEM155" s="2"/>
      <c r="FEN155" s="2"/>
      <c r="FEO155" s="2"/>
      <c r="FEP155" s="2"/>
      <c r="FEQ155" s="2"/>
      <c r="FER155" s="2"/>
      <c r="FES155" s="2"/>
      <c r="FET155" s="2"/>
      <c r="FEU155" s="2"/>
      <c r="FEV155" s="2"/>
      <c r="FEW155" s="2"/>
      <c r="FEX155" s="2"/>
      <c r="FEY155" s="2"/>
      <c r="FEZ155" s="2"/>
      <c r="FFA155" s="2"/>
      <c r="FFB155" s="2"/>
      <c r="FFC155" s="2"/>
      <c r="FFD155" s="2"/>
      <c r="FFE155" s="2"/>
      <c r="FFF155" s="2"/>
      <c r="FFG155" s="2"/>
      <c r="FFH155" s="2"/>
      <c r="FFI155" s="2"/>
      <c r="FFJ155" s="2"/>
      <c r="FFK155" s="2"/>
      <c r="FFL155" s="2"/>
      <c r="FFM155" s="2"/>
      <c r="FFN155" s="2"/>
      <c r="FFO155" s="2"/>
      <c r="FFP155" s="2"/>
      <c r="FFQ155" s="2"/>
      <c r="FFR155" s="2"/>
      <c r="FFS155" s="2"/>
      <c r="FFT155" s="2"/>
      <c r="FFU155" s="2"/>
      <c r="FFV155" s="2"/>
      <c r="FFW155" s="2"/>
      <c r="FFX155" s="2"/>
      <c r="FFY155" s="2"/>
      <c r="FFZ155" s="2"/>
      <c r="FGA155" s="2"/>
      <c r="FGB155" s="2"/>
      <c r="FGC155" s="2"/>
      <c r="FGD155" s="2"/>
      <c r="FGE155" s="2"/>
      <c r="FGF155" s="2"/>
      <c r="FGG155" s="2"/>
      <c r="FGH155" s="2"/>
      <c r="FGI155" s="2"/>
      <c r="FGJ155" s="2"/>
      <c r="FGK155" s="2"/>
      <c r="FGL155" s="2"/>
      <c r="FGM155" s="2"/>
      <c r="FGN155" s="2"/>
      <c r="FGO155" s="2"/>
      <c r="FGP155" s="2"/>
      <c r="FGQ155" s="2"/>
      <c r="FGR155" s="2"/>
      <c r="FGS155" s="2"/>
      <c r="FGT155" s="2"/>
      <c r="FGU155" s="2"/>
      <c r="FGV155" s="2"/>
      <c r="FGW155" s="2"/>
      <c r="FGX155" s="2"/>
      <c r="FGY155" s="2"/>
      <c r="FGZ155" s="2"/>
      <c r="FHA155" s="2"/>
      <c r="FHB155" s="2"/>
      <c r="FHC155" s="2"/>
      <c r="FHD155" s="2"/>
      <c r="FHE155" s="2"/>
      <c r="FHF155" s="2"/>
      <c r="FHG155" s="2"/>
      <c r="FHH155" s="2"/>
      <c r="FHI155" s="2"/>
      <c r="FHJ155" s="2"/>
      <c r="FHK155" s="2"/>
      <c r="FHL155" s="2"/>
      <c r="FHM155" s="2"/>
      <c r="FHN155" s="2"/>
      <c r="FHO155" s="2"/>
      <c r="FHP155" s="2"/>
      <c r="FHQ155" s="2"/>
      <c r="FHR155" s="2"/>
      <c r="FHS155" s="2"/>
      <c r="FHT155" s="2"/>
      <c r="FHU155" s="2"/>
      <c r="FHV155" s="2"/>
      <c r="FHW155" s="2"/>
      <c r="FHX155" s="2"/>
      <c r="FHY155" s="2"/>
      <c r="FHZ155" s="2"/>
      <c r="FIA155" s="2"/>
      <c r="FIB155" s="2"/>
      <c r="FIC155" s="2"/>
      <c r="FID155" s="2"/>
      <c r="FIE155" s="2"/>
      <c r="FIF155" s="2"/>
      <c r="FIG155" s="2"/>
      <c r="FIH155" s="2"/>
      <c r="FII155" s="2"/>
      <c r="FIJ155" s="2"/>
      <c r="FIK155" s="2"/>
      <c r="FIL155" s="2"/>
      <c r="FIM155" s="2"/>
      <c r="FIN155" s="2"/>
      <c r="FIO155" s="2"/>
      <c r="FIP155" s="2"/>
      <c r="FIQ155" s="2"/>
      <c r="FIR155" s="2"/>
      <c r="FIS155" s="2"/>
      <c r="FIT155" s="2"/>
      <c r="FIU155" s="2"/>
      <c r="FIV155" s="2"/>
      <c r="FIW155" s="2"/>
      <c r="FIX155" s="2"/>
      <c r="FIY155" s="2"/>
      <c r="FIZ155" s="2"/>
      <c r="FJA155" s="2"/>
      <c r="FJB155" s="2"/>
      <c r="FJC155" s="2"/>
      <c r="FJD155" s="2"/>
      <c r="FJE155" s="2"/>
      <c r="FJF155" s="2"/>
      <c r="FJG155" s="2"/>
      <c r="FJH155" s="2"/>
      <c r="FJI155" s="2"/>
      <c r="FJJ155" s="2"/>
      <c r="FJK155" s="2"/>
      <c r="FJL155" s="2"/>
      <c r="FJM155" s="2"/>
      <c r="FJN155" s="2"/>
      <c r="FJO155" s="2"/>
      <c r="FJP155" s="2"/>
      <c r="FJQ155" s="2"/>
      <c r="FJR155" s="2"/>
      <c r="FJS155" s="2"/>
      <c r="FJT155" s="2"/>
      <c r="FJU155" s="2"/>
      <c r="FJV155" s="2"/>
      <c r="FJW155" s="2"/>
      <c r="FJX155" s="2"/>
      <c r="FJY155" s="2"/>
      <c r="FJZ155" s="2"/>
      <c r="FKA155" s="2"/>
      <c r="FKB155" s="2"/>
      <c r="FKC155" s="2"/>
      <c r="FKD155" s="2"/>
      <c r="FKE155" s="2"/>
      <c r="FKF155" s="2"/>
      <c r="FKG155" s="2"/>
      <c r="FKH155" s="2"/>
      <c r="FKI155" s="2"/>
      <c r="FKJ155" s="2"/>
      <c r="FKK155" s="2"/>
      <c r="FKL155" s="2"/>
      <c r="FKM155" s="2"/>
      <c r="FKN155" s="2"/>
      <c r="FKO155" s="2"/>
      <c r="FKP155" s="2"/>
      <c r="FKQ155" s="2"/>
      <c r="FKR155" s="2"/>
      <c r="FKS155" s="2"/>
      <c r="FKT155" s="2"/>
      <c r="FKU155" s="2"/>
      <c r="FKV155" s="2"/>
      <c r="FKW155" s="2"/>
      <c r="FKX155" s="2"/>
      <c r="FKY155" s="2"/>
      <c r="FKZ155" s="2"/>
      <c r="FLA155" s="2"/>
      <c r="FLB155" s="2"/>
      <c r="FLC155" s="2"/>
      <c r="FLD155" s="2"/>
      <c r="FLE155" s="2"/>
      <c r="FLF155" s="2"/>
      <c r="FLG155" s="2"/>
      <c r="FLH155" s="2"/>
      <c r="FLI155" s="2"/>
      <c r="FLJ155" s="2"/>
      <c r="FLK155" s="2"/>
      <c r="FLL155" s="2"/>
      <c r="FLM155" s="2"/>
      <c r="FLN155" s="2"/>
      <c r="FLO155" s="2"/>
      <c r="FLP155" s="2"/>
      <c r="FLQ155" s="2"/>
      <c r="FLR155" s="2"/>
      <c r="FLS155" s="2"/>
      <c r="FLT155" s="2"/>
      <c r="FLU155" s="2"/>
      <c r="FLV155" s="2"/>
      <c r="FLW155" s="2"/>
      <c r="FLX155" s="2"/>
      <c r="FLY155" s="2"/>
      <c r="FLZ155" s="2"/>
      <c r="FMA155" s="2"/>
      <c r="FMB155" s="2"/>
      <c r="FMC155" s="2"/>
      <c r="FMD155" s="2"/>
      <c r="FME155" s="2"/>
      <c r="FMF155" s="2"/>
      <c r="FMG155" s="2"/>
      <c r="FMH155" s="2"/>
      <c r="FMI155" s="2"/>
      <c r="FMJ155" s="2"/>
      <c r="FMK155" s="2"/>
      <c r="FML155" s="2"/>
      <c r="FMM155" s="2"/>
      <c r="FMN155" s="2"/>
      <c r="FMO155" s="2"/>
      <c r="FMP155" s="2"/>
      <c r="FMQ155" s="2"/>
      <c r="FMR155" s="2"/>
      <c r="FMS155" s="2"/>
      <c r="FMT155" s="2"/>
      <c r="FMU155" s="2"/>
      <c r="FMV155" s="2"/>
      <c r="FMW155" s="2"/>
      <c r="FMX155" s="2"/>
      <c r="FMY155" s="2"/>
      <c r="FMZ155" s="2"/>
      <c r="FNA155" s="2"/>
      <c r="FNB155" s="2"/>
      <c r="FNC155" s="2"/>
      <c r="FND155" s="2"/>
      <c r="FNE155" s="2"/>
      <c r="FNF155" s="2"/>
      <c r="FNG155" s="2"/>
      <c r="FNH155" s="2"/>
      <c r="FNI155" s="2"/>
      <c r="FNJ155" s="2"/>
      <c r="FNK155" s="2"/>
      <c r="FNL155" s="2"/>
      <c r="FNM155" s="2"/>
      <c r="FNN155" s="2"/>
      <c r="FNO155" s="2"/>
      <c r="FNP155" s="2"/>
      <c r="FNQ155" s="2"/>
      <c r="FNR155" s="2"/>
      <c r="FNS155" s="2"/>
      <c r="FNT155" s="2"/>
      <c r="FNU155" s="2"/>
      <c r="FNV155" s="2"/>
      <c r="FNW155" s="2"/>
      <c r="FNX155" s="2"/>
      <c r="FNY155" s="2"/>
      <c r="FNZ155" s="2"/>
      <c r="FOA155" s="2"/>
      <c r="FOB155" s="2"/>
      <c r="FOC155" s="2"/>
      <c r="FOD155" s="2"/>
      <c r="FOE155" s="2"/>
      <c r="FOF155" s="2"/>
      <c r="FOG155" s="2"/>
      <c r="FOH155" s="2"/>
      <c r="FOI155" s="2"/>
      <c r="FOJ155" s="2"/>
      <c r="FOK155" s="2"/>
      <c r="FOL155" s="2"/>
      <c r="FOM155" s="2"/>
      <c r="FON155" s="2"/>
      <c r="FOO155" s="2"/>
      <c r="FOP155" s="2"/>
      <c r="FOQ155" s="2"/>
      <c r="FOR155" s="2"/>
      <c r="FOS155" s="2"/>
      <c r="FOT155" s="2"/>
      <c r="FOU155" s="2"/>
      <c r="FOV155" s="2"/>
      <c r="FOW155" s="2"/>
      <c r="FOX155" s="2"/>
      <c r="FOY155" s="2"/>
      <c r="FOZ155" s="2"/>
      <c r="FPA155" s="2"/>
      <c r="FPB155" s="2"/>
      <c r="FPC155" s="2"/>
      <c r="FPD155" s="2"/>
      <c r="FPE155" s="2"/>
      <c r="FPF155" s="2"/>
      <c r="FPG155" s="2"/>
      <c r="FPH155" s="2"/>
      <c r="FPI155" s="2"/>
      <c r="FPJ155" s="2"/>
      <c r="FPK155" s="2"/>
      <c r="FPL155" s="2"/>
      <c r="FPM155" s="2"/>
      <c r="FPN155" s="2"/>
      <c r="FPO155" s="2"/>
      <c r="FPP155" s="2"/>
      <c r="FPQ155" s="2"/>
      <c r="FPR155" s="2"/>
      <c r="FPS155" s="2"/>
      <c r="FPT155" s="2"/>
      <c r="FPU155" s="2"/>
      <c r="FPV155" s="2"/>
      <c r="FPW155" s="2"/>
      <c r="FPX155" s="2"/>
      <c r="FPY155" s="2"/>
      <c r="FPZ155" s="2"/>
      <c r="FQA155" s="2"/>
      <c r="FQB155" s="2"/>
      <c r="FQC155" s="2"/>
      <c r="FQD155" s="2"/>
      <c r="FQE155" s="2"/>
      <c r="FQF155" s="2"/>
      <c r="FQG155" s="2"/>
      <c r="FQH155" s="2"/>
      <c r="FQI155" s="2"/>
      <c r="FQJ155" s="2"/>
      <c r="FQK155" s="2"/>
      <c r="FQL155" s="2"/>
      <c r="FQM155" s="2"/>
      <c r="FQN155" s="2"/>
      <c r="FQO155" s="2"/>
      <c r="FQP155" s="2"/>
      <c r="FQQ155" s="2"/>
      <c r="FQR155" s="2"/>
      <c r="FQS155" s="2"/>
      <c r="FQT155" s="2"/>
      <c r="FQU155" s="2"/>
      <c r="FQV155" s="2"/>
      <c r="FQW155" s="2"/>
      <c r="FQX155" s="2"/>
      <c r="FQY155" s="2"/>
      <c r="FQZ155" s="2"/>
      <c r="FRA155" s="2"/>
      <c r="FRB155" s="2"/>
      <c r="FRC155" s="2"/>
      <c r="FRD155" s="2"/>
      <c r="FRE155" s="2"/>
      <c r="FRF155" s="2"/>
      <c r="FRG155" s="2"/>
      <c r="FRH155" s="2"/>
      <c r="FRI155" s="2"/>
      <c r="FRJ155" s="2"/>
      <c r="FRK155" s="2"/>
      <c r="FRL155" s="2"/>
      <c r="FRM155" s="2"/>
      <c r="FRN155" s="2"/>
      <c r="FRO155" s="2"/>
      <c r="FRP155" s="2"/>
      <c r="FRQ155" s="2"/>
      <c r="FRR155" s="2"/>
      <c r="FRS155" s="2"/>
      <c r="FRT155" s="2"/>
      <c r="FRU155" s="2"/>
      <c r="FRV155" s="2"/>
      <c r="FRW155" s="2"/>
      <c r="FRX155" s="2"/>
      <c r="FRY155" s="2"/>
      <c r="FRZ155" s="2"/>
      <c r="FSA155" s="2"/>
      <c r="FSB155" s="2"/>
      <c r="FSC155" s="2"/>
      <c r="FSD155" s="2"/>
      <c r="FSE155" s="2"/>
      <c r="FSF155" s="2"/>
      <c r="FSG155" s="2"/>
      <c r="FSH155" s="2"/>
      <c r="FSI155" s="2"/>
      <c r="FSJ155" s="2"/>
      <c r="FSK155" s="2"/>
      <c r="FSL155" s="2"/>
      <c r="FSM155" s="2"/>
      <c r="FSN155" s="2"/>
      <c r="FSO155" s="2"/>
      <c r="FSP155" s="2"/>
      <c r="FSQ155" s="2"/>
      <c r="FSR155" s="2"/>
      <c r="FSS155" s="2"/>
      <c r="FST155" s="2"/>
      <c r="FSU155" s="2"/>
      <c r="FSV155" s="2"/>
      <c r="FSW155" s="2"/>
      <c r="FSX155" s="2"/>
      <c r="FSY155" s="2"/>
      <c r="FSZ155" s="2"/>
      <c r="FTA155" s="2"/>
      <c r="FTB155" s="2"/>
      <c r="FTC155" s="2"/>
      <c r="FTD155" s="2"/>
      <c r="FTE155" s="2"/>
      <c r="FTF155" s="2"/>
      <c r="FTG155" s="2"/>
      <c r="FTH155" s="2"/>
      <c r="FTI155" s="2"/>
      <c r="FTJ155" s="2"/>
      <c r="FTK155" s="2"/>
      <c r="FTL155" s="2"/>
      <c r="FTM155" s="2"/>
      <c r="FTN155" s="2"/>
      <c r="FTO155" s="2"/>
      <c r="FTP155" s="2"/>
      <c r="FTQ155" s="2"/>
      <c r="FTR155" s="2"/>
      <c r="FTS155" s="2"/>
      <c r="FTT155" s="2"/>
      <c r="FTU155" s="2"/>
      <c r="FTV155" s="2"/>
      <c r="FTW155" s="2"/>
      <c r="FTX155" s="2"/>
      <c r="FTY155" s="2"/>
      <c r="FTZ155" s="2"/>
      <c r="FUA155" s="2"/>
      <c r="FUB155" s="2"/>
      <c r="FUC155" s="2"/>
      <c r="FUD155" s="2"/>
      <c r="FUE155" s="2"/>
      <c r="FUF155" s="2"/>
      <c r="FUG155" s="2"/>
      <c r="FUH155" s="2"/>
      <c r="FUI155" s="2"/>
      <c r="FUJ155" s="2"/>
      <c r="FUK155" s="2"/>
      <c r="FUL155" s="2"/>
      <c r="FUM155" s="2"/>
      <c r="FUN155" s="2"/>
      <c r="FUO155" s="2"/>
      <c r="FUP155" s="2"/>
      <c r="FUQ155" s="2"/>
      <c r="FUR155" s="2"/>
      <c r="FUS155" s="2"/>
      <c r="FUT155" s="2"/>
      <c r="FUU155" s="2"/>
      <c r="FUV155" s="2"/>
      <c r="FUW155" s="2"/>
      <c r="FUX155" s="2"/>
      <c r="FUY155" s="2"/>
      <c r="FUZ155" s="2"/>
      <c r="FVA155" s="2"/>
      <c r="FVB155" s="2"/>
      <c r="FVC155" s="2"/>
      <c r="FVD155" s="2"/>
      <c r="FVE155" s="2"/>
      <c r="FVF155" s="2"/>
      <c r="FVG155" s="2"/>
      <c r="FVH155" s="2"/>
      <c r="FVI155" s="2"/>
      <c r="FVJ155" s="2"/>
      <c r="FVK155" s="2"/>
      <c r="FVL155" s="2"/>
      <c r="FVM155" s="2"/>
      <c r="FVN155" s="2"/>
      <c r="FVO155" s="2"/>
      <c r="FVP155" s="2"/>
      <c r="FVQ155" s="2"/>
      <c r="FVR155" s="2"/>
      <c r="FVS155" s="2"/>
      <c r="FVT155" s="2"/>
      <c r="FVU155" s="2"/>
      <c r="FVV155" s="2"/>
      <c r="FVW155" s="2"/>
      <c r="FVX155" s="2"/>
      <c r="FVY155" s="2"/>
      <c r="FVZ155" s="2"/>
      <c r="FWA155" s="2"/>
      <c r="FWB155" s="2"/>
      <c r="FWC155" s="2"/>
      <c r="FWD155" s="2"/>
      <c r="FWE155" s="2"/>
      <c r="FWF155" s="2"/>
      <c r="FWG155" s="2"/>
      <c r="FWH155" s="2"/>
      <c r="FWI155" s="2"/>
      <c r="FWJ155" s="2"/>
      <c r="FWK155" s="2"/>
      <c r="FWL155" s="2"/>
      <c r="FWM155" s="2"/>
      <c r="FWN155" s="2"/>
      <c r="FWO155" s="2"/>
      <c r="FWP155" s="2"/>
      <c r="FWQ155" s="2"/>
      <c r="FWR155" s="2"/>
      <c r="FWS155" s="2"/>
      <c r="FWT155" s="2"/>
      <c r="FWU155" s="2"/>
      <c r="FWV155" s="2"/>
      <c r="FWW155" s="2"/>
      <c r="FWX155" s="2"/>
      <c r="FWY155" s="2"/>
      <c r="FWZ155" s="2"/>
      <c r="FXA155" s="2"/>
      <c r="FXB155" s="2"/>
      <c r="FXC155" s="2"/>
      <c r="FXD155" s="2"/>
      <c r="FXE155" s="2"/>
      <c r="FXF155" s="2"/>
      <c r="FXG155" s="2"/>
      <c r="FXH155" s="2"/>
      <c r="FXI155" s="2"/>
      <c r="FXJ155" s="2"/>
      <c r="FXK155" s="2"/>
      <c r="FXL155" s="2"/>
      <c r="FXM155" s="2"/>
      <c r="FXN155" s="2"/>
      <c r="FXO155" s="2"/>
      <c r="FXP155" s="2"/>
      <c r="FXQ155" s="2"/>
      <c r="FXR155" s="2"/>
      <c r="FXS155" s="2"/>
      <c r="FXT155" s="2"/>
      <c r="FXU155" s="2"/>
      <c r="FXV155" s="2"/>
      <c r="FXW155" s="2"/>
      <c r="FXX155" s="2"/>
      <c r="FXY155" s="2"/>
      <c r="FXZ155" s="2"/>
      <c r="FYA155" s="2"/>
      <c r="FYB155" s="2"/>
      <c r="FYC155" s="2"/>
      <c r="FYD155" s="2"/>
      <c r="FYE155" s="2"/>
      <c r="FYF155" s="2"/>
      <c r="FYG155" s="2"/>
      <c r="FYH155" s="2"/>
      <c r="FYI155" s="2"/>
      <c r="FYJ155" s="2"/>
      <c r="FYK155" s="2"/>
      <c r="FYL155" s="2"/>
      <c r="FYM155" s="2"/>
      <c r="FYN155" s="2"/>
      <c r="FYO155" s="2"/>
      <c r="FYP155" s="2"/>
      <c r="FYQ155" s="2"/>
      <c r="FYR155" s="2"/>
      <c r="FYS155" s="2"/>
      <c r="FYT155" s="2"/>
      <c r="FYU155" s="2"/>
      <c r="FYV155" s="2"/>
      <c r="FYW155" s="2"/>
      <c r="FYX155" s="2"/>
      <c r="FYY155" s="2"/>
      <c r="FYZ155" s="2"/>
      <c r="FZA155" s="2"/>
      <c r="FZB155" s="2"/>
      <c r="FZC155" s="2"/>
      <c r="FZD155" s="2"/>
      <c r="FZE155" s="2"/>
      <c r="FZF155" s="2"/>
      <c r="FZG155" s="2"/>
      <c r="FZH155" s="2"/>
      <c r="FZI155" s="2"/>
      <c r="FZJ155" s="2"/>
      <c r="FZK155" s="2"/>
      <c r="FZL155" s="2"/>
      <c r="FZM155" s="2"/>
      <c r="FZN155" s="2"/>
      <c r="FZO155" s="2"/>
      <c r="FZP155" s="2"/>
      <c r="FZQ155" s="2"/>
      <c r="FZR155" s="2"/>
      <c r="FZS155" s="2"/>
      <c r="FZT155" s="2"/>
      <c r="FZU155" s="2"/>
      <c r="FZV155" s="2"/>
      <c r="FZW155" s="2"/>
      <c r="FZX155" s="2"/>
      <c r="FZY155" s="2"/>
      <c r="FZZ155" s="2"/>
      <c r="GAA155" s="2"/>
      <c r="GAB155" s="2"/>
      <c r="GAC155" s="2"/>
      <c r="GAD155" s="2"/>
      <c r="GAE155" s="2"/>
      <c r="GAF155" s="2"/>
      <c r="GAG155" s="2"/>
      <c r="GAH155" s="2"/>
      <c r="GAI155" s="2"/>
      <c r="GAJ155" s="2"/>
      <c r="GAK155" s="2"/>
      <c r="GAL155" s="2"/>
      <c r="GAM155" s="2"/>
      <c r="GAN155" s="2"/>
      <c r="GAO155" s="2"/>
      <c r="GAP155" s="2"/>
      <c r="GAQ155" s="2"/>
      <c r="GAR155" s="2"/>
      <c r="GAS155" s="2"/>
      <c r="GAT155" s="2"/>
      <c r="GAU155" s="2"/>
      <c r="GAV155" s="2"/>
      <c r="GAW155" s="2"/>
      <c r="GAX155" s="2"/>
      <c r="GAY155" s="2"/>
      <c r="GAZ155" s="2"/>
      <c r="GBA155" s="2"/>
      <c r="GBB155" s="2"/>
      <c r="GBC155" s="2"/>
      <c r="GBD155" s="2"/>
      <c r="GBE155" s="2"/>
      <c r="GBF155" s="2"/>
      <c r="GBG155" s="2"/>
      <c r="GBH155" s="2"/>
      <c r="GBI155" s="2"/>
      <c r="GBJ155" s="2"/>
      <c r="GBK155" s="2"/>
      <c r="GBL155" s="2"/>
      <c r="GBM155" s="2"/>
      <c r="GBN155" s="2"/>
      <c r="GBO155" s="2"/>
      <c r="GBP155" s="2"/>
      <c r="GBQ155" s="2"/>
      <c r="GBR155" s="2"/>
      <c r="GBS155" s="2"/>
      <c r="GBT155" s="2"/>
      <c r="GBU155" s="2"/>
      <c r="GBV155" s="2"/>
      <c r="GBW155" s="2"/>
      <c r="GBX155" s="2"/>
      <c r="GBY155" s="2"/>
      <c r="GBZ155" s="2"/>
      <c r="GCA155" s="2"/>
      <c r="GCB155" s="2"/>
      <c r="GCC155" s="2"/>
      <c r="GCD155" s="2"/>
      <c r="GCE155" s="2"/>
      <c r="GCF155" s="2"/>
      <c r="GCG155" s="2"/>
      <c r="GCH155" s="2"/>
      <c r="GCI155" s="2"/>
      <c r="GCJ155" s="2"/>
      <c r="GCK155" s="2"/>
      <c r="GCL155" s="2"/>
      <c r="GCM155" s="2"/>
      <c r="GCN155" s="2"/>
      <c r="GCO155" s="2"/>
      <c r="GCP155" s="2"/>
      <c r="GCQ155" s="2"/>
      <c r="GCR155" s="2"/>
      <c r="GCS155" s="2"/>
      <c r="GCT155" s="2"/>
      <c r="GCU155" s="2"/>
      <c r="GCV155" s="2"/>
      <c r="GCW155" s="2"/>
      <c r="GCX155" s="2"/>
      <c r="GCY155" s="2"/>
      <c r="GCZ155" s="2"/>
      <c r="GDA155" s="2"/>
      <c r="GDB155" s="2"/>
      <c r="GDC155" s="2"/>
      <c r="GDD155" s="2"/>
      <c r="GDE155" s="2"/>
      <c r="GDF155" s="2"/>
      <c r="GDG155" s="2"/>
      <c r="GDH155" s="2"/>
      <c r="GDI155" s="2"/>
      <c r="GDJ155" s="2"/>
      <c r="GDK155" s="2"/>
      <c r="GDL155" s="2"/>
      <c r="GDM155" s="2"/>
      <c r="GDN155" s="2"/>
      <c r="GDO155" s="2"/>
      <c r="GDP155" s="2"/>
      <c r="GDQ155" s="2"/>
      <c r="GDR155" s="2"/>
      <c r="GDS155" s="2"/>
      <c r="GDT155" s="2"/>
      <c r="GDU155" s="2"/>
      <c r="GDV155" s="2"/>
      <c r="GDW155" s="2"/>
      <c r="GDX155" s="2"/>
      <c r="GDY155" s="2"/>
      <c r="GDZ155" s="2"/>
      <c r="GEA155" s="2"/>
      <c r="GEB155" s="2"/>
      <c r="GEC155" s="2"/>
      <c r="GED155" s="2"/>
      <c r="GEE155" s="2"/>
      <c r="GEF155" s="2"/>
      <c r="GEG155" s="2"/>
      <c r="GEH155" s="2"/>
      <c r="GEI155" s="2"/>
      <c r="GEJ155" s="2"/>
      <c r="GEK155" s="2"/>
      <c r="GEL155" s="2"/>
      <c r="GEM155" s="2"/>
      <c r="GEN155" s="2"/>
      <c r="GEO155" s="2"/>
      <c r="GEP155" s="2"/>
      <c r="GEQ155" s="2"/>
      <c r="GER155" s="2"/>
      <c r="GES155" s="2"/>
      <c r="GET155" s="2"/>
      <c r="GEU155" s="2"/>
      <c r="GEV155" s="2"/>
      <c r="GEW155" s="2"/>
      <c r="GEX155" s="2"/>
      <c r="GEY155" s="2"/>
      <c r="GEZ155" s="2"/>
      <c r="GFA155" s="2"/>
      <c r="GFB155" s="2"/>
      <c r="GFC155" s="2"/>
      <c r="GFD155" s="2"/>
      <c r="GFE155" s="2"/>
      <c r="GFF155" s="2"/>
      <c r="GFG155" s="2"/>
      <c r="GFH155" s="2"/>
      <c r="GFI155" s="2"/>
      <c r="GFJ155" s="2"/>
      <c r="GFK155" s="2"/>
      <c r="GFL155" s="2"/>
      <c r="GFM155" s="2"/>
      <c r="GFN155" s="2"/>
      <c r="GFO155" s="2"/>
      <c r="GFP155" s="2"/>
      <c r="GFQ155" s="2"/>
      <c r="GFR155" s="2"/>
      <c r="GFS155" s="2"/>
      <c r="GFT155" s="2"/>
      <c r="GFU155" s="2"/>
      <c r="GFV155" s="2"/>
      <c r="GFW155" s="2"/>
      <c r="GFX155" s="2"/>
      <c r="GFY155" s="2"/>
      <c r="GFZ155" s="2"/>
      <c r="GGA155" s="2"/>
      <c r="GGB155" s="2"/>
      <c r="GGC155" s="2"/>
      <c r="GGD155" s="2"/>
      <c r="GGE155" s="2"/>
      <c r="GGF155" s="2"/>
      <c r="GGG155" s="2"/>
      <c r="GGH155" s="2"/>
      <c r="GGI155" s="2"/>
      <c r="GGJ155" s="2"/>
      <c r="GGK155" s="2"/>
      <c r="GGL155" s="2"/>
      <c r="GGM155" s="2"/>
      <c r="GGN155" s="2"/>
      <c r="GGO155" s="2"/>
      <c r="GGP155" s="2"/>
      <c r="GGQ155" s="2"/>
      <c r="GGR155" s="2"/>
      <c r="GGS155" s="2"/>
      <c r="GGT155" s="2"/>
      <c r="GGU155" s="2"/>
      <c r="GGV155" s="2"/>
      <c r="GGW155" s="2"/>
      <c r="GGX155" s="2"/>
      <c r="GGY155" s="2"/>
      <c r="GGZ155" s="2"/>
      <c r="GHA155" s="2"/>
      <c r="GHB155" s="2"/>
      <c r="GHC155" s="2"/>
      <c r="GHD155" s="2"/>
      <c r="GHE155" s="2"/>
      <c r="GHF155" s="2"/>
      <c r="GHG155" s="2"/>
      <c r="GHH155" s="2"/>
      <c r="GHI155" s="2"/>
      <c r="GHJ155" s="2"/>
      <c r="GHK155" s="2"/>
      <c r="GHL155" s="2"/>
      <c r="GHM155" s="2"/>
      <c r="GHN155" s="2"/>
      <c r="GHO155" s="2"/>
      <c r="GHP155" s="2"/>
      <c r="GHQ155" s="2"/>
      <c r="GHR155" s="2"/>
      <c r="GHS155" s="2"/>
      <c r="GHT155" s="2"/>
      <c r="GHU155" s="2"/>
      <c r="GHV155" s="2"/>
      <c r="GHW155" s="2"/>
      <c r="GHX155" s="2"/>
      <c r="GHY155" s="2"/>
      <c r="GHZ155" s="2"/>
      <c r="GIA155" s="2"/>
      <c r="GIB155" s="2"/>
      <c r="GIC155" s="2"/>
      <c r="GID155" s="2"/>
      <c r="GIE155" s="2"/>
      <c r="GIF155" s="2"/>
      <c r="GIG155" s="2"/>
      <c r="GIH155" s="2"/>
      <c r="GII155" s="2"/>
      <c r="GIJ155" s="2"/>
      <c r="GIK155" s="2"/>
      <c r="GIL155" s="2"/>
      <c r="GIM155" s="2"/>
      <c r="GIN155" s="2"/>
      <c r="GIO155" s="2"/>
      <c r="GIP155" s="2"/>
      <c r="GIQ155" s="2"/>
      <c r="GIR155" s="2"/>
      <c r="GIS155" s="2"/>
      <c r="GIT155" s="2"/>
      <c r="GIU155" s="2"/>
      <c r="GIV155" s="2"/>
      <c r="GIW155" s="2"/>
      <c r="GIX155" s="2"/>
      <c r="GIY155" s="2"/>
      <c r="GIZ155" s="2"/>
      <c r="GJA155" s="2"/>
      <c r="GJB155" s="2"/>
      <c r="GJC155" s="2"/>
      <c r="GJD155" s="2"/>
      <c r="GJE155" s="2"/>
      <c r="GJF155" s="2"/>
      <c r="GJG155" s="2"/>
      <c r="GJH155" s="2"/>
      <c r="GJI155" s="2"/>
      <c r="GJJ155" s="2"/>
      <c r="GJK155" s="2"/>
      <c r="GJL155" s="2"/>
      <c r="GJM155" s="2"/>
      <c r="GJN155" s="2"/>
      <c r="GJO155" s="2"/>
      <c r="GJP155" s="2"/>
      <c r="GJQ155" s="2"/>
      <c r="GJR155" s="2"/>
      <c r="GJS155" s="2"/>
      <c r="GJT155" s="2"/>
      <c r="GJU155" s="2"/>
      <c r="GJV155" s="2"/>
      <c r="GJW155" s="2"/>
      <c r="GJX155" s="2"/>
      <c r="GJY155" s="2"/>
      <c r="GJZ155" s="2"/>
      <c r="GKA155" s="2"/>
      <c r="GKB155" s="2"/>
      <c r="GKC155" s="2"/>
      <c r="GKD155" s="2"/>
      <c r="GKE155" s="2"/>
      <c r="GKF155" s="2"/>
      <c r="GKG155" s="2"/>
      <c r="GKH155" s="2"/>
      <c r="GKI155" s="2"/>
      <c r="GKJ155" s="2"/>
      <c r="GKK155" s="2"/>
      <c r="GKL155" s="2"/>
      <c r="GKM155" s="2"/>
      <c r="GKN155" s="2"/>
      <c r="GKO155" s="2"/>
      <c r="GKP155" s="2"/>
      <c r="GKQ155" s="2"/>
      <c r="GKR155" s="2"/>
      <c r="GKS155" s="2"/>
      <c r="GKT155" s="2"/>
      <c r="GKU155" s="2"/>
      <c r="GKV155" s="2"/>
      <c r="GKW155" s="2"/>
      <c r="GKX155" s="2"/>
      <c r="GKY155" s="2"/>
      <c r="GKZ155" s="2"/>
      <c r="GLA155" s="2"/>
      <c r="GLB155" s="2"/>
      <c r="GLC155" s="2"/>
      <c r="GLD155" s="2"/>
      <c r="GLE155" s="2"/>
      <c r="GLF155" s="2"/>
      <c r="GLG155" s="2"/>
      <c r="GLH155" s="2"/>
      <c r="GLI155" s="2"/>
      <c r="GLJ155" s="2"/>
      <c r="GLK155" s="2"/>
      <c r="GLL155" s="2"/>
      <c r="GLM155" s="2"/>
      <c r="GLN155" s="2"/>
      <c r="GLO155" s="2"/>
      <c r="GLP155" s="2"/>
      <c r="GLQ155" s="2"/>
      <c r="GLR155" s="2"/>
      <c r="GLS155" s="2"/>
      <c r="GLT155" s="2"/>
      <c r="GLU155" s="2"/>
      <c r="GLV155" s="2"/>
      <c r="GLW155" s="2"/>
      <c r="GLX155" s="2"/>
      <c r="GLY155" s="2"/>
      <c r="GLZ155" s="2"/>
      <c r="GMA155" s="2"/>
      <c r="GMB155" s="2"/>
      <c r="GMC155" s="2"/>
      <c r="GMD155" s="2"/>
      <c r="GME155" s="2"/>
      <c r="GMF155" s="2"/>
      <c r="GMG155" s="2"/>
      <c r="GMH155" s="2"/>
      <c r="GMI155" s="2"/>
      <c r="GMJ155" s="2"/>
      <c r="GMK155" s="2"/>
      <c r="GML155" s="2"/>
      <c r="GMM155" s="2"/>
      <c r="GMN155" s="2"/>
      <c r="GMO155" s="2"/>
      <c r="GMP155" s="2"/>
      <c r="GMQ155" s="2"/>
      <c r="GMR155" s="2"/>
      <c r="GMS155" s="2"/>
      <c r="GMT155" s="2"/>
      <c r="GMU155" s="2"/>
      <c r="GMV155" s="2"/>
      <c r="GMW155" s="2"/>
      <c r="GMX155" s="2"/>
      <c r="GMY155" s="2"/>
      <c r="GMZ155" s="2"/>
      <c r="GNA155" s="2"/>
      <c r="GNB155" s="2"/>
      <c r="GNC155" s="2"/>
      <c r="GND155" s="2"/>
      <c r="GNE155" s="2"/>
      <c r="GNF155" s="2"/>
      <c r="GNG155" s="2"/>
      <c r="GNH155" s="2"/>
      <c r="GNI155" s="2"/>
      <c r="GNJ155" s="2"/>
      <c r="GNK155" s="2"/>
      <c r="GNL155" s="2"/>
      <c r="GNM155" s="2"/>
      <c r="GNN155" s="2"/>
      <c r="GNO155" s="2"/>
      <c r="GNP155" s="2"/>
      <c r="GNQ155" s="2"/>
      <c r="GNR155" s="2"/>
      <c r="GNS155" s="2"/>
      <c r="GNT155" s="2"/>
      <c r="GNU155" s="2"/>
      <c r="GNV155" s="2"/>
      <c r="GNW155" s="2"/>
      <c r="GNX155" s="2"/>
      <c r="GNY155" s="2"/>
      <c r="GNZ155" s="2"/>
      <c r="GOA155" s="2"/>
      <c r="GOB155" s="2"/>
      <c r="GOC155" s="2"/>
      <c r="GOD155" s="2"/>
      <c r="GOE155" s="2"/>
      <c r="GOF155" s="2"/>
      <c r="GOG155" s="2"/>
      <c r="GOH155" s="2"/>
      <c r="GOI155" s="2"/>
      <c r="GOJ155" s="2"/>
      <c r="GOK155" s="2"/>
      <c r="GOL155" s="2"/>
      <c r="GOM155" s="2"/>
      <c r="GON155" s="2"/>
      <c r="GOO155" s="2"/>
      <c r="GOP155" s="2"/>
      <c r="GOQ155" s="2"/>
      <c r="GOR155" s="2"/>
      <c r="GOS155" s="2"/>
      <c r="GOT155" s="2"/>
      <c r="GOU155" s="2"/>
      <c r="GOV155" s="2"/>
      <c r="GOW155" s="2"/>
      <c r="GOX155" s="2"/>
      <c r="GOY155" s="2"/>
      <c r="GOZ155" s="2"/>
      <c r="GPA155" s="2"/>
      <c r="GPB155" s="2"/>
      <c r="GPC155" s="2"/>
      <c r="GPD155" s="2"/>
      <c r="GPE155" s="2"/>
      <c r="GPF155" s="2"/>
      <c r="GPG155" s="2"/>
      <c r="GPH155" s="2"/>
      <c r="GPI155" s="2"/>
      <c r="GPJ155" s="2"/>
      <c r="GPK155" s="2"/>
      <c r="GPL155" s="2"/>
      <c r="GPM155" s="2"/>
      <c r="GPN155" s="2"/>
      <c r="GPO155" s="2"/>
      <c r="GPP155" s="2"/>
      <c r="GPQ155" s="2"/>
      <c r="GPR155" s="2"/>
      <c r="GPS155" s="2"/>
      <c r="GPT155" s="2"/>
      <c r="GPU155" s="2"/>
      <c r="GPV155" s="2"/>
      <c r="GPW155" s="2"/>
      <c r="GPX155" s="2"/>
      <c r="GPY155" s="2"/>
      <c r="GPZ155" s="2"/>
      <c r="GQA155" s="2"/>
      <c r="GQB155" s="2"/>
      <c r="GQC155" s="2"/>
      <c r="GQD155" s="2"/>
      <c r="GQE155" s="2"/>
      <c r="GQF155" s="2"/>
      <c r="GQG155" s="2"/>
      <c r="GQH155" s="2"/>
      <c r="GQI155" s="2"/>
      <c r="GQJ155" s="2"/>
      <c r="GQK155" s="2"/>
      <c r="GQL155" s="2"/>
      <c r="GQM155" s="2"/>
      <c r="GQN155" s="2"/>
      <c r="GQO155" s="2"/>
      <c r="GQP155" s="2"/>
      <c r="GQQ155" s="2"/>
      <c r="GQR155" s="2"/>
      <c r="GQS155" s="2"/>
      <c r="GQT155" s="2"/>
      <c r="GQU155" s="2"/>
      <c r="GQV155" s="2"/>
      <c r="GQW155" s="2"/>
      <c r="GQX155" s="2"/>
      <c r="GQY155" s="2"/>
      <c r="GQZ155" s="2"/>
      <c r="GRA155" s="2"/>
      <c r="GRB155" s="2"/>
      <c r="GRC155" s="2"/>
      <c r="GRD155" s="2"/>
      <c r="GRE155" s="2"/>
      <c r="GRF155" s="2"/>
      <c r="GRG155" s="2"/>
      <c r="GRH155" s="2"/>
      <c r="GRI155" s="2"/>
      <c r="GRJ155" s="2"/>
      <c r="GRK155" s="2"/>
      <c r="GRL155" s="2"/>
      <c r="GRM155" s="2"/>
      <c r="GRN155" s="2"/>
      <c r="GRO155" s="2"/>
      <c r="GRP155" s="2"/>
      <c r="GRQ155" s="2"/>
      <c r="GRR155" s="2"/>
      <c r="GRS155" s="2"/>
      <c r="GRT155" s="2"/>
      <c r="GRU155" s="2"/>
      <c r="GRV155" s="2"/>
      <c r="GRW155" s="2"/>
      <c r="GRX155" s="2"/>
      <c r="GRY155" s="2"/>
      <c r="GRZ155" s="2"/>
      <c r="GSA155" s="2"/>
      <c r="GSB155" s="2"/>
      <c r="GSC155" s="2"/>
      <c r="GSD155" s="2"/>
      <c r="GSE155" s="2"/>
      <c r="GSF155" s="2"/>
      <c r="GSG155" s="2"/>
      <c r="GSH155" s="2"/>
      <c r="GSI155" s="2"/>
      <c r="GSJ155" s="2"/>
      <c r="GSK155" s="2"/>
      <c r="GSL155" s="2"/>
      <c r="GSM155" s="2"/>
      <c r="GSN155" s="2"/>
      <c r="GSO155" s="2"/>
      <c r="GSP155" s="2"/>
      <c r="GSQ155" s="2"/>
      <c r="GSR155" s="2"/>
      <c r="GSS155" s="2"/>
      <c r="GST155" s="2"/>
      <c r="GSU155" s="2"/>
      <c r="GSV155" s="2"/>
      <c r="GSW155" s="2"/>
      <c r="GSX155" s="2"/>
      <c r="GSY155" s="2"/>
      <c r="GSZ155" s="2"/>
      <c r="GTA155" s="2"/>
      <c r="GTB155" s="2"/>
      <c r="GTC155" s="2"/>
      <c r="GTD155" s="2"/>
      <c r="GTE155" s="2"/>
      <c r="GTF155" s="2"/>
      <c r="GTG155" s="2"/>
      <c r="GTH155" s="2"/>
      <c r="GTI155" s="2"/>
      <c r="GTJ155" s="2"/>
      <c r="GTK155" s="2"/>
      <c r="GTL155" s="2"/>
      <c r="GTM155" s="2"/>
      <c r="GTN155" s="2"/>
      <c r="GTO155" s="2"/>
      <c r="GTP155" s="2"/>
      <c r="GTQ155" s="2"/>
      <c r="GTR155" s="2"/>
      <c r="GTS155" s="2"/>
      <c r="GTT155" s="2"/>
      <c r="GTU155" s="2"/>
      <c r="GTV155" s="2"/>
      <c r="GTW155" s="2"/>
      <c r="GTX155" s="2"/>
      <c r="GTY155" s="2"/>
      <c r="GTZ155" s="2"/>
      <c r="GUA155" s="2"/>
      <c r="GUB155" s="2"/>
      <c r="GUC155" s="2"/>
      <c r="GUD155" s="2"/>
      <c r="GUE155" s="2"/>
      <c r="GUF155" s="2"/>
      <c r="GUG155" s="2"/>
      <c r="GUH155" s="2"/>
      <c r="GUI155" s="2"/>
      <c r="GUJ155" s="2"/>
      <c r="GUK155" s="2"/>
      <c r="GUL155" s="2"/>
      <c r="GUM155" s="2"/>
      <c r="GUN155" s="2"/>
      <c r="GUO155" s="2"/>
      <c r="GUP155" s="2"/>
      <c r="GUQ155" s="2"/>
      <c r="GUR155" s="2"/>
      <c r="GUS155" s="2"/>
      <c r="GUT155" s="2"/>
      <c r="GUU155" s="2"/>
      <c r="GUV155" s="2"/>
      <c r="GUW155" s="2"/>
      <c r="GUX155" s="2"/>
      <c r="GUY155" s="2"/>
      <c r="GUZ155" s="2"/>
      <c r="GVA155" s="2"/>
      <c r="GVB155" s="2"/>
      <c r="GVC155" s="2"/>
      <c r="GVD155" s="2"/>
      <c r="GVE155" s="2"/>
      <c r="GVF155" s="2"/>
      <c r="GVG155" s="2"/>
      <c r="GVH155" s="2"/>
      <c r="GVI155" s="2"/>
      <c r="GVJ155" s="2"/>
      <c r="GVK155" s="2"/>
      <c r="GVL155" s="2"/>
      <c r="GVM155" s="2"/>
      <c r="GVN155" s="2"/>
      <c r="GVO155" s="2"/>
      <c r="GVP155" s="2"/>
      <c r="GVQ155" s="2"/>
      <c r="GVR155" s="2"/>
      <c r="GVS155" s="2"/>
      <c r="GVT155" s="2"/>
      <c r="GVU155" s="2"/>
      <c r="GVV155" s="2"/>
      <c r="GVW155" s="2"/>
      <c r="GVX155" s="2"/>
      <c r="GVY155" s="2"/>
      <c r="GVZ155" s="2"/>
      <c r="GWA155" s="2"/>
      <c r="GWB155" s="2"/>
      <c r="GWC155" s="2"/>
      <c r="GWD155" s="2"/>
      <c r="GWE155" s="2"/>
      <c r="GWF155" s="2"/>
      <c r="GWG155" s="2"/>
      <c r="GWH155" s="2"/>
      <c r="GWI155" s="2"/>
      <c r="GWJ155" s="2"/>
      <c r="GWK155" s="2"/>
      <c r="GWL155" s="2"/>
      <c r="GWM155" s="2"/>
      <c r="GWN155" s="2"/>
      <c r="GWO155" s="2"/>
      <c r="GWP155" s="2"/>
      <c r="GWQ155" s="2"/>
      <c r="GWR155" s="2"/>
      <c r="GWS155" s="2"/>
      <c r="GWT155" s="2"/>
      <c r="GWU155" s="2"/>
      <c r="GWV155" s="2"/>
      <c r="GWW155" s="2"/>
      <c r="GWX155" s="2"/>
      <c r="GWY155" s="2"/>
      <c r="GWZ155" s="2"/>
      <c r="GXA155" s="2"/>
      <c r="GXB155" s="2"/>
      <c r="GXC155" s="2"/>
      <c r="GXD155" s="2"/>
      <c r="GXE155" s="2"/>
      <c r="GXF155" s="2"/>
      <c r="GXG155" s="2"/>
      <c r="GXH155" s="2"/>
      <c r="GXI155" s="2"/>
      <c r="GXJ155" s="2"/>
      <c r="GXK155" s="2"/>
      <c r="GXL155" s="2"/>
      <c r="GXM155" s="2"/>
      <c r="GXN155" s="2"/>
      <c r="GXO155" s="2"/>
      <c r="GXP155" s="2"/>
      <c r="GXQ155" s="2"/>
      <c r="GXR155" s="2"/>
      <c r="GXS155" s="2"/>
      <c r="GXT155" s="2"/>
      <c r="GXU155" s="2"/>
      <c r="GXV155" s="2"/>
      <c r="GXW155" s="2"/>
      <c r="GXX155" s="2"/>
      <c r="GXY155" s="2"/>
      <c r="GXZ155" s="2"/>
      <c r="GYA155" s="2"/>
      <c r="GYB155" s="2"/>
      <c r="GYC155" s="2"/>
      <c r="GYD155" s="2"/>
      <c r="GYE155" s="2"/>
      <c r="GYF155" s="2"/>
      <c r="GYG155" s="2"/>
      <c r="GYH155" s="2"/>
      <c r="GYI155" s="2"/>
      <c r="GYJ155" s="2"/>
      <c r="GYK155" s="2"/>
      <c r="GYL155" s="2"/>
      <c r="GYM155" s="2"/>
      <c r="GYN155" s="2"/>
      <c r="GYO155" s="2"/>
      <c r="GYP155" s="2"/>
      <c r="GYQ155" s="2"/>
      <c r="GYR155" s="2"/>
      <c r="GYS155" s="2"/>
      <c r="GYT155" s="2"/>
      <c r="GYU155" s="2"/>
      <c r="GYV155" s="2"/>
      <c r="GYW155" s="2"/>
      <c r="GYX155" s="2"/>
      <c r="GYY155" s="2"/>
      <c r="GYZ155" s="2"/>
      <c r="GZA155" s="2"/>
      <c r="GZB155" s="2"/>
      <c r="GZC155" s="2"/>
      <c r="GZD155" s="2"/>
      <c r="GZE155" s="2"/>
      <c r="GZF155" s="2"/>
      <c r="GZG155" s="2"/>
      <c r="GZH155" s="2"/>
      <c r="GZI155" s="2"/>
      <c r="GZJ155" s="2"/>
      <c r="GZK155" s="2"/>
      <c r="GZL155" s="2"/>
      <c r="GZM155" s="2"/>
      <c r="GZN155" s="2"/>
      <c r="GZO155" s="2"/>
      <c r="GZP155" s="2"/>
      <c r="GZQ155" s="2"/>
      <c r="GZR155" s="2"/>
      <c r="GZS155" s="2"/>
      <c r="GZT155" s="2"/>
      <c r="GZU155" s="2"/>
      <c r="GZV155" s="2"/>
      <c r="GZW155" s="2"/>
      <c r="GZX155" s="2"/>
      <c r="GZY155" s="2"/>
      <c r="GZZ155" s="2"/>
      <c r="HAA155" s="2"/>
      <c r="HAB155" s="2"/>
      <c r="HAC155" s="2"/>
      <c r="HAD155" s="2"/>
      <c r="HAE155" s="2"/>
      <c r="HAF155" s="2"/>
      <c r="HAG155" s="2"/>
      <c r="HAH155" s="2"/>
      <c r="HAI155" s="2"/>
      <c r="HAJ155" s="2"/>
      <c r="HAK155" s="2"/>
      <c r="HAL155" s="2"/>
      <c r="HAM155" s="2"/>
      <c r="HAN155" s="2"/>
      <c r="HAO155" s="2"/>
      <c r="HAP155" s="2"/>
      <c r="HAQ155" s="2"/>
      <c r="HAR155" s="2"/>
      <c r="HAS155" s="2"/>
      <c r="HAT155" s="2"/>
      <c r="HAU155" s="2"/>
      <c r="HAV155" s="2"/>
      <c r="HAW155" s="2"/>
      <c r="HAX155" s="2"/>
      <c r="HAY155" s="2"/>
      <c r="HAZ155" s="2"/>
      <c r="HBA155" s="2"/>
      <c r="HBB155" s="2"/>
      <c r="HBC155" s="2"/>
      <c r="HBD155" s="2"/>
      <c r="HBE155" s="2"/>
      <c r="HBF155" s="2"/>
      <c r="HBG155" s="2"/>
      <c r="HBH155" s="2"/>
      <c r="HBI155" s="2"/>
      <c r="HBJ155" s="2"/>
      <c r="HBK155" s="2"/>
      <c r="HBL155" s="2"/>
      <c r="HBM155" s="2"/>
      <c r="HBN155" s="2"/>
      <c r="HBO155" s="2"/>
      <c r="HBP155" s="2"/>
      <c r="HBQ155" s="2"/>
      <c r="HBR155" s="2"/>
      <c r="HBS155" s="2"/>
      <c r="HBT155" s="2"/>
      <c r="HBU155" s="2"/>
      <c r="HBV155" s="2"/>
      <c r="HBW155" s="2"/>
      <c r="HBX155" s="2"/>
      <c r="HBY155" s="2"/>
      <c r="HBZ155" s="2"/>
      <c r="HCA155" s="2"/>
      <c r="HCB155" s="2"/>
      <c r="HCC155" s="2"/>
      <c r="HCD155" s="2"/>
      <c r="HCE155" s="2"/>
      <c r="HCF155" s="2"/>
      <c r="HCG155" s="2"/>
      <c r="HCH155" s="2"/>
      <c r="HCI155" s="2"/>
      <c r="HCJ155" s="2"/>
      <c r="HCK155" s="2"/>
      <c r="HCL155" s="2"/>
      <c r="HCM155" s="2"/>
      <c r="HCN155" s="2"/>
      <c r="HCO155" s="2"/>
      <c r="HCP155" s="2"/>
      <c r="HCQ155" s="2"/>
      <c r="HCR155" s="2"/>
      <c r="HCS155" s="2"/>
      <c r="HCT155" s="2"/>
      <c r="HCU155" s="2"/>
      <c r="HCV155" s="2"/>
      <c r="HCW155" s="2"/>
      <c r="HCX155" s="2"/>
      <c r="HCY155" s="2"/>
      <c r="HCZ155" s="2"/>
      <c r="HDA155" s="2"/>
      <c r="HDB155" s="2"/>
      <c r="HDC155" s="2"/>
      <c r="HDD155" s="2"/>
      <c r="HDE155" s="2"/>
      <c r="HDF155" s="2"/>
      <c r="HDG155" s="2"/>
      <c r="HDH155" s="2"/>
      <c r="HDI155" s="2"/>
      <c r="HDJ155" s="2"/>
      <c r="HDK155" s="2"/>
      <c r="HDL155" s="2"/>
      <c r="HDM155" s="2"/>
      <c r="HDN155" s="2"/>
      <c r="HDO155" s="2"/>
      <c r="HDP155" s="2"/>
      <c r="HDQ155" s="2"/>
      <c r="HDR155" s="2"/>
      <c r="HDS155" s="2"/>
      <c r="HDT155" s="2"/>
      <c r="HDU155" s="2"/>
      <c r="HDV155" s="2"/>
      <c r="HDW155" s="2"/>
      <c r="HDX155" s="2"/>
      <c r="HDY155" s="2"/>
      <c r="HDZ155" s="2"/>
      <c r="HEA155" s="2"/>
      <c r="HEB155" s="2"/>
      <c r="HEC155" s="2"/>
      <c r="HED155" s="2"/>
      <c r="HEE155" s="2"/>
      <c r="HEF155" s="2"/>
      <c r="HEG155" s="2"/>
      <c r="HEH155" s="2"/>
      <c r="HEI155" s="2"/>
      <c r="HEJ155" s="2"/>
      <c r="HEK155" s="2"/>
      <c r="HEL155" s="2"/>
      <c r="HEM155" s="2"/>
      <c r="HEN155" s="2"/>
      <c r="HEO155" s="2"/>
      <c r="HEP155" s="2"/>
      <c r="HEQ155" s="2"/>
      <c r="HER155" s="2"/>
      <c r="HES155" s="2"/>
      <c r="HET155" s="2"/>
      <c r="HEU155" s="2"/>
      <c r="HEV155" s="2"/>
      <c r="HEW155" s="2"/>
      <c r="HEX155" s="2"/>
      <c r="HEY155" s="2"/>
      <c r="HEZ155" s="2"/>
      <c r="HFA155" s="2"/>
      <c r="HFB155" s="2"/>
      <c r="HFC155" s="2"/>
      <c r="HFD155" s="2"/>
      <c r="HFE155" s="2"/>
      <c r="HFF155" s="2"/>
      <c r="HFG155" s="2"/>
      <c r="HFH155" s="2"/>
      <c r="HFI155" s="2"/>
      <c r="HFJ155" s="2"/>
      <c r="HFK155" s="2"/>
      <c r="HFL155" s="2"/>
      <c r="HFM155" s="2"/>
      <c r="HFN155" s="2"/>
      <c r="HFO155" s="2"/>
      <c r="HFP155" s="2"/>
      <c r="HFQ155" s="2"/>
      <c r="HFR155" s="2"/>
      <c r="HFS155" s="2"/>
      <c r="HFT155" s="2"/>
      <c r="HFU155" s="2"/>
      <c r="HFV155" s="2"/>
      <c r="HFW155" s="2"/>
      <c r="HFX155" s="2"/>
      <c r="HFY155" s="2"/>
      <c r="HFZ155" s="2"/>
      <c r="HGA155" s="2"/>
      <c r="HGB155" s="2"/>
      <c r="HGC155" s="2"/>
      <c r="HGD155" s="2"/>
      <c r="HGE155" s="2"/>
      <c r="HGF155" s="2"/>
      <c r="HGG155" s="2"/>
      <c r="HGH155" s="2"/>
      <c r="HGI155" s="2"/>
      <c r="HGJ155" s="2"/>
      <c r="HGK155" s="2"/>
      <c r="HGL155" s="2"/>
      <c r="HGM155" s="2"/>
      <c r="HGN155" s="2"/>
      <c r="HGO155" s="2"/>
      <c r="HGP155" s="2"/>
      <c r="HGQ155" s="2"/>
      <c r="HGR155" s="2"/>
      <c r="HGS155" s="2"/>
      <c r="HGT155" s="2"/>
      <c r="HGU155" s="2"/>
      <c r="HGV155" s="2"/>
      <c r="HGW155" s="2"/>
      <c r="HGX155" s="2"/>
      <c r="HGY155" s="2"/>
      <c r="HGZ155" s="2"/>
      <c r="HHA155" s="2"/>
      <c r="HHB155" s="2"/>
      <c r="HHC155" s="2"/>
      <c r="HHD155" s="2"/>
      <c r="HHE155" s="2"/>
      <c r="HHF155" s="2"/>
      <c r="HHG155" s="2"/>
      <c r="HHH155" s="2"/>
      <c r="HHI155" s="2"/>
      <c r="HHJ155" s="2"/>
      <c r="HHK155" s="2"/>
      <c r="HHL155" s="2"/>
      <c r="HHM155" s="2"/>
      <c r="HHN155" s="2"/>
      <c r="HHO155" s="2"/>
      <c r="HHP155" s="2"/>
      <c r="HHQ155" s="2"/>
      <c r="HHR155" s="2"/>
      <c r="HHS155" s="2"/>
      <c r="HHT155" s="2"/>
      <c r="HHU155" s="2"/>
      <c r="HHV155" s="2"/>
      <c r="HHW155" s="2"/>
      <c r="HHX155" s="2"/>
      <c r="HHY155" s="2"/>
      <c r="HHZ155" s="2"/>
      <c r="HIA155" s="2"/>
      <c r="HIB155" s="2"/>
      <c r="HIC155" s="2"/>
      <c r="HID155" s="2"/>
      <c r="HIE155" s="2"/>
      <c r="HIF155" s="2"/>
      <c r="HIG155" s="2"/>
      <c r="HIH155" s="2"/>
      <c r="HII155" s="2"/>
      <c r="HIJ155" s="2"/>
      <c r="HIK155" s="2"/>
      <c r="HIL155" s="2"/>
      <c r="HIM155" s="2"/>
      <c r="HIN155" s="2"/>
      <c r="HIO155" s="2"/>
      <c r="HIP155" s="2"/>
      <c r="HIQ155" s="2"/>
      <c r="HIR155" s="2"/>
      <c r="HIS155" s="2"/>
      <c r="HIT155" s="2"/>
      <c r="HIU155" s="2"/>
      <c r="HIV155" s="2"/>
      <c r="HIW155" s="2"/>
      <c r="HIX155" s="2"/>
      <c r="HIY155" s="2"/>
      <c r="HIZ155" s="2"/>
      <c r="HJA155" s="2"/>
      <c r="HJB155" s="2"/>
      <c r="HJC155" s="2"/>
      <c r="HJD155" s="2"/>
      <c r="HJE155" s="2"/>
      <c r="HJF155" s="2"/>
      <c r="HJG155" s="2"/>
      <c r="HJH155" s="2"/>
      <c r="HJI155" s="2"/>
      <c r="HJJ155" s="2"/>
      <c r="HJK155" s="2"/>
      <c r="HJL155" s="2"/>
      <c r="HJM155" s="2"/>
      <c r="HJN155" s="2"/>
      <c r="HJO155" s="2"/>
      <c r="HJP155" s="2"/>
      <c r="HJQ155" s="2"/>
      <c r="HJR155" s="2"/>
      <c r="HJS155" s="2"/>
      <c r="HJT155" s="2"/>
      <c r="HJU155" s="2"/>
      <c r="HJV155" s="2"/>
      <c r="HJW155" s="2"/>
      <c r="HJX155" s="2"/>
      <c r="HJY155" s="2"/>
      <c r="HJZ155" s="2"/>
      <c r="HKA155" s="2"/>
      <c r="HKB155" s="2"/>
      <c r="HKC155" s="2"/>
      <c r="HKD155" s="2"/>
      <c r="HKE155" s="2"/>
      <c r="HKF155" s="2"/>
      <c r="HKG155" s="2"/>
      <c r="HKH155" s="2"/>
      <c r="HKI155" s="2"/>
      <c r="HKJ155" s="2"/>
      <c r="HKK155" s="2"/>
      <c r="HKL155" s="2"/>
      <c r="HKM155" s="2"/>
      <c r="HKN155" s="2"/>
      <c r="HKO155" s="2"/>
      <c r="HKP155" s="2"/>
      <c r="HKQ155" s="2"/>
      <c r="HKR155" s="2"/>
      <c r="HKS155" s="2"/>
      <c r="HKT155" s="2"/>
      <c r="HKU155" s="2"/>
      <c r="HKV155" s="2"/>
      <c r="HKW155" s="2"/>
      <c r="HKX155" s="2"/>
      <c r="HKY155" s="2"/>
      <c r="HKZ155" s="2"/>
      <c r="HLA155" s="2"/>
      <c r="HLB155" s="2"/>
      <c r="HLC155" s="2"/>
      <c r="HLD155" s="2"/>
      <c r="HLE155" s="2"/>
      <c r="HLF155" s="2"/>
      <c r="HLG155" s="2"/>
      <c r="HLH155" s="2"/>
      <c r="HLI155" s="2"/>
      <c r="HLJ155" s="2"/>
      <c r="HLK155" s="2"/>
      <c r="HLL155" s="2"/>
      <c r="HLM155" s="2"/>
      <c r="HLN155" s="2"/>
      <c r="HLO155" s="2"/>
      <c r="HLP155" s="2"/>
      <c r="HLQ155" s="2"/>
      <c r="HLR155" s="2"/>
      <c r="HLS155" s="2"/>
      <c r="HLT155" s="2"/>
      <c r="HLU155" s="2"/>
      <c r="HLV155" s="2"/>
      <c r="HLW155" s="2"/>
      <c r="HLX155" s="2"/>
      <c r="HLY155" s="2"/>
      <c r="HLZ155" s="2"/>
      <c r="HMA155" s="2"/>
      <c r="HMB155" s="2"/>
      <c r="HMC155" s="2"/>
      <c r="HMD155" s="2"/>
      <c r="HME155" s="2"/>
      <c r="HMF155" s="2"/>
      <c r="HMG155" s="2"/>
      <c r="HMH155" s="2"/>
      <c r="HMI155" s="2"/>
      <c r="HMJ155" s="2"/>
      <c r="HMK155" s="2"/>
      <c r="HML155" s="2"/>
      <c r="HMM155" s="2"/>
      <c r="HMN155" s="2"/>
      <c r="HMO155" s="2"/>
      <c r="HMP155" s="2"/>
      <c r="HMQ155" s="2"/>
      <c r="HMR155" s="2"/>
      <c r="HMS155" s="2"/>
      <c r="HMT155" s="2"/>
      <c r="HMU155" s="2"/>
      <c r="HMV155" s="2"/>
      <c r="HMW155" s="2"/>
      <c r="HMX155" s="2"/>
      <c r="HMY155" s="2"/>
      <c r="HMZ155" s="2"/>
      <c r="HNA155" s="2"/>
      <c r="HNB155" s="2"/>
      <c r="HNC155" s="2"/>
      <c r="HND155" s="2"/>
      <c r="HNE155" s="2"/>
      <c r="HNF155" s="2"/>
      <c r="HNG155" s="2"/>
      <c r="HNH155" s="2"/>
      <c r="HNI155" s="2"/>
      <c r="HNJ155" s="2"/>
      <c r="HNK155" s="2"/>
      <c r="HNL155" s="2"/>
      <c r="HNM155" s="2"/>
      <c r="HNN155" s="2"/>
      <c r="HNO155" s="2"/>
      <c r="HNP155" s="2"/>
      <c r="HNQ155" s="2"/>
      <c r="HNR155" s="2"/>
      <c r="HNS155" s="2"/>
      <c r="HNT155" s="2"/>
      <c r="HNU155" s="2"/>
      <c r="HNV155" s="2"/>
      <c r="HNW155" s="2"/>
      <c r="HNX155" s="2"/>
      <c r="HNY155" s="2"/>
      <c r="HNZ155" s="2"/>
      <c r="HOA155" s="2"/>
      <c r="HOB155" s="2"/>
      <c r="HOC155" s="2"/>
      <c r="HOD155" s="2"/>
      <c r="HOE155" s="2"/>
      <c r="HOF155" s="2"/>
      <c r="HOG155" s="2"/>
      <c r="HOH155" s="2"/>
      <c r="HOI155" s="2"/>
      <c r="HOJ155" s="2"/>
      <c r="HOK155" s="2"/>
      <c r="HOL155" s="2"/>
      <c r="HOM155" s="2"/>
      <c r="HON155" s="2"/>
      <c r="HOO155" s="2"/>
      <c r="HOP155" s="2"/>
      <c r="HOQ155" s="2"/>
      <c r="HOR155" s="2"/>
      <c r="HOS155" s="2"/>
      <c r="HOT155" s="2"/>
      <c r="HOU155" s="2"/>
      <c r="HOV155" s="2"/>
      <c r="HOW155" s="2"/>
      <c r="HOX155" s="2"/>
      <c r="HOY155" s="2"/>
      <c r="HOZ155" s="2"/>
      <c r="HPA155" s="2"/>
      <c r="HPB155" s="2"/>
      <c r="HPC155" s="2"/>
      <c r="HPD155" s="2"/>
      <c r="HPE155" s="2"/>
      <c r="HPF155" s="2"/>
      <c r="HPG155" s="2"/>
      <c r="HPH155" s="2"/>
      <c r="HPI155" s="2"/>
      <c r="HPJ155" s="2"/>
      <c r="HPK155" s="2"/>
      <c r="HPL155" s="2"/>
      <c r="HPM155" s="2"/>
      <c r="HPN155" s="2"/>
      <c r="HPO155" s="2"/>
      <c r="HPP155" s="2"/>
      <c r="HPQ155" s="2"/>
      <c r="HPR155" s="2"/>
      <c r="HPS155" s="2"/>
      <c r="HPT155" s="2"/>
      <c r="HPU155" s="2"/>
      <c r="HPV155" s="2"/>
      <c r="HPW155" s="2"/>
      <c r="HPX155" s="2"/>
      <c r="HPY155" s="2"/>
      <c r="HPZ155" s="2"/>
      <c r="HQA155" s="2"/>
      <c r="HQB155" s="2"/>
      <c r="HQC155" s="2"/>
      <c r="HQD155" s="2"/>
      <c r="HQE155" s="2"/>
      <c r="HQF155" s="2"/>
      <c r="HQG155" s="2"/>
      <c r="HQH155" s="2"/>
      <c r="HQI155" s="2"/>
      <c r="HQJ155" s="2"/>
      <c r="HQK155" s="2"/>
      <c r="HQL155" s="2"/>
      <c r="HQM155" s="2"/>
      <c r="HQN155" s="2"/>
      <c r="HQO155" s="2"/>
      <c r="HQP155" s="2"/>
      <c r="HQQ155" s="2"/>
      <c r="HQR155" s="2"/>
      <c r="HQS155" s="2"/>
      <c r="HQT155" s="2"/>
      <c r="HQU155" s="2"/>
      <c r="HQV155" s="2"/>
      <c r="HQW155" s="2"/>
      <c r="HQX155" s="2"/>
      <c r="HQY155" s="2"/>
      <c r="HQZ155" s="2"/>
      <c r="HRA155" s="2"/>
      <c r="HRB155" s="2"/>
      <c r="HRC155" s="2"/>
      <c r="HRD155" s="2"/>
      <c r="HRE155" s="2"/>
      <c r="HRF155" s="2"/>
      <c r="HRG155" s="2"/>
      <c r="HRH155" s="2"/>
      <c r="HRI155" s="2"/>
      <c r="HRJ155" s="2"/>
      <c r="HRK155" s="2"/>
      <c r="HRL155" s="2"/>
      <c r="HRM155" s="2"/>
      <c r="HRN155" s="2"/>
      <c r="HRO155" s="2"/>
      <c r="HRP155" s="2"/>
      <c r="HRQ155" s="2"/>
      <c r="HRR155" s="2"/>
      <c r="HRS155" s="2"/>
      <c r="HRT155" s="2"/>
      <c r="HRU155" s="2"/>
      <c r="HRV155" s="2"/>
      <c r="HRW155" s="2"/>
      <c r="HRX155" s="2"/>
      <c r="HRY155" s="2"/>
      <c r="HRZ155" s="2"/>
      <c r="HSA155" s="2"/>
      <c r="HSB155" s="2"/>
      <c r="HSC155" s="2"/>
      <c r="HSD155" s="2"/>
      <c r="HSE155" s="2"/>
      <c r="HSF155" s="2"/>
      <c r="HSG155" s="2"/>
      <c r="HSH155" s="2"/>
      <c r="HSI155" s="2"/>
      <c r="HSJ155" s="2"/>
      <c r="HSK155" s="2"/>
      <c r="HSL155" s="2"/>
      <c r="HSM155" s="2"/>
      <c r="HSN155" s="2"/>
      <c r="HSO155" s="2"/>
      <c r="HSP155" s="2"/>
      <c r="HSQ155" s="2"/>
      <c r="HSR155" s="2"/>
      <c r="HSS155" s="2"/>
      <c r="HST155" s="2"/>
      <c r="HSU155" s="2"/>
      <c r="HSV155" s="2"/>
      <c r="HSW155" s="2"/>
      <c r="HSX155" s="2"/>
      <c r="HSY155" s="2"/>
      <c r="HSZ155" s="2"/>
      <c r="HTA155" s="2"/>
      <c r="HTB155" s="2"/>
      <c r="HTC155" s="2"/>
      <c r="HTD155" s="2"/>
      <c r="HTE155" s="2"/>
      <c r="HTF155" s="2"/>
      <c r="HTG155" s="2"/>
      <c r="HTH155" s="2"/>
      <c r="HTI155" s="2"/>
      <c r="HTJ155" s="2"/>
      <c r="HTK155" s="2"/>
      <c r="HTL155" s="2"/>
      <c r="HTM155" s="2"/>
      <c r="HTN155" s="2"/>
      <c r="HTO155" s="2"/>
      <c r="HTP155" s="2"/>
      <c r="HTQ155" s="2"/>
      <c r="HTR155" s="2"/>
      <c r="HTS155" s="2"/>
      <c r="HTT155" s="2"/>
      <c r="HTU155" s="2"/>
      <c r="HTV155" s="2"/>
      <c r="HTW155" s="2"/>
      <c r="HTX155" s="2"/>
      <c r="HTY155" s="2"/>
      <c r="HTZ155" s="2"/>
      <c r="HUA155" s="2"/>
      <c r="HUB155" s="2"/>
      <c r="HUC155" s="2"/>
      <c r="HUD155" s="2"/>
      <c r="HUE155" s="2"/>
      <c r="HUF155" s="2"/>
      <c r="HUG155" s="2"/>
      <c r="HUH155" s="2"/>
      <c r="HUI155" s="2"/>
      <c r="HUJ155" s="2"/>
      <c r="HUK155" s="2"/>
      <c r="HUL155" s="2"/>
      <c r="HUM155" s="2"/>
      <c r="HUN155" s="2"/>
      <c r="HUO155" s="2"/>
      <c r="HUP155" s="2"/>
      <c r="HUQ155" s="2"/>
      <c r="HUR155" s="2"/>
      <c r="HUS155" s="2"/>
      <c r="HUT155" s="2"/>
      <c r="HUU155" s="2"/>
      <c r="HUV155" s="2"/>
      <c r="HUW155" s="2"/>
      <c r="HUX155" s="2"/>
      <c r="HUY155" s="2"/>
      <c r="HUZ155" s="2"/>
      <c r="HVA155" s="2"/>
      <c r="HVB155" s="2"/>
      <c r="HVC155" s="2"/>
      <c r="HVD155" s="2"/>
      <c r="HVE155" s="2"/>
      <c r="HVF155" s="2"/>
      <c r="HVG155" s="2"/>
      <c r="HVH155" s="2"/>
      <c r="HVI155" s="2"/>
      <c r="HVJ155" s="2"/>
      <c r="HVK155" s="2"/>
      <c r="HVL155" s="2"/>
      <c r="HVM155" s="2"/>
      <c r="HVN155" s="2"/>
      <c r="HVO155" s="2"/>
      <c r="HVP155" s="2"/>
      <c r="HVQ155" s="2"/>
      <c r="HVR155" s="2"/>
      <c r="HVS155" s="2"/>
      <c r="HVT155" s="2"/>
      <c r="HVU155" s="2"/>
      <c r="HVV155" s="2"/>
      <c r="HVW155" s="2"/>
      <c r="HVX155" s="2"/>
      <c r="HVY155" s="2"/>
      <c r="HVZ155" s="2"/>
      <c r="HWA155" s="2"/>
      <c r="HWB155" s="2"/>
      <c r="HWC155" s="2"/>
      <c r="HWD155" s="2"/>
      <c r="HWE155" s="2"/>
      <c r="HWF155" s="2"/>
      <c r="HWG155" s="2"/>
      <c r="HWH155" s="2"/>
      <c r="HWI155" s="2"/>
      <c r="HWJ155" s="2"/>
      <c r="HWK155" s="2"/>
      <c r="HWL155" s="2"/>
      <c r="HWM155" s="2"/>
      <c r="HWN155" s="2"/>
      <c r="HWO155" s="2"/>
      <c r="HWP155" s="2"/>
      <c r="HWQ155" s="2"/>
      <c r="HWR155" s="2"/>
      <c r="HWS155" s="2"/>
      <c r="HWT155" s="2"/>
      <c r="HWU155" s="2"/>
      <c r="HWV155" s="2"/>
      <c r="HWW155" s="2"/>
      <c r="HWX155" s="2"/>
      <c r="HWY155" s="2"/>
      <c r="HWZ155" s="2"/>
      <c r="HXA155" s="2"/>
      <c r="HXB155" s="2"/>
      <c r="HXC155" s="2"/>
      <c r="HXD155" s="2"/>
      <c r="HXE155" s="2"/>
      <c r="HXF155" s="2"/>
      <c r="HXG155" s="2"/>
      <c r="HXH155" s="2"/>
      <c r="HXI155" s="2"/>
      <c r="HXJ155" s="2"/>
      <c r="HXK155" s="2"/>
      <c r="HXL155" s="2"/>
      <c r="HXM155" s="2"/>
      <c r="HXN155" s="2"/>
      <c r="HXO155" s="2"/>
      <c r="HXP155" s="2"/>
      <c r="HXQ155" s="2"/>
      <c r="HXR155" s="2"/>
      <c r="HXS155" s="2"/>
      <c r="HXT155" s="2"/>
      <c r="HXU155" s="2"/>
      <c r="HXV155" s="2"/>
      <c r="HXW155" s="2"/>
      <c r="HXX155" s="2"/>
      <c r="HXY155" s="2"/>
      <c r="HXZ155" s="2"/>
      <c r="HYA155" s="2"/>
      <c r="HYB155" s="2"/>
      <c r="HYC155" s="2"/>
      <c r="HYD155" s="2"/>
      <c r="HYE155" s="2"/>
      <c r="HYF155" s="2"/>
      <c r="HYG155" s="2"/>
      <c r="HYH155" s="2"/>
      <c r="HYI155" s="2"/>
      <c r="HYJ155" s="2"/>
      <c r="HYK155" s="2"/>
      <c r="HYL155" s="2"/>
      <c r="HYM155" s="2"/>
      <c r="HYN155" s="2"/>
      <c r="HYO155" s="2"/>
      <c r="HYP155" s="2"/>
      <c r="HYQ155" s="2"/>
      <c r="HYR155" s="2"/>
      <c r="HYS155" s="2"/>
      <c r="HYT155" s="2"/>
      <c r="HYU155" s="2"/>
      <c r="HYV155" s="2"/>
      <c r="HYW155" s="2"/>
      <c r="HYX155" s="2"/>
      <c r="HYY155" s="2"/>
      <c r="HYZ155" s="2"/>
      <c r="HZA155" s="2"/>
      <c r="HZB155" s="2"/>
      <c r="HZC155" s="2"/>
      <c r="HZD155" s="2"/>
      <c r="HZE155" s="2"/>
      <c r="HZF155" s="2"/>
      <c r="HZG155" s="2"/>
      <c r="HZH155" s="2"/>
      <c r="HZI155" s="2"/>
      <c r="HZJ155" s="2"/>
      <c r="HZK155" s="2"/>
      <c r="HZL155" s="2"/>
      <c r="HZM155" s="2"/>
      <c r="HZN155" s="2"/>
      <c r="HZO155" s="2"/>
      <c r="HZP155" s="2"/>
      <c r="HZQ155" s="2"/>
      <c r="HZR155" s="2"/>
      <c r="HZS155" s="2"/>
      <c r="HZT155" s="2"/>
      <c r="HZU155" s="2"/>
      <c r="HZV155" s="2"/>
      <c r="HZW155" s="2"/>
      <c r="HZX155" s="2"/>
      <c r="HZY155" s="2"/>
      <c r="HZZ155" s="2"/>
      <c r="IAA155" s="2"/>
      <c r="IAB155" s="2"/>
      <c r="IAC155" s="2"/>
      <c r="IAD155" s="2"/>
      <c r="IAE155" s="2"/>
      <c r="IAF155" s="2"/>
      <c r="IAG155" s="2"/>
      <c r="IAH155" s="2"/>
      <c r="IAI155" s="2"/>
      <c r="IAJ155" s="2"/>
      <c r="IAK155" s="2"/>
      <c r="IAL155" s="2"/>
      <c r="IAM155" s="2"/>
      <c r="IAN155" s="2"/>
      <c r="IAO155" s="2"/>
      <c r="IAP155" s="2"/>
      <c r="IAQ155" s="2"/>
      <c r="IAR155" s="2"/>
      <c r="IAS155" s="2"/>
      <c r="IAT155" s="2"/>
      <c r="IAU155" s="2"/>
      <c r="IAV155" s="2"/>
      <c r="IAW155" s="2"/>
      <c r="IAX155" s="2"/>
      <c r="IAY155" s="2"/>
      <c r="IAZ155" s="2"/>
      <c r="IBA155" s="2"/>
      <c r="IBB155" s="2"/>
      <c r="IBC155" s="2"/>
      <c r="IBD155" s="2"/>
      <c r="IBE155" s="2"/>
      <c r="IBF155" s="2"/>
      <c r="IBG155" s="2"/>
      <c r="IBH155" s="2"/>
      <c r="IBI155" s="2"/>
      <c r="IBJ155" s="2"/>
      <c r="IBK155" s="2"/>
      <c r="IBL155" s="2"/>
      <c r="IBM155" s="2"/>
      <c r="IBN155" s="2"/>
      <c r="IBO155" s="2"/>
      <c r="IBP155" s="2"/>
      <c r="IBQ155" s="2"/>
      <c r="IBR155" s="2"/>
      <c r="IBS155" s="2"/>
      <c r="IBT155" s="2"/>
      <c r="IBU155" s="2"/>
      <c r="IBV155" s="2"/>
      <c r="IBW155" s="2"/>
      <c r="IBX155" s="2"/>
      <c r="IBY155" s="2"/>
      <c r="IBZ155" s="2"/>
      <c r="ICA155" s="2"/>
      <c r="ICB155" s="2"/>
      <c r="ICC155" s="2"/>
      <c r="ICD155" s="2"/>
      <c r="ICE155" s="2"/>
      <c r="ICF155" s="2"/>
      <c r="ICG155" s="2"/>
      <c r="ICH155" s="2"/>
      <c r="ICI155" s="2"/>
      <c r="ICJ155" s="2"/>
      <c r="ICK155" s="2"/>
      <c r="ICL155" s="2"/>
      <c r="ICM155" s="2"/>
      <c r="ICN155" s="2"/>
      <c r="ICO155" s="2"/>
      <c r="ICP155" s="2"/>
      <c r="ICQ155" s="2"/>
      <c r="ICR155" s="2"/>
      <c r="ICS155" s="2"/>
      <c r="ICT155" s="2"/>
      <c r="ICU155" s="2"/>
      <c r="ICV155" s="2"/>
      <c r="ICW155" s="2"/>
      <c r="ICX155" s="2"/>
      <c r="ICY155" s="2"/>
      <c r="ICZ155" s="2"/>
      <c r="IDA155" s="2"/>
      <c r="IDB155" s="2"/>
      <c r="IDC155" s="2"/>
      <c r="IDD155" s="2"/>
      <c r="IDE155" s="2"/>
      <c r="IDF155" s="2"/>
      <c r="IDG155" s="2"/>
      <c r="IDH155" s="2"/>
      <c r="IDI155" s="2"/>
      <c r="IDJ155" s="2"/>
      <c r="IDK155" s="2"/>
      <c r="IDL155" s="2"/>
      <c r="IDM155" s="2"/>
      <c r="IDN155" s="2"/>
      <c r="IDO155" s="2"/>
      <c r="IDP155" s="2"/>
      <c r="IDQ155" s="2"/>
      <c r="IDR155" s="2"/>
      <c r="IDS155" s="2"/>
      <c r="IDT155" s="2"/>
      <c r="IDU155" s="2"/>
      <c r="IDV155" s="2"/>
      <c r="IDW155" s="2"/>
      <c r="IDX155" s="2"/>
      <c r="IDY155" s="2"/>
      <c r="IDZ155" s="2"/>
      <c r="IEA155" s="2"/>
      <c r="IEB155" s="2"/>
      <c r="IEC155" s="2"/>
      <c r="IED155" s="2"/>
      <c r="IEE155" s="2"/>
      <c r="IEF155" s="2"/>
      <c r="IEG155" s="2"/>
      <c r="IEH155" s="2"/>
      <c r="IEI155" s="2"/>
      <c r="IEJ155" s="2"/>
      <c r="IEK155" s="2"/>
      <c r="IEL155" s="2"/>
      <c r="IEM155" s="2"/>
      <c r="IEN155" s="2"/>
      <c r="IEO155" s="2"/>
      <c r="IEP155" s="2"/>
      <c r="IEQ155" s="2"/>
      <c r="IER155" s="2"/>
      <c r="IES155" s="2"/>
      <c r="IET155" s="2"/>
      <c r="IEU155" s="2"/>
      <c r="IEV155" s="2"/>
      <c r="IEW155" s="2"/>
      <c r="IEX155" s="2"/>
      <c r="IEY155" s="2"/>
      <c r="IEZ155" s="2"/>
      <c r="IFA155" s="2"/>
      <c r="IFB155" s="2"/>
      <c r="IFC155" s="2"/>
      <c r="IFD155" s="2"/>
      <c r="IFE155" s="2"/>
      <c r="IFF155" s="2"/>
      <c r="IFG155" s="2"/>
      <c r="IFH155" s="2"/>
      <c r="IFI155" s="2"/>
      <c r="IFJ155" s="2"/>
      <c r="IFK155" s="2"/>
      <c r="IFL155" s="2"/>
      <c r="IFM155" s="2"/>
      <c r="IFN155" s="2"/>
      <c r="IFO155" s="2"/>
      <c r="IFP155" s="2"/>
      <c r="IFQ155" s="2"/>
      <c r="IFR155" s="2"/>
      <c r="IFS155" s="2"/>
      <c r="IFT155" s="2"/>
      <c r="IFU155" s="2"/>
      <c r="IFV155" s="2"/>
      <c r="IFW155" s="2"/>
      <c r="IFX155" s="2"/>
      <c r="IFY155" s="2"/>
      <c r="IFZ155" s="2"/>
      <c r="IGA155" s="2"/>
      <c r="IGB155" s="2"/>
      <c r="IGC155" s="2"/>
      <c r="IGD155" s="2"/>
      <c r="IGE155" s="2"/>
      <c r="IGF155" s="2"/>
      <c r="IGG155" s="2"/>
      <c r="IGH155" s="2"/>
      <c r="IGI155" s="2"/>
      <c r="IGJ155" s="2"/>
      <c r="IGK155" s="2"/>
      <c r="IGL155" s="2"/>
      <c r="IGM155" s="2"/>
      <c r="IGN155" s="2"/>
      <c r="IGO155" s="2"/>
      <c r="IGP155" s="2"/>
      <c r="IGQ155" s="2"/>
      <c r="IGR155" s="2"/>
      <c r="IGS155" s="2"/>
      <c r="IGT155" s="2"/>
      <c r="IGU155" s="2"/>
      <c r="IGV155" s="2"/>
      <c r="IGW155" s="2"/>
      <c r="IGX155" s="2"/>
      <c r="IGY155" s="2"/>
      <c r="IGZ155" s="2"/>
      <c r="IHA155" s="2"/>
      <c r="IHB155" s="2"/>
      <c r="IHC155" s="2"/>
      <c r="IHD155" s="2"/>
      <c r="IHE155" s="2"/>
      <c r="IHF155" s="2"/>
      <c r="IHG155" s="2"/>
      <c r="IHH155" s="2"/>
      <c r="IHI155" s="2"/>
      <c r="IHJ155" s="2"/>
      <c r="IHK155" s="2"/>
      <c r="IHL155" s="2"/>
      <c r="IHM155" s="2"/>
      <c r="IHN155" s="2"/>
      <c r="IHO155" s="2"/>
      <c r="IHP155" s="2"/>
      <c r="IHQ155" s="2"/>
      <c r="IHR155" s="2"/>
      <c r="IHS155" s="2"/>
      <c r="IHT155" s="2"/>
      <c r="IHU155" s="2"/>
      <c r="IHV155" s="2"/>
      <c r="IHW155" s="2"/>
      <c r="IHX155" s="2"/>
      <c r="IHY155" s="2"/>
      <c r="IHZ155" s="2"/>
      <c r="IIA155" s="2"/>
      <c r="IIB155" s="2"/>
      <c r="IIC155" s="2"/>
      <c r="IID155" s="2"/>
      <c r="IIE155" s="2"/>
      <c r="IIF155" s="2"/>
      <c r="IIG155" s="2"/>
      <c r="IIH155" s="2"/>
      <c r="III155" s="2"/>
      <c r="IIJ155" s="2"/>
      <c r="IIK155" s="2"/>
      <c r="IIL155" s="2"/>
      <c r="IIM155" s="2"/>
      <c r="IIN155" s="2"/>
      <c r="IIO155" s="2"/>
      <c r="IIP155" s="2"/>
      <c r="IIQ155" s="2"/>
      <c r="IIR155" s="2"/>
      <c r="IIS155" s="2"/>
      <c r="IIT155" s="2"/>
      <c r="IIU155" s="2"/>
      <c r="IIV155" s="2"/>
      <c r="IIW155" s="2"/>
      <c r="IIX155" s="2"/>
      <c r="IIY155" s="2"/>
      <c r="IIZ155" s="2"/>
      <c r="IJA155" s="2"/>
      <c r="IJB155" s="2"/>
      <c r="IJC155" s="2"/>
      <c r="IJD155" s="2"/>
      <c r="IJE155" s="2"/>
      <c r="IJF155" s="2"/>
      <c r="IJG155" s="2"/>
      <c r="IJH155" s="2"/>
      <c r="IJI155" s="2"/>
      <c r="IJJ155" s="2"/>
      <c r="IJK155" s="2"/>
      <c r="IJL155" s="2"/>
      <c r="IJM155" s="2"/>
      <c r="IJN155" s="2"/>
      <c r="IJO155" s="2"/>
      <c r="IJP155" s="2"/>
      <c r="IJQ155" s="2"/>
      <c r="IJR155" s="2"/>
      <c r="IJS155" s="2"/>
      <c r="IJT155" s="2"/>
      <c r="IJU155" s="2"/>
      <c r="IJV155" s="2"/>
      <c r="IJW155" s="2"/>
      <c r="IJX155" s="2"/>
      <c r="IJY155" s="2"/>
      <c r="IJZ155" s="2"/>
      <c r="IKA155" s="2"/>
      <c r="IKB155" s="2"/>
      <c r="IKC155" s="2"/>
      <c r="IKD155" s="2"/>
      <c r="IKE155" s="2"/>
      <c r="IKF155" s="2"/>
      <c r="IKG155" s="2"/>
      <c r="IKH155" s="2"/>
      <c r="IKI155" s="2"/>
      <c r="IKJ155" s="2"/>
      <c r="IKK155" s="2"/>
      <c r="IKL155" s="2"/>
      <c r="IKM155" s="2"/>
      <c r="IKN155" s="2"/>
      <c r="IKO155" s="2"/>
      <c r="IKP155" s="2"/>
      <c r="IKQ155" s="2"/>
      <c r="IKR155" s="2"/>
      <c r="IKS155" s="2"/>
      <c r="IKT155" s="2"/>
      <c r="IKU155" s="2"/>
      <c r="IKV155" s="2"/>
      <c r="IKW155" s="2"/>
      <c r="IKX155" s="2"/>
      <c r="IKY155" s="2"/>
      <c r="IKZ155" s="2"/>
      <c r="ILA155" s="2"/>
      <c r="ILB155" s="2"/>
      <c r="ILC155" s="2"/>
      <c r="ILD155" s="2"/>
      <c r="ILE155" s="2"/>
      <c r="ILF155" s="2"/>
      <c r="ILG155" s="2"/>
      <c r="ILH155" s="2"/>
      <c r="ILI155" s="2"/>
      <c r="ILJ155" s="2"/>
      <c r="ILK155" s="2"/>
      <c r="ILL155" s="2"/>
      <c r="ILM155" s="2"/>
      <c r="ILN155" s="2"/>
      <c r="ILO155" s="2"/>
      <c r="ILP155" s="2"/>
      <c r="ILQ155" s="2"/>
      <c r="ILR155" s="2"/>
      <c r="ILS155" s="2"/>
      <c r="ILT155" s="2"/>
      <c r="ILU155" s="2"/>
      <c r="ILV155" s="2"/>
      <c r="ILW155" s="2"/>
      <c r="ILX155" s="2"/>
      <c r="ILY155" s="2"/>
      <c r="ILZ155" s="2"/>
      <c r="IMA155" s="2"/>
      <c r="IMB155" s="2"/>
      <c r="IMC155" s="2"/>
      <c r="IMD155" s="2"/>
      <c r="IME155" s="2"/>
      <c r="IMF155" s="2"/>
      <c r="IMG155" s="2"/>
      <c r="IMH155" s="2"/>
      <c r="IMI155" s="2"/>
      <c r="IMJ155" s="2"/>
      <c r="IMK155" s="2"/>
      <c r="IML155" s="2"/>
      <c r="IMM155" s="2"/>
      <c r="IMN155" s="2"/>
      <c r="IMO155" s="2"/>
      <c r="IMP155" s="2"/>
      <c r="IMQ155" s="2"/>
      <c r="IMR155" s="2"/>
      <c r="IMS155" s="2"/>
      <c r="IMT155" s="2"/>
      <c r="IMU155" s="2"/>
      <c r="IMV155" s="2"/>
      <c r="IMW155" s="2"/>
      <c r="IMX155" s="2"/>
      <c r="IMY155" s="2"/>
      <c r="IMZ155" s="2"/>
      <c r="INA155" s="2"/>
      <c r="INB155" s="2"/>
      <c r="INC155" s="2"/>
      <c r="IND155" s="2"/>
      <c r="INE155" s="2"/>
      <c r="INF155" s="2"/>
      <c r="ING155" s="2"/>
      <c r="INH155" s="2"/>
      <c r="INI155" s="2"/>
      <c r="INJ155" s="2"/>
      <c r="INK155" s="2"/>
      <c r="INL155" s="2"/>
      <c r="INM155" s="2"/>
      <c r="INN155" s="2"/>
      <c r="INO155" s="2"/>
      <c r="INP155" s="2"/>
      <c r="INQ155" s="2"/>
      <c r="INR155" s="2"/>
      <c r="INS155" s="2"/>
      <c r="INT155" s="2"/>
      <c r="INU155" s="2"/>
      <c r="INV155" s="2"/>
      <c r="INW155" s="2"/>
      <c r="INX155" s="2"/>
      <c r="INY155" s="2"/>
      <c r="INZ155" s="2"/>
      <c r="IOA155" s="2"/>
      <c r="IOB155" s="2"/>
      <c r="IOC155" s="2"/>
      <c r="IOD155" s="2"/>
      <c r="IOE155" s="2"/>
      <c r="IOF155" s="2"/>
      <c r="IOG155" s="2"/>
      <c r="IOH155" s="2"/>
      <c r="IOI155" s="2"/>
      <c r="IOJ155" s="2"/>
      <c r="IOK155" s="2"/>
      <c r="IOL155" s="2"/>
      <c r="IOM155" s="2"/>
      <c r="ION155" s="2"/>
      <c r="IOO155" s="2"/>
      <c r="IOP155" s="2"/>
      <c r="IOQ155" s="2"/>
      <c r="IOR155" s="2"/>
      <c r="IOS155" s="2"/>
      <c r="IOT155" s="2"/>
      <c r="IOU155" s="2"/>
      <c r="IOV155" s="2"/>
      <c r="IOW155" s="2"/>
      <c r="IOX155" s="2"/>
      <c r="IOY155" s="2"/>
      <c r="IOZ155" s="2"/>
      <c r="IPA155" s="2"/>
      <c r="IPB155" s="2"/>
      <c r="IPC155" s="2"/>
      <c r="IPD155" s="2"/>
      <c r="IPE155" s="2"/>
      <c r="IPF155" s="2"/>
      <c r="IPG155" s="2"/>
      <c r="IPH155" s="2"/>
      <c r="IPI155" s="2"/>
      <c r="IPJ155" s="2"/>
      <c r="IPK155" s="2"/>
      <c r="IPL155" s="2"/>
      <c r="IPM155" s="2"/>
      <c r="IPN155" s="2"/>
      <c r="IPO155" s="2"/>
      <c r="IPP155" s="2"/>
      <c r="IPQ155" s="2"/>
      <c r="IPR155" s="2"/>
      <c r="IPS155" s="2"/>
      <c r="IPT155" s="2"/>
      <c r="IPU155" s="2"/>
      <c r="IPV155" s="2"/>
      <c r="IPW155" s="2"/>
      <c r="IPX155" s="2"/>
      <c r="IPY155" s="2"/>
      <c r="IPZ155" s="2"/>
      <c r="IQA155" s="2"/>
      <c r="IQB155" s="2"/>
      <c r="IQC155" s="2"/>
      <c r="IQD155" s="2"/>
      <c r="IQE155" s="2"/>
      <c r="IQF155" s="2"/>
      <c r="IQG155" s="2"/>
      <c r="IQH155" s="2"/>
      <c r="IQI155" s="2"/>
      <c r="IQJ155" s="2"/>
      <c r="IQK155" s="2"/>
      <c r="IQL155" s="2"/>
      <c r="IQM155" s="2"/>
      <c r="IQN155" s="2"/>
      <c r="IQO155" s="2"/>
      <c r="IQP155" s="2"/>
      <c r="IQQ155" s="2"/>
      <c r="IQR155" s="2"/>
      <c r="IQS155" s="2"/>
      <c r="IQT155" s="2"/>
      <c r="IQU155" s="2"/>
      <c r="IQV155" s="2"/>
      <c r="IQW155" s="2"/>
      <c r="IQX155" s="2"/>
      <c r="IQY155" s="2"/>
      <c r="IQZ155" s="2"/>
      <c r="IRA155" s="2"/>
      <c r="IRB155" s="2"/>
      <c r="IRC155" s="2"/>
      <c r="IRD155" s="2"/>
      <c r="IRE155" s="2"/>
      <c r="IRF155" s="2"/>
      <c r="IRG155" s="2"/>
      <c r="IRH155" s="2"/>
      <c r="IRI155" s="2"/>
      <c r="IRJ155" s="2"/>
      <c r="IRK155" s="2"/>
      <c r="IRL155" s="2"/>
      <c r="IRM155" s="2"/>
      <c r="IRN155" s="2"/>
      <c r="IRO155" s="2"/>
      <c r="IRP155" s="2"/>
      <c r="IRQ155" s="2"/>
      <c r="IRR155" s="2"/>
      <c r="IRS155" s="2"/>
      <c r="IRT155" s="2"/>
      <c r="IRU155" s="2"/>
      <c r="IRV155" s="2"/>
      <c r="IRW155" s="2"/>
      <c r="IRX155" s="2"/>
      <c r="IRY155" s="2"/>
      <c r="IRZ155" s="2"/>
      <c r="ISA155" s="2"/>
      <c r="ISB155" s="2"/>
      <c r="ISC155" s="2"/>
      <c r="ISD155" s="2"/>
      <c r="ISE155" s="2"/>
      <c r="ISF155" s="2"/>
      <c r="ISG155" s="2"/>
      <c r="ISH155" s="2"/>
      <c r="ISI155" s="2"/>
      <c r="ISJ155" s="2"/>
      <c r="ISK155" s="2"/>
      <c r="ISL155" s="2"/>
      <c r="ISM155" s="2"/>
      <c r="ISN155" s="2"/>
      <c r="ISO155" s="2"/>
      <c r="ISP155" s="2"/>
      <c r="ISQ155" s="2"/>
      <c r="ISR155" s="2"/>
      <c r="ISS155" s="2"/>
      <c r="IST155" s="2"/>
      <c r="ISU155" s="2"/>
      <c r="ISV155" s="2"/>
      <c r="ISW155" s="2"/>
      <c r="ISX155" s="2"/>
      <c r="ISY155" s="2"/>
      <c r="ISZ155" s="2"/>
      <c r="ITA155" s="2"/>
      <c r="ITB155" s="2"/>
      <c r="ITC155" s="2"/>
      <c r="ITD155" s="2"/>
      <c r="ITE155" s="2"/>
      <c r="ITF155" s="2"/>
      <c r="ITG155" s="2"/>
      <c r="ITH155" s="2"/>
      <c r="ITI155" s="2"/>
      <c r="ITJ155" s="2"/>
      <c r="ITK155" s="2"/>
      <c r="ITL155" s="2"/>
      <c r="ITM155" s="2"/>
      <c r="ITN155" s="2"/>
      <c r="ITO155" s="2"/>
      <c r="ITP155" s="2"/>
      <c r="ITQ155" s="2"/>
      <c r="ITR155" s="2"/>
      <c r="ITS155" s="2"/>
      <c r="ITT155" s="2"/>
      <c r="ITU155" s="2"/>
      <c r="ITV155" s="2"/>
      <c r="ITW155" s="2"/>
      <c r="ITX155" s="2"/>
      <c r="ITY155" s="2"/>
      <c r="ITZ155" s="2"/>
      <c r="IUA155" s="2"/>
      <c r="IUB155" s="2"/>
      <c r="IUC155" s="2"/>
      <c r="IUD155" s="2"/>
      <c r="IUE155" s="2"/>
      <c r="IUF155" s="2"/>
      <c r="IUG155" s="2"/>
      <c r="IUH155" s="2"/>
      <c r="IUI155" s="2"/>
      <c r="IUJ155" s="2"/>
      <c r="IUK155" s="2"/>
      <c r="IUL155" s="2"/>
      <c r="IUM155" s="2"/>
      <c r="IUN155" s="2"/>
      <c r="IUO155" s="2"/>
      <c r="IUP155" s="2"/>
      <c r="IUQ155" s="2"/>
      <c r="IUR155" s="2"/>
      <c r="IUS155" s="2"/>
      <c r="IUT155" s="2"/>
      <c r="IUU155" s="2"/>
      <c r="IUV155" s="2"/>
      <c r="IUW155" s="2"/>
      <c r="IUX155" s="2"/>
      <c r="IUY155" s="2"/>
      <c r="IUZ155" s="2"/>
      <c r="IVA155" s="2"/>
      <c r="IVB155" s="2"/>
      <c r="IVC155" s="2"/>
      <c r="IVD155" s="2"/>
      <c r="IVE155" s="2"/>
      <c r="IVF155" s="2"/>
      <c r="IVG155" s="2"/>
      <c r="IVH155" s="2"/>
      <c r="IVI155" s="2"/>
      <c r="IVJ155" s="2"/>
      <c r="IVK155" s="2"/>
      <c r="IVL155" s="2"/>
      <c r="IVM155" s="2"/>
      <c r="IVN155" s="2"/>
      <c r="IVO155" s="2"/>
      <c r="IVP155" s="2"/>
      <c r="IVQ155" s="2"/>
      <c r="IVR155" s="2"/>
      <c r="IVS155" s="2"/>
      <c r="IVT155" s="2"/>
      <c r="IVU155" s="2"/>
      <c r="IVV155" s="2"/>
      <c r="IVW155" s="2"/>
      <c r="IVX155" s="2"/>
      <c r="IVY155" s="2"/>
      <c r="IVZ155" s="2"/>
      <c r="IWA155" s="2"/>
      <c r="IWB155" s="2"/>
      <c r="IWC155" s="2"/>
      <c r="IWD155" s="2"/>
      <c r="IWE155" s="2"/>
      <c r="IWF155" s="2"/>
      <c r="IWG155" s="2"/>
      <c r="IWH155" s="2"/>
      <c r="IWI155" s="2"/>
      <c r="IWJ155" s="2"/>
      <c r="IWK155" s="2"/>
      <c r="IWL155" s="2"/>
      <c r="IWM155" s="2"/>
      <c r="IWN155" s="2"/>
      <c r="IWO155" s="2"/>
      <c r="IWP155" s="2"/>
      <c r="IWQ155" s="2"/>
      <c r="IWR155" s="2"/>
      <c r="IWS155" s="2"/>
      <c r="IWT155" s="2"/>
      <c r="IWU155" s="2"/>
      <c r="IWV155" s="2"/>
      <c r="IWW155" s="2"/>
      <c r="IWX155" s="2"/>
      <c r="IWY155" s="2"/>
      <c r="IWZ155" s="2"/>
      <c r="IXA155" s="2"/>
      <c r="IXB155" s="2"/>
      <c r="IXC155" s="2"/>
      <c r="IXD155" s="2"/>
      <c r="IXE155" s="2"/>
      <c r="IXF155" s="2"/>
      <c r="IXG155" s="2"/>
      <c r="IXH155" s="2"/>
      <c r="IXI155" s="2"/>
      <c r="IXJ155" s="2"/>
      <c r="IXK155" s="2"/>
      <c r="IXL155" s="2"/>
      <c r="IXM155" s="2"/>
      <c r="IXN155" s="2"/>
      <c r="IXO155" s="2"/>
      <c r="IXP155" s="2"/>
      <c r="IXQ155" s="2"/>
      <c r="IXR155" s="2"/>
      <c r="IXS155" s="2"/>
      <c r="IXT155" s="2"/>
      <c r="IXU155" s="2"/>
      <c r="IXV155" s="2"/>
      <c r="IXW155" s="2"/>
      <c r="IXX155" s="2"/>
      <c r="IXY155" s="2"/>
      <c r="IXZ155" s="2"/>
      <c r="IYA155" s="2"/>
      <c r="IYB155" s="2"/>
      <c r="IYC155" s="2"/>
      <c r="IYD155" s="2"/>
      <c r="IYE155" s="2"/>
      <c r="IYF155" s="2"/>
      <c r="IYG155" s="2"/>
      <c r="IYH155" s="2"/>
      <c r="IYI155" s="2"/>
      <c r="IYJ155" s="2"/>
      <c r="IYK155" s="2"/>
      <c r="IYL155" s="2"/>
      <c r="IYM155" s="2"/>
      <c r="IYN155" s="2"/>
      <c r="IYO155" s="2"/>
      <c r="IYP155" s="2"/>
      <c r="IYQ155" s="2"/>
      <c r="IYR155" s="2"/>
      <c r="IYS155" s="2"/>
      <c r="IYT155" s="2"/>
      <c r="IYU155" s="2"/>
      <c r="IYV155" s="2"/>
      <c r="IYW155" s="2"/>
      <c r="IYX155" s="2"/>
      <c r="IYY155" s="2"/>
      <c r="IYZ155" s="2"/>
      <c r="IZA155" s="2"/>
      <c r="IZB155" s="2"/>
      <c r="IZC155" s="2"/>
      <c r="IZD155" s="2"/>
      <c r="IZE155" s="2"/>
      <c r="IZF155" s="2"/>
      <c r="IZG155" s="2"/>
      <c r="IZH155" s="2"/>
      <c r="IZI155" s="2"/>
      <c r="IZJ155" s="2"/>
      <c r="IZK155" s="2"/>
      <c r="IZL155" s="2"/>
      <c r="IZM155" s="2"/>
      <c r="IZN155" s="2"/>
      <c r="IZO155" s="2"/>
      <c r="IZP155" s="2"/>
      <c r="IZQ155" s="2"/>
      <c r="IZR155" s="2"/>
      <c r="IZS155" s="2"/>
      <c r="IZT155" s="2"/>
      <c r="IZU155" s="2"/>
      <c r="IZV155" s="2"/>
      <c r="IZW155" s="2"/>
      <c r="IZX155" s="2"/>
      <c r="IZY155" s="2"/>
      <c r="IZZ155" s="2"/>
      <c r="JAA155" s="2"/>
      <c r="JAB155" s="2"/>
      <c r="JAC155" s="2"/>
      <c r="JAD155" s="2"/>
      <c r="JAE155" s="2"/>
      <c r="JAF155" s="2"/>
      <c r="JAG155" s="2"/>
      <c r="JAH155" s="2"/>
      <c r="JAI155" s="2"/>
      <c r="JAJ155" s="2"/>
      <c r="JAK155" s="2"/>
      <c r="JAL155" s="2"/>
      <c r="JAM155" s="2"/>
      <c r="JAN155" s="2"/>
      <c r="JAO155" s="2"/>
      <c r="JAP155" s="2"/>
      <c r="JAQ155" s="2"/>
      <c r="JAR155" s="2"/>
      <c r="JAS155" s="2"/>
      <c r="JAT155" s="2"/>
      <c r="JAU155" s="2"/>
      <c r="JAV155" s="2"/>
      <c r="JAW155" s="2"/>
      <c r="JAX155" s="2"/>
      <c r="JAY155" s="2"/>
      <c r="JAZ155" s="2"/>
      <c r="JBA155" s="2"/>
      <c r="JBB155" s="2"/>
      <c r="JBC155" s="2"/>
      <c r="JBD155" s="2"/>
      <c r="JBE155" s="2"/>
      <c r="JBF155" s="2"/>
      <c r="JBG155" s="2"/>
      <c r="JBH155" s="2"/>
      <c r="JBI155" s="2"/>
      <c r="JBJ155" s="2"/>
      <c r="JBK155" s="2"/>
      <c r="JBL155" s="2"/>
      <c r="JBM155" s="2"/>
      <c r="JBN155" s="2"/>
      <c r="JBO155" s="2"/>
      <c r="JBP155" s="2"/>
      <c r="JBQ155" s="2"/>
      <c r="JBR155" s="2"/>
      <c r="JBS155" s="2"/>
      <c r="JBT155" s="2"/>
      <c r="JBU155" s="2"/>
      <c r="JBV155" s="2"/>
      <c r="JBW155" s="2"/>
      <c r="JBX155" s="2"/>
      <c r="JBY155" s="2"/>
      <c r="JBZ155" s="2"/>
      <c r="JCA155" s="2"/>
      <c r="JCB155" s="2"/>
      <c r="JCC155" s="2"/>
      <c r="JCD155" s="2"/>
      <c r="JCE155" s="2"/>
      <c r="JCF155" s="2"/>
      <c r="JCG155" s="2"/>
      <c r="JCH155" s="2"/>
      <c r="JCI155" s="2"/>
      <c r="JCJ155" s="2"/>
      <c r="JCK155" s="2"/>
      <c r="JCL155" s="2"/>
      <c r="JCM155" s="2"/>
      <c r="JCN155" s="2"/>
      <c r="JCO155" s="2"/>
      <c r="JCP155" s="2"/>
      <c r="JCQ155" s="2"/>
      <c r="JCR155" s="2"/>
      <c r="JCS155" s="2"/>
      <c r="JCT155" s="2"/>
      <c r="JCU155" s="2"/>
      <c r="JCV155" s="2"/>
      <c r="JCW155" s="2"/>
      <c r="JCX155" s="2"/>
      <c r="JCY155" s="2"/>
      <c r="JCZ155" s="2"/>
      <c r="JDA155" s="2"/>
      <c r="JDB155" s="2"/>
      <c r="JDC155" s="2"/>
      <c r="JDD155" s="2"/>
      <c r="JDE155" s="2"/>
      <c r="JDF155" s="2"/>
      <c r="JDG155" s="2"/>
      <c r="JDH155" s="2"/>
      <c r="JDI155" s="2"/>
      <c r="JDJ155" s="2"/>
      <c r="JDK155" s="2"/>
      <c r="JDL155" s="2"/>
      <c r="JDM155" s="2"/>
      <c r="JDN155" s="2"/>
      <c r="JDO155" s="2"/>
      <c r="JDP155" s="2"/>
      <c r="JDQ155" s="2"/>
      <c r="JDR155" s="2"/>
      <c r="JDS155" s="2"/>
      <c r="JDT155" s="2"/>
      <c r="JDU155" s="2"/>
      <c r="JDV155" s="2"/>
      <c r="JDW155" s="2"/>
      <c r="JDX155" s="2"/>
      <c r="JDY155" s="2"/>
      <c r="JDZ155" s="2"/>
      <c r="JEA155" s="2"/>
      <c r="JEB155" s="2"/>
      <c r="JEC155" s="2"/>
      <c r="JED155" s="2"/>
      <c r="JEE155" s="2"/>
      <c r="JEF155" s="2"/>
      <c r="JEG155" s="2"/>
      <c r="JEH155" s="2"/>
      <c r="JEI155" s="2"/>
      <c r="JEJ155" s="2"/>
      <c r="JEK155" s="2"/>
      <c r="JEL155" s="2"/>
      <c r="JEM155" s="2"/>
      <c r="JEN155" s="2"/>
      <c r="JEO155" s="2"/>
      <c r="JEP155" s="2"/>
      <c r="JEQ155" s="2"/>
      <c r="JER155" s="2"/>
      <c r="JES155" s="2"/>
      <c r="JET155" s="2"/>
      <c r="JEU155" s="2"/>
      <c r="JEV155" s="2"/>
      <c r="JEW155" s="2"/>
      <c r="JEX155" s="2"/>
      <c r="JEY155" s="2"/>
      <c r="JEZ155" s="2"/>
      <c r="JFA155" s="2"/>
      <c r="JFB155" s="2"/>
      <c r="JFC155" s="2"/>
      <c r="JFD155" s="2"/>
      <c r="JFE155" s="2"/>
      <c r="JFF155" s="2"/>
      <c r="JFG155" s="2"/>
      <c r="JFH155" s="2"/>
      <c r="JFI155" s="2"/>
      <c r="JFJ155" s="2"/>
      <c r="JFK155" s="2"/>
      <c r="JFL155" s="2"/>
      <c r="JFM155" s="2"/>
      <c r="JFN155" s="2"/>
      <c r="JFO155" s="2"/>
      <c r="JFP155" s="2"/>
      <c r="JFQ155" s="2"/>
      <c r="JFR155" s="2"/>
      <c r="JFS155" s="2"/>
      <c r="JFT155" s="2"/>
      <c r="JFU155" s="2"/>
      <c r="JFV155" s="2"/>
      <c r="JFW155" s="2"/>
      <c r="JFX155" s="2"/>
      <c r="JFY155" s="2"/>
      <c r="JFZ155" s="2"/>
      <c r="JGA155" s="2"/>
      <c r="JGB155" s="2"/>
      <c r="JGC155" s="2"/>
      <c r="JGD155" s="2"/>
      <c r="JGE155" s="2"/>
      <c r="JGF155" s="2"/>
      <c r="JGG155" s="2"/>
      <c r="JGH155" s="2"/>
      <c r="JGI155" s="2"/>
      <c r="JGJ155" s="2"/>
      <c r="JGK155" s="2"/>
      <c r="JGL155" s="2"/>
      <c r="JGM155" s="2"/>
      <c r="JGN155" s="2"/>
      <c r="JGO155" s="2"/>
      <c r="JGP155" s="2"/>
      <c r="JGQ155" s="2"/>
      <c r="JGR155" s="2"/>
      <c r="JGS155" s="2"/>
      <c r="JGT155" s="2"/>
      <c r="JGU155" s="2"/>
      <c r="JGV155" s="2"/>
      <c r="JGW155" s="2"/>
      <c r="JGX155" s="2"/>
      <c r="JGY155" s="2"/>
      <c r="JGZ155" s="2"/>
      <c r="JHA155" s="2"/>
      <c r="JHB155" s="2"/>
      <c r="JHC155" s="2"/>
      <c r="JHD155" s="2"/>
      <c r="JHE155" s="2"/>
      <c r="JHF155" s="2"/>
      <c r="JHG155" s="2"/>
      <c r="JHH155" s="2"/>
      <c r="JHI155" s="2"/>
      <c r="JHJ155" s="2"/>
      <c r="JHK155" s="2"/>
      <c r="JHL155" s="2"/>
      <c r="JHM155" s="2"/>
      <c r="JHN155" s="2"/>
      <c r="JHO155" s="2"/>
      <c r="JHP155" s="2"/>
      <c r="JHQ155" s="2"/>
      <c r="JHR155" s="2"/>
      <c r="JHS155" s="2"/>
      <c r="JHT155" s="2"/>
      <c r="JHU155" s="2"/>
      <c r="JHV155" s="2"/>
      <c r="JHW155" s="2"/>
      <c r="JHX155" s="2"/>
      <c r="JHY155" s="2"/>
      <c r="JHZ155" s="2"/>
      <c r="JIA155" s="2"/>
      <c r="JIB155" s="2"/>
      <c r="JIC155" s="2"/>
      <c r="JID155" s="2"/>
      <c r="JIE155" s="2"/>
      <c r="JIF155" s="2"/>
      <c r="JIG155" s="2"/>
      <c r="JIH155" s="2"/>
      <c r="JII155" s="2"/>
      <c r="JIJ155" s="2"/>
      <c r="JIK155" s="2"/>
      <c r="JIL155" s="2"/>
      <c r="JIM155" s="2"/>
      <c r="JIN155" s="2"/>
      <c r="JIO155" s="2"/>
      <c r="JIP155" s="2"/>
      <c r="JIQ155" s="2"/>
      <c r="JIR155" s="2"/>
      <c r="JIS155" s="2"/>
      <c r="JIT155" s="2"/>
      <c r="JIU155" s="2"/>
      <c r="JIV155" s="2"/>
      <c r="JIW155" s="2"/>
      <c r="JIX155" s="2"/>
      <c r="JIY155" s="2"/>
      <c r="JIZ155" s="2"/>
      <c r="JJA155" s="2"/>
      <c r="JJB155" s="2"/>
      <c r="JJC155" s="2"/>
      <c r="JJD155" s="2"/>
      <c r="JJE155" s="2"/>
      <c r="JJF155" s="2"/>
      <c r="JJG155" s="2"/>
      <c r="JJH155" s="2"/>
      <c r="JJI155" s="2"/>
      <c r="JJJ155" s="2"/>
      <c r="JJK155" s="2"/>
      <c r="JJL155" s="2"/>
      <c r="JJM155" s="2"/>
      <c r="JJN155" s="2"/>
      <c r="JJO155" s="2"/>
      <c r="JJP155" s="2"/>
      <c r="JJQ155" s="2"/>
      <c r="JJR155" s="2"/>
      <c r="JJS155" s="2"/>
      <c r="JJT155" s="2"/>
      <c r="JJU155" s="2"/>
      <c r="JJV155" s="2"/>
      <c r="JJW155" s="2"/>
      <c r="JJX155" s="2"/>
      <c r="JJY155" s="2"/>
      <c r="JJZ155" s="2"/>
      <c r="JKA155" s="2"/>
      <c r="JKB155" s="2"/>
      <c r="JKC155" s="2"/>
      <c r="JKD155" s="2"/>
      <c r="JKE155" s="2"/>
      <c r="JKF155" s="2"/>
      <c r="JKG155" s="2"/>
      <c r="JKH155" s="2"/>
      <c r="JKI155" s="2"/>
      <c r="JKJ155" s="2"/>
      <c r="JKK155" s="2"/>
      <c r="JKL155" s="2"/>
      <c r="JKM155" s="2"/>
      <c r="JKN155" s="2"/>
      <c r="JKO155" s="2"/>
      <c r="JKP155" s="2"/>
      <c r="JKQ155" s="2"/>
      <c r="JKR155" s="2"/>
      <c r="JKS155" s="2"/>
      <c r="JKT155" s="2"/>
      <c r="JKU155" s="2"/>
      <c r="JKV155" s="2"/>
      <c r="JKW155" s="2"/>
      <c r="JKX155" s="2"/>
      <c r="JKY155" s="2"/>
      <c r="JKZ155" s="2"/>
      <c r="JLA155" s="2"/>
      <c r="JLB155" s="2"/>
      <c r="JLC155" s="2"/>
      <c r="JLD155" s="2"/>
      <c r="JLE155" s="2"/>
      <c r="JLF155" s="2"/>
      <c r="JLG155" s="2"/>
      <c r="JLH155" s="2"/>
      <c r="JLI155" s="2"/>
      <c r="JLJ155" s="2"/>
      <c r="JLK155" s="2"/>
      <c r="JLL155" s="2"/>
      <c r="JLM155" s="2"/>
      <c r="JLN155" s="2"/>
      <c r="JLO155" s="2"/>
      <c r="JLP155" s="2"/>
      <c r="JLQ155" s="2"/>
      <c r="JLR155" s="2"/>
      <c r="JLS155" s="2"/>
      <c r="JLT155" s="2"/>
      <c r="JLU155" s="2"/>
      <c r="JLV155" s="2"/>
      <c r="JLW155" s="2"/>
      <c r="JLX155" s="2"/>
      <c r="JLY155" s="2"/>
      <c r="JLZ155" s="2"/>
      <c r="JMA155" s="2"/>
      <c r="JMB155" s="2"/>
      <c r="JMC155" s="2"/>
      <c r="JMD155" s="2"/>
      <c r="JME155" s="2"/>
      <c r="JMF155" s="2"/>
      <c r="JMG155" s="2"/>
      <c r="JMH155" s="2"/>
      <c r="JMI155" s="2"/>
      <c r="JMJ155" s="2"/>
      <c r="JMK155" s="2"/>
      <c r="JML155" s="2"/>
      <c r="JMM155" s="2"/>
      <c r="JMN155" s="2"/>
      <c r="JMO155" s="2"/>
      <c r="JMP155" s="2"/>
      <c r="JMQ155" s="2"/>
      <c r="JMR155" s="2"/>
      <c r="JMS155" s="2"/>
      <c r="JMT155" s="2"/>
      <c r="JMU155" s="2"/>
      <c r="JMV155" s="2"/>
      <c r="JMW155" s="2"/>
      <c r="JMX155" s="2"/>
      <c r="JMY155" s="2"/>
      <c r="JMZ155" s="2"/>
      <c r="JNA155" s="2"/>
      <c r="JNB155" s="2"/>
      <c r="JNC155" s="2"/>
      <c r="JND155" s="2"/>
      <c r="JNE155" s="2"/>
      <c r="JNF155" s="2"/>
      <c r="JNG155" s="2"/>
      <c r="JNH155" s="2"/>
      <c r="JNI155" s="2"/>
      <c r="JNJ155" s="2"/>
      <c r="JNK155" s="2"/>
      <c r="JNL155" s="2"/>
      <c r="JNM155" s="2"/>
      <c r="JNN155" s="2"/>
      <c r="JNO155" s="2"/>
      <c r="JNP155" s="2"/>
      <c r="JNQ155" s="2"/>
      <c r="JNR155" s="2"/>
      <c r="JNS155" s="2"/>
      <c r="JNT155" s="2"/>
      <c r="JNU155" s="2"/>
      <c r="JNV155" s="2"/>
      <c r="JNW155" s="2"/>
      <c r="JNX155" s="2"/>
      <c r="JNY155" s="2"/>
      <c r="JNZ155" s="2"/>
      <c r="JOA155" s="2"/>
      <c r="JOB155" s="2"/>
      <c r="JOC155" s="2"/>
      <c r="JOD155" s="2"/>
      <c r="JOE155" s="2"/>
      <c r="JOF155" s="2"/>
      <c r="JOG155" s="2"/>
      <c r="JOH155" s="2"/>
      <c r="JOI155" s="2"/>
      <c r="JOJ155" s="2"/>
      <c r="JOK155" s="2"/>
      <c r="JOL155" s="2"/>
      <c r="JOM155" s="2"/>
      <c r="JON155" s="2"/>
      <c r="JOO155" s="2"/>
      <c r="JOP155" s="2"/>
      <c r="JOQ155" s="2"/>
      <c r="JOR155" s="2"/>
      <c r="JOS155" s="2"/>
      <c r="JOT155" s="2"/>
      <c r="JOU155" s="2"/>
      <c r="JOV155" s="2"/>
      <c r="JOW155" s="2"/>
      <c r="JOX155" s="2"/>
      <c r="JOY155" s="2"/>
      <c r="JOZ155" s="2"/>
      <c r="JPA155" s="2"/>
      <c r="JPB155" s="2"/>
      <c r="JPC155" s="2"/>
      <c r="JPD155" s="2"/>
      <c r="JPE155" s="2"/>
      <c r="JPF155" s="2"/>
      <c r="JPG155" s="2"/>
      <c r="JPH155" s="2"/>
      <c r="JPI155" s="2"/>
      <c r="JPJ155" s="2"/>
      <c r="JPK155" s="2"/>
      <c r="JPL155" s="2"/>
      <c r="JPM155" s="2"/>
      <c r="JPN155" s="2"/>
      <c r="JPO155" s="2"/>
      <c r="JPP155" s="2"/>
      <c r="JPQ155" s="2"/>
      <c r="JPR155" s="2"/>
      <c r="JPS155" s="2"/>
      <c r="JPT155" s="2"/>
      <c r="JPU155" s="2"/>
      <c r="JPV155" s="2"/>
      <c r="JPW155" s="2"/>
      <c r="JPX155" s="2"/>
      <c r="JPY155" s="2"/>
      <c r="JPZ155" s="2"/>
      <c r="JQA155" s="2"/>
      <c r="JQB155" s="2"/>
      <c r="JQC155" s="2"/>
      <c r="JQD155" s="2"/>
      <c r="JQE155" s="2"/>
      <c r="JQF155" s="2"/>
      <c r="JQG155" s="2"/>
      <c r="JQH155" s="2"/>
      <c r="JQI155" s="2"/>
      <c r="JQJ155" s="2"/>
      <c r="JQK155" s="2"/>
      <c r="JQL155" s="2"/>
      <c r="JQM155" s="2"/>
      <c r="JQN155" s="2"/>
      <c r="JQO155" s="2"/>
      <c r="JQP155" s="2"/>
      <c r="JQQ155" s="2"/>
      <c r="JQR155" s="2"/>
      <c r="JQS155" s="2"/>
      <c r="JQT155" s="2"/>
      <c r="JQU155" s="2"/>
      <c r="JQV155" s="2"/>
      <c r="JQW155" s="2"/>
      <c r="JQX155" s="2"/>
      <c r="JQY155" s="2"/>
      <c r="JQZ155" s="2"/>
      <c r="JRA155" s="2"/>
      <c r="JRB155" s="2"/>
      <c r="JRC155" s="2"/>
      <c r="JRD155" s="2"/>
      <c r="JRE155" s="2"/>
      <c r="JRF155" s="2"/>
      <c r="JRG155" s="2"/>
      <c r="JRH155" s="2"/>
      <c r="JRI155" s="2"/>
      <c r="JRJ155" s="2"/>
      <c r="JRK155" s="2"/>
      <c r="JRL155" s="2"/>
      <c r="JRM155" s="2"/>
      <c r="JRN155" s="2"/>
      <c r="JRO155" s="2"/>
      <c r="JRP155" s="2"/>
      <c r="JRQ155" s="2"/>
      <c r="JRR155" s="2"/>
      <c r="JRS155" s="2"/>
      <c r="JRT155" s="2"/>
      <c r="JRU155" s="2"/>
      <c r="JRV155" s="2"/>
      <c r="JRW155" s="2"/>
      <c r="JRX155" s="2"/>
      <c r="JRY155" s="2"/>
      <c r="JRZ155" s="2"/>
      <c r="JSA155" s="2"/>
      <c r="JSB155" s="2"/>
      <c r="JSC155" s="2"/>
      <c r="JSD155" s="2"/>
      <c r="JSE155" s="2"/>
      <c r="JSF155" s="2"/>
      <c r="JSG155" s="2"/>
      <c r="JSH155" s="2"/>
      <c r="JSI155" s="2"/>
      <c r="JSJ155" s="2"/>
      <c r="JSK155" s="2"/>
      <c r="JSL155" s="2"/>
      <c r="JSM155" s="2"/>
      <c r="JSN155" s="2"/>
      <c r="JSO155" s="2"/>
      <c r="JSP155" s="2"/>
      <c r="JSQ155" s="2"/>
      <c r="JSR155" s="2"/>
      <c r="JSS155" s="2"/>
      <c r="JST155" s="2"/>
      <c r="JSU155" s="2"/>
      <c r="JSV155" s="2"/>
      <c r="JSW155" s="2"/>
      <c r="JSX155" s="2"/>
      <c r="JSY155" s="2"/>
      <c r="JSZ155" s="2"/>
      <c r="JTA155" s="2"/>
      <c r="JTB155" s="2"/>
      <c r="JTC155" s="2"/>
      <c r="JTD155" s="2"/>
      <c r="JTE155" s="2"/>
      <c r="JTF155" s="2"/>
      <c r="JTG155" s="2"/>
      <c r="JTH155" s="2"/>
      <c r="JTI155" s="2"/>
      <c r="JTJ155" s="2"/>
      <c r="JTK155" s="2"/>
      <c r="JTL155" s="2"/>
      <c r="JTM155" s="2"/>
      <c r="JTN155" s="2"/>
      <c r="JTO155" s="2"/>
      <c r="JTP155" s="2"/>
      <c r="JTQ155" s="2"/>
      <c r="JTR155" s="2"/>
      <c r="JTS155" s="2"/>
      <c r="JTT155" s="2"/>
      <c r="JTU155" s="2"/>
      <c r="JTV155" s="2"/>
      <c r="JTW155" s="2"/>
      <c r="JTX155" s="2"/>
      <c r="JTY155" s="2"/>
      <c r="JTZ155" s="2"/>
      <c r="JUA155" s="2"/>
      <c r="JUB155" s="2"/>
      <c r="JUC155" s="2"/>
      <c r="JUD155" s="2"/>
      <c r="JUE155" s="2"/>
      <c r="JUF155" s="2"/>
      <c r="JUG155" s="2"/>
      <c r="JUH155" s="2"/>
      <c r="JUI155" s="2"/>
      <c r="JUJ155" s="2"/>
      <c r="JUK155" s="2"/>
      <c r="JUL155" s="2"/>
      <c r="JUM155" s="2"/>
      <c r="JUN155" s="2"/>
      <c r="JUO155" s="2"/>
      <c r="JUP155" s="2"/>
      <c r="JUQ155" s="2"/>
      <c r="JUR155" s="2"/>
      <c r="JUS155" s="2"/>
      <c r="JUT155" s="2"/>
      <c r="JUU155" s="2"/>
      <c r="JUV155" s="2"/>
      <c r="JUW155" s="2"/>
      <c r="JUX155" s="2"/>
      <c r="JUY155" s="2"/>
      <c r="JUZ155" s="2"/>
      <c r="JVA155" s="2"/>
      <c r="JVB155" s="2"/>
      <c r="JVC155" s="2"/>
      <c r="JVD155" s="2"/>
      <c r="JVE155" s="2"/>
      <c r="JVF155" s="2"/>
      <c r="JVG155" s="2"/>
      <c r="JVH155" s="2"/>
      <c r="JVI155" s="2"/>
      <c r="JVJ155" s="2"/>
      <c r="JVK155" s="2"/>
      <c r="JVL155" s="2"/>
      <c r="JVM155" s="2"/>
      <c r="JVN155" s="2"/>
      <c r="JVO155" s="2"/>
      <c r="JVP155" s="2"/>
      <c r="JVQ155" s="2"/>
      <c r="JVR155" s="2"/>
      <c r="JVS155" s="2"/>
      <c r="JVT155" s="2"/>
      <c r="JVU155" s="2"/>
      <c r="JVV155" s="2"/>
      <c r="JVW155" s="2"/>
      <c r="JVX155" s="2"/>
      <c r="JVY155" s="2"/>
      <c r="JVZ155" s="2"/>
      <c r="JWA155" s="2"/>
      <c r="JWB155" s="2"/>
      <c r="JWC155" s="2"/>
      <c r="JWD155" s="2"/>
      <c r="JWE155" s="2"/>
      <c r="JWF155" s="2"/>
      <c r="JWG155" s="2"/>
      <c r="JWH155" s="2"/>
      <c r="JWI155" s="2"/>
      <c r="JWJ155" s="2"/>
      <c r="JWK155" s="2"/>
      <c r="JWL155" s="2"/>
      <c r="JWM155" s="2"/>
      <c r="JWN155" s="2"/>
      <c r="JWO155" s="2"/>
      <c r="JWP155" s="2"/>
      <c r="JWQ155" s="2"/>
      <c r="JWR155" s="2"/>
      <c r="JWS155" s="2"/>
      <c r="JWT155" s="2"/>
      <c r="JWU155" s="2"/>
      <c r="JWV155" s="2"/>
      <c r="JWW155" s="2"/>
      <c r="JWX155" s="2"/>
      <c r="JWY155" s="2"/>
      <c r="JWZ155" s="2"/>
      <c r="JXA155" s="2"/>
      <c r="JXB155" s="2"/>
      <c r="JXC155" s="2"/>
      <c r="JXD155" s="2"/>
      <c r="JXE155" s="2"/>
      <c r="JXF155" s="2"/>
      <c r="JXG155" s="2"/>
      <c r="JXH155" s="2"/>
      <c r="JXI155" s="2"/>
      <c r="JXJ155" s="2"/>
      <c r="JXK155" s="2"/>
      <c r="JXL155" s="2"/>
      <c r="JXM155" s="2"/>
      <c r="JXN155" s="2"/>
      <c r="JXO155" s="2"/>
      <c r="JXP155" s="2"/>
      <c r="JXQ155" s="2"/>
      <c r="JXR155" s="2"/>
      <c r="JXS155" s="2"/>
      <c r="JXT155" s="2"/>
      <c r="JXU155" s="2"/>
      <c r="JXV155" s="2"/>
      <c r="JXW155" s="2"/>
      <c r="JXX155" s="2"/>
      <c r="JXY155" s="2"/>
      <c r="JXZ155" s="2"/>
      <c r="JYA155" s="2"/>
      <c r="JYB155" s="2"/>
      <c r="JYC155" s="2"/>
      <c r="JYD155" s="2"/>
      <c r="JYE155" s="2"/>
      <c r="JYF155" s="2"/>
      <c r="JYG155" s="2"/>
      <c r="JYH155" s="2"/>
      <c r="JYI155" s="2"/>
      <c r="JYJ155" s="2"/>
      <c r="JYK155" s="2"/>
      <c r="JYL155" s="2"/>
      <c r="JYM155" s="2"/>
      <c r="JYN155" s="2"/>
      <c r="JYO155" s="2"/>
      <c r="JYP155" s="2"/>
      <c r="JYQ155" s="2"/>
      <c r="JYR155" s="2"/>
      <c r="JYS155" s="2"/>
      <c r="JYT155" s="2"/>
      <c r="JYU155" s="2"/>
      <c r="JYV155" s="2"/>
      <c r="JYW155" s="2"/>
      <c r="JYX155" s="2"/>
      <c r="JYY155" s="2"/>
      <c r="JYZ155" s="2"/>
      <c r="JZA155" s="2"/>
      <c r="JZB155" s="2"/>
      <c r="JZC155" s="2"/>
      <c r="JZD155" s="2"/>
      <c r="JZE155" s="2"/>
      <c r="JZF155" s="2"/>
      <c r="JZG155" s="2"/>
      <c r="JZH155" s="2"/>
      <c r="JZI155" s="2"/>
      <c r="JZJ155" s="2"/>
      <c r="JZK155" s="2"/>
      <c r="JZL155" s="2"/>
      <c r="JZM155" s="2"/>
      <c r="JZN155" s="2"/>
      <c r="JZO155" s="2"/>
      <c r="JZP155" s="2"/>
      <c r="JZQ155" s="2"/>
      <c r="JZR155" s="2"/>
      <c r="JZS155" s="2"/>
      <c r="JZT155" s="2"/>
      <c r="JZU155" s="2"/>
      <c r="JZV155" s="2"/>
      <c r="JZW155" s="2"/>
      <c r="JZX155" s="2"/>
      <c r="JZY155" s="2"/>
      <c r="JZZ155" s="2"/>
      <c r="KAA155" s="2"/>
      <c r="KAB155" s="2"/>
      <c r="KAC155" s="2"/>
      <c r="KAD155" s="2"/>
      <c r="KAE155" s="2"/>
      <c r="KAF155" s="2"/>
      <c r="KAG155" s="2"/>
      <c r="KAH155" s="2"/>
      <c r="KAI155" s="2"/>
      <c r="KAJ155" s="2"/>
      <c r="KAK155" s="2"/>
      <c r="KAL155" s="2"/>
      <c r="KAM155" s="2"/>
      <c r="KAN155" s="2"/>
      <c r="KAO155" s="2"/>
      <c r="KAP155" s="2"/>
      <c r="KAQ155" s="2"/>
      <c r="KAR155" s="2"/>
      <c r="KAS155" s="2"/>
      <c r="KAT155" s="2"/>
      <c r="KAU155" s="2"/>
      <c r="KAV155" s="2"/>
      <c r="KAW155" s="2"/>
      <c r="KAX155" s="2"/>
      <c r="KAY155" s="2"/>
      <c r="KAZ155" s="2"/>
      <c r="KBA155" s="2"/>
      <c r="KBB155" s="2"/>
      <c r="KBC155" s="2"/>
      <c r="KBD155" s="2"/>
      <c r="KBE155" s="2"/>
      <c r="KBF155" s="2"/>
      <c r="KBG155" s="2"/>
      <c r="KBH155" s="2"/>
      <c r="KBI155" s="2"/>
      <c r="KBJ155" s="2"/>
      <c r="KBK155" s="2"/>
      <c r="KBL155" s="2"/>
      <c r="KBM155" s="2"/>
      <c r="KBN155" s="2"/>
      <c r="KBO155" s="2"/>
      <c r="KBP155" s="2"/>
      <c r="KBQ155" s="2"/>
      <c r="KBR155" s="2"/>
      <c r="KBS155" s="2"/>
      <c r="KBT155" s="2"/>
      <c r="KBU155" s="2"/>
      <c r="KBV155" s="2"/>
      <c r="KBW155" s="2"/>
      <c r="KBX155" s="2"/>
      <c r="KBY155" s="2"/>
      <c r="KBZ155" s="2"/>
      <c r="KCA155" s="2"/>
      <c r="KCB155" s="2"/>
      <c r="KCC155" s="2"/>
      <c r="KCD155" s="2"/>
      <c r="KCE155" s="2"/>
      <c r="KCF155" s="2"/>
      <c r="KCG155" s="2"/>
      <c r="KCH155" s="2"/>
      <c r="KCI155" s="2"/>
      <c r="KCJ155" s="2"/>
      <c r="KCK155" s="2"/>
      <c r="KCL155" s="2"/>
      <c r="KCM155" s="2"/>
      <c r="KCN155" s="2"/>
      <c r="KCO155" s="2"/>
      <c r="KCP155" s="2"/>
      <c r="KCQ155" s="2"/>
      <c r="KCR155" s="2"/>
      <c r="KCS155" s="2"/>
      <c r="KCT155" s="2"/>
      <c r="KCU155" s="2"/>
      <c r="KCV155" s="2"/>
      <c r="KCW155" s="2"/>
      <c r="KCX155" s="2"/>
      <c r="KCY155" s="2"/>
      <c r="KCZ155" s="2"/>
      <c r="KDA155" s="2"/>
      <c r="KDB155" s="2"/>
      <c r="KDC155" s="2"/>
      <c r="KDD155" s="2"/>
      <c r="KDE155" s="2"/>
      <c r="KDF155" s="2"/>
      <c r="KDG155" s="2"/>
      <c r="KDH155" s="2"/>
      <c r="KDI155" s="2"/>
      <c r="KDJ155" s="2"/>
      <c r="KDK155" s="2"/>
      <c r="KDL155" s="2"/>
      <c r="KDM155" s="2"/>
      <c r="KDN155" s="2"/>
      <c r="KDO155" s="2"/>
      <c r="KDP155" s="2"/>
      <c r="KDQ155" s="2"/>
      <c r="KDR155" s="2"/>
      <c r="KDS155" s="2"/>
      <c r="KDT155" s="2"/>
      <c r="KDU155" s="2"/>
      <c r="KDV155" s="2"/>
      <c r="KDW155" s="2"/>
      <c r="KDX155" s="2"/>
      <c r="KDY155" s="2"/>
      <c r="KDZ155" s="2"/>
      <c r="KEA155" s="2"/>
      <c r="KEB155" s="2"/>
      <c r="KEC155" s="2"/>
      <c r="KED155" s="2"/>
      <c r="KEE155" s="2"/>
      <c r="KEF155" s="2"/>
      <c r="KEG155" s="2"/>
      <c r="KEH155" s="2"/>
      <c r="KEI155" s="2"/>
      <c r="KEJ155" s="2"/>
      <c r="KEK155" s="2"/>
      <c r="KEL155" s="2"/>
      <c r="KEM155" s="2"/>
      <c r="KEN155" s="2"/>
      <c r="KEO155" s="2"/>
      <c r="KEP155" s="2"/>
      <c r="KEQ155" s="2"/>
      <c r="KER155" s="2"/>
      <c r="KES155" s="2"/>
      <c r="KET155" s="2"/>
      <c r="KEU155" s="2"/>
      <c r="KEV155" s="2"/>
      <c r="KEW155" s="2"/>
      <c r="KEX155" s="2"/>
      <c r="KEY155" s="2"/>
      <c r="KEZ155" s="2"/>
      <c r="KFA155" s="2"/>
      <c r="KFB155" s="2"/>
      <c r="KFC155" s="2"/>
      <c r="KFD155" s="2"/>
      <c r="KFE155" s="2"/>
      <c r="KFF155" s="2"/>
      <c r="KFG155" s="2"/>
      <c r="KFH155" s="2"/>
      <c r="KFI155" s="2"/>
      <c r="KFJ155" s="2"/>
      <c r="KFK155" s="2"/>
      <c r="KFL155" s="2"/>
      <c r="KFM155" s="2"/>
      <c r="KFN155" s="2"/>
      <c r="KFO155" s="2"/>
      <c r="KFP155" s="2"/>
      <c r="KFQ155" s="2"/>
      <c r="KFR155" s="2"/>
      <c r="KFS155" s="2"/>
      <c r="KFT155" s="2"/>
      <c r="KFU155" s="2"/>
      <c r="KFV155" s="2"/>
      <c r="KFW155" s="2"/>
      <c r="KFX155" s="2"/>
      <c r="KFY155" s="2"/>
      <c r="KFZ155" s="2"/>
      <c r="KGA155" s="2"/>
      <c r="KGB155" s="2"/>
      <c r="KGC155" s="2"/>
      <c r="KGD155" s="2"/>
      <c r="KGE155" s="2"/>
      <c r="KGF155" s="2"/>
      <c r="KGG155" s="2"/>
      <c r="KGH155" s="2"/>
      <c r="KGI155" s="2"/>
      <c r="KGJ155" s="2"/>
      <c r="KGK155" s="2"/>
      <c r="KGL155" s="2"/>
      <c r="KGM155" s="2"/>
      <c r="KGN155" s="2"/>
      <c r="KGO155" s="2"/>
      <c r="KGP155" s="2"/>
      <c r="KGQ155" s="2"/>
      <c r="KGR155" s="2"/>
      <c r="KGS155" s="2"/>
      <c r="KGT155" s="2"/>
      <c r="KGU155" s="2"/>
      <c r="KGV155" s="2"/>
      <c r="KGW155" s="2"/>
      <c r="KGX155" s="2"/>
      <c r="KGY155" s="2"/>
      <c r="KGZ155" s="2"/>
      <c r="KHA155" s="2"/>
      <c r="KHB155" s="2"/>
      <c r="KHC155" s="2"/>
      <c r="KHD155" s="2"/>
      <c r="KHE155" s="2"/>
      <c r="KHF155" s="2"/>
      <c r="KHG155" s="2"/>
      <c r="KHH155" s="2"/>
      <c r="KHI155" s="2"/>
      <c r="KHJ155" s="2"/>
      <c r="KHK155" s="2"/>
      <c r="KHL155" s="2"/>
      <c r="KHM155" s="2"/>
      <c r="KHN155" s="2"/>
      <c r="KHO155" s="2"/>
      <c r="KHP155" s="2"/>
      <c r="KHQ155" s="2"/>
      <c r="KHR155" s="2"/>
      <c r="KHS155" s="2"/>
      <c r="KHT155" s="2"/>
      <c r="KHU155" s="2"/>
      <c r="KHV155" s="2"/>
      <c r="KHW155" s="2"/>
      <c r="KHX155" s="2"/>
      <c r="KHY155" s="2"/>
      <c r="KHZ155" s="2"/>
      <c r="KIA155" s="2"/>
      <c r="KIB155" s="2"/>
      <c r="KIC155" s="2"/>
      <c r="KID155" s="2"/>
      <c r="KIE155" s="2"/>
      <c r="KIF155" s="2"/>
      <c r="KIG155" s="2"/>
      <c r="KIH155" s="2"/>
      <c r="KII155" s="2"/>
      <c r="KIJ155" s="2"/>
      <c r="KIK155" s="2"/>
      <c r="KIL155" s="2"/>
      <c r="KIM155" s="2"/>
      <c r="KIN155" s="2"/>
      <c r="KIO155" s="2"/>
      <c r="KIP155" s="2"/>
      <c r="KIQ155" s="2"/>
      <c r="KIR155" s="2"/>
      <c r="KIS155" s="2"/>
      <c r="KIT155" s="2"/>
      <c r="KIU155" s="2"/>
      <c r="KIV155" s="2"/>
      <c r="KIW155" s="2"/>
      <c r="KIX155" s="2"/>
      <c r="KIY155" s="2"/>
      <c r="KIZ155" s="2"/>
      <c r="KJA155" s="2"/>
      <c r="KJB155" s="2"/>
      <c r="KJC155" s="2"/>
      <c r="KJD155" s="2"/>
      <c r="KJE155" s="2"/>
      <c r="KJF155" s="2"/>
      <c r="KJG155" s="2"/>
      <c r="KJH155" s="2"/>
      <c r="KJI155" s="2"/>
      <c r="KJJ155" s="2"/>
      <c r="KJK155" s="2"/>
      <c r="KJL155" s="2"/>
      <c r="KJM155" s="2"/>
      <c r="KJN155" s="2"/>
      <c r="KJO155" s="2"/>
      <c r="KJP155" s="2"/>
      <c r="KJQ155" s="2"/>
      <c r="KJR155" s="2"/>
      <c r="KJS155" s="2"/>
      <c r="KJT155" s="2"/>
      <c r="KJU155" s="2"/>
      <c r="KJV155" s="2"/>
      <c r="KJW155" s="2"/>
      <c r="KJX155" s="2"/>
      <c r="KJY155" s="2"/>
      <c r="KJZ155" s="2"/>
      <c r="KKA155" s="2"/>
      <c r="KKB155" s="2"/>
      <c r="KKC155" s="2"/>
      <c r="KKD155" s="2"/>
      <c r="KKE155" s="2"/>
      <c r="KKF155" s="2"/>
      <c r="KKG155" s="2"/>
      <c r="KKH155" s="2"/>
      <c r="KKI155" s="2"/>
      <c r="KKJ155" s="2"/>
      <c r="KKK155" s="2"/>
      <c r="KKL155" s="2"/>
      <c r="KKM155" s="2"/>
      <c r="KKN155" s="2"/>
      <c r="KKO155" s="2"/>
      <c r="KKP155" s="2"/>
      <c r="KKQ155" s="2"/>
      <c r="KKR155" s="2"/>
      <c r="KKS155" s="2"/>
      <c r="KKT155" s="2"/>
      <c r="KKU155" s="2"/>
      <c r="KKV155" s="2"/>
      <c r="KKW155" s="2"/>
      <c r="KKX155" s="2"/>
      <c r="KKY155" s="2"/>
      <c r="KKZ155" s="2"/>
      <c r="KLA155" s="2"/>
      <c r="KLB155" s="2"/>
      <c r="KLC155" s="2"/>
      <c r="KLD155" s="2"/>
      <c r="KLE155" s="2"/>
      <c r="KLF155" s="2"/>
      <c r="KLG155" s="2"/>
      <c r="KLH155" s="2"/>
      <c r="KLI155" s="2"/>
      <c r="KLJ155" s="2"/>
      <c r="KLK155" s="2"/>
      <c r="KLL155" s="2"/>
      <c r="KLM155" s="2"/>
      <c r="KLN155" s="2"/>
      <c r="KLO155" s="2"/>
      <c r="KLP155" s="2"/>
      <c r="KLQ155" s="2"/>
      <c r="KLR155" s="2"/>
      <c r="KLS155" s="2"/>
      <c r="KLT155" s="2"/>
      <c r="KLU155" s="2"/>
      <c r="KLV155" s="2"/>
      <c r="KLW155" s="2"/>
      <c r="KLX155" s="2"/>
      <c r="KLY155" s="2"/>
      <c r="KLZ155" s="2"/>
      <c r="KMA155" s="2"/>
      <c r="KMB155" s="2"/>
      <c r="KMC155" s="2"/>
      <c r="KMD155" s="2"/>
      <c r="KME155" s="2"/>
      <c r="KMF155" s="2"/>
      <c r="KMG155" s="2"/>
      <c r="KMH155" s="2"/>
      <c r="KMI155" s="2"/>
      <c r="KMJ155" s="2"/>
      <c r="KMK155" s="2"/>
      <c r="KML155" s="2"/>
      <c r="KMM155" s="2"/>
      <c r="KMN155" s="2"/>
      <c r="KMO155" s="2"/>
      <c r="KMP155" s="2"/>
      <c r="KMQ155" s="2"/>
      <c r="KMR155" s="2"/>
      <c r="KMS155" s="2"/>
      <c r="KMT155" s="2"/>
      <c r="KMU155" s="2"/>
      <c r="KMV155" s="2"/>
      <c r="KMW155" s="2"/>
      <c r="KMX155" s="2"/>
      <c r="KMY155" s="2"/>
      <c r="KMZ155" s="2"/>
      <c r="KNA155" s="2"/>
      <c r="KNB155" s="2"/>
      <c r="KNC155" s="2"/>
      <c r="KND155" s="2"/>
      <c r="KNE155" s="2"/>
      <c r="KNF155" s="2"/>
      <c r="KNG155" s="2"/>
      <c r="KNH155" s="2"/>
      <c r="KNI155" s="2"/>
      <c r="KNJ155" s="2"/>
      <c r="KNK155" s="2"/>
      <c r="KNL155" s="2"/>
      <c r="KNM155" s="2"/>
      <c r="KNN155" s="2"/>
      <c r="KNO155" s="2"/>
      <c r="KNP155" s="2"/>
      <c r="KNQ155" s="2"/>
      <c r="KNR155" s="2"/>
      <c r="KNS155" s="2"/>
      <c r="KNT155" s="2"/>
      <c r="KNU155" s="2"/>
      <c r="KNV155" s="2"/>
      <c r="KNW155" s="2"/>
      <c r="KNX155" s="2"/>
      <c r="KNY155" s="2"/>
      <c r="KNZ155" s="2"/>
      <c r="KOA155" s="2"/>
      <c r="KOB155" s="2"/>
      <c r="KOC155" s="2"/>
      <c r="KOD155" s="2"/>
      <c r="KOE155" s="2"/>
      <c r="KOF155" s="2"/>
      <c r="KOG155" s="2"/>
      <c r="KOH155" s="2"/>
      <c r="KOI155" s="2"/>
      <c r="KOJ155" s="2"/>
      <c r="KOK155" s="2"/>
      <c r="KOL155" s="2"/>
      <c r="KOM155" s="2"/>
      <c r="KON155" s="2"/>
      <c r="KOO155" s="2"/>
      <c r="KOP155" s="2"/>
      <c r="KOQ155" s="2"/>
      <c r="KOR155" s="2"/>
      <c r="KOS155" s="2"/>
      <c r="KOT155" s="2"/>
      <c r="KOU155" s="2"/>
      <c r="KOV155" s="2"/>
      <c r="KOW155" s="2"/>
      <c r="KOX155" s="2"/>
      <c r="KOY155" s="2"/>
      <c r="KOZ155" s="2"/>
      <c r="KPA155" s="2"/>
      <c r="KPB155" s="2"/>
      <c r="KPC155" s="2"/>
      <c r="KPD155" s="2"/>
      <c r="KPE155" s="2"/>
      <c r="KPF155" s="2"/>
      <c r="KPG155" s="2"/>
      <c r="KPH155" s="2"/>
      <c r="KPI155" s="2"/>
      <c r="KPJ155" s="2"/>
      <c r="KPK155" s="2"/>
      <c r="KPL155" s="2"/>
      <c r="KPM155" s="2"/>
      <c r="KPN155" s="2"/>
      <c r="KPO155" s="2"/>
      <c r="KPP155" s="2"/>
      <c r="KPQ155" s="2"/>
      <c r="KPR155" s="2"/>
      <c r="KPS155" s="2"/>
      <c r="KPT155" s="2"/>
      <c r="KPU155" s="2"/>
      <c r="KPV155" s="2"/>
      <c r="KPW155" s="2"/>
      <c r="KPX155" s="2"/>
      <c r="KPY155" s="2"/>
      <c r="KPZ155" s="2"/>
      <c r="KQA155" s="2"/>
      <c r="KQB155" s="2"/>
      <c r="KQC155" s="2"/>
      <c r="KQD155" s="2"/>
      <c r="KQE155" s="2"/>
      <c r="KQF155" s="2"/>
      <c r="KQG155" s="2"/>
      <c r="KQH155" s="2"/>
      <c r="KQI155" s="2"/>
      <c r="KQJ155" s="2"/>
      <c r="KQK155" s="2"/>
      <c r="KQL155" s="2"/>
      <c r="KQM155" s="2"/>
      <c r="KQN155" s="2"/>
      <c r="KQO155" s="2"/>
      <c r="KQP155" s="2"/>
      <c r="KQQ155" s="2"/>
      <c r="KQR155" s="2"/>
      <c r="KQS155" s="2"/>
      <c r="KQT155" s="2"/>
      <c r="KQU155" s="2"/>
      <c r="KQV155" s="2"/>
      <c r="KQW155" s="2"/>
      <c r="KQX155" s="2"/>
      <c r="KQY155" s="2"/>
      <c r="KQZ155" s="2"/>
      <c r="KRA155" s="2"/>
      <c r="KRB155" s="2"/>
      <c r="KRC155" s="2"/>
      <c r="KRD155" s="2"/>
      <c r="KRE155" s="2"/>
      <c r="KRF155" s="2"/>
      <c r="KRG155" s="2"/>
      <c r="KRH155" s="2"/>
      <c r="KRI155" s="2"/>
      <c r="KRJ155" s="2"/>
      <c r="KRK155" s="2"/>
      <c r="KRL155" s="2"/>
      <c r="KRM155" s="2"/>
      <c r="KRN155" s="2"/>
      <c r="KRO155" s="2"/>
      <c r="KRP155" s="2"/>
      <c r="KRQ155" s="2"/>
      <c r="KRR155" s="2"/>
      <c r="KRS155" s="2"/>
      <c r="KRT155" s="2"/>
      <c r="KRU155" s="2"/>
      <c r="KRV155" s="2"/>
      <c r="KRW155" s="2"/>
      <c r="KRX155" s="2"/>
      <c r="KRY155" s="2"/>
      <c r="KRZ155" s="2"/>
      <c r="KSA155" s="2"/>
      <c r="KSB155" s="2"/>
      <c r="KSC155" s="2"/>
      <c r="KSD155" s="2"/>
      <c r="KSE155" s="2"/>
      <c r="KSF155" s="2"/>
      <c r="KSG155" s="2"/>
      <c r="KSH155" s="2"/>
      <c r="KSI155" s="2"/>
      <c r="KSJ155" s="2"/>
      <c r="KSK155" s="2"/>
      <c r="KSL155" s="2"/>
      <c r="KSM155" s="2"/>
      <c r="KSN155" s="2"/>
      <c r="KSO155" s="2"/>
      <c r="KSP155" s="2"/>
      <c r="KSQ155" s="2"/>
      <c r="KSR155" s="2"/>
      <c r="KSS155" s="2"/>
      <c r="KST155" s="2"/>
      <c r="KSU155" s="2"/>
      <c r="KSV155" s="2"/>
      <c r="KSW155" s="2"/>
      <c r="KSX155" s="2"/>
      <c r="KSY155" s="2"/>
      <c r="KSZ155" s="2"/>
      <c r="KTA155" s="2"/>
      <c r="KTB155" s="2"/>
      <c r="KTC155" s="2"/>
      <c r="KTD155" s="2"/>
      <c r="KTE155" s="2"/>
      <c r="KTF155" s="2"/>
      <c r="KTG155" s="2"/>
      <c r="KTH155" s="2"/>
      <c r="KTI155" s="2"/>
      <c r="KTJ155" s="2"/>
      <c r="KTK155" s="2"/>
      <c r="KTL155" s="2"/>
      <c r="KTM155" s="2"/>
      <c r="KTN155" s="2"/>
      <c r="KTO155" s="2"/>
      <c r="KTP155" s="2"/>
      <c r="KTQ155" s="2"/>
      <c r="KTR155" s="2"/>
      <c r="KTS155" s="2"/>
      <c r="KTT155" s="2"/>
      <c r="KTU155" s="2"/>
      <c r="KTV155" s="2"/>
      <c r="KTW155" s="2"/>
      <c r="KTX155" s="2"/>
      <c r="KTY155" s="2"/>
      <c r="KTZ155" s="2"/>
      <c r="KUA155" s="2"/>
      <c r="KUB155" s="2"/>
      <c r="KUC155" s="2"/>
      <c r="KUD155" s="2"/>
      <c r="KUE155" s="2"/>
      <c r="KUF155" s="2"/>
      <c r="KUG155" s="2"/>
      <c r="KUH155" s="2"/>
      <c r="KUI155" s="2"/>
      <c r="KUJ155" s="2"/>
      <c r="KUK155" s="2"/>
      <c r="KUL155" s="2"/>
      <c r="KUM155" s="2"/>
      <c r="KUN155" s="2"/>
      <c r="KUO155" s="2"/>
      <c r="KUP155" s="2"/>
      <c r="KUQ155" s="2"/>
      <c r="KUR155" s="2"/>
      <c r="KUS155" s="2"/>
      <c r="KUT155" s="2"/>
      <c r="KUU155" s="2"/>
      <c r="KUV155" s="2"/>
      <c r="KUW155" s="2"/>
      <c r="KUX155" s="2"/>
      <c r="KUY155" s="2"/>
      <c r="KUZ155" s="2"/>
      <c r="KVA155" s="2"/>
      <c r="KVB155" s="2"/>
      <c r="KVC155" s="2"/>
      <c r="KVD155" s="2"/>
      <c r="KVE155" s="2"/>
      <c r="KVF155" s="2"/>
      <c r="KVG155" s="2"/>
      <c r="KVH155" s="2"/>
      <c r="KVI155" s="2"/>
      <c r="KVJ155" s="2"/>
      <c r="KVK155" s="2"/>
      <c r="KVL155" s="2"/>
      <c r="KVM155" s="2"/>
      <c r="KVN155" s="2"/>
      <c r="KVO155" s="2"/>
      <c r="KVP155" s="2"/>
      <c r="KVQ155" s="2"/>
      <c r="KVR155" s="2"/>
      <c r="KVS155" s="2"/>
      <c r="KVT155" s="2"/>
      <c r="KVU155" s="2"/>
      <c r="KVV155" s="2"/>
      <c r="KVW155" s="2"/>
      <c r="KVX155" s="2"/>
      <c r="KVY155" s="2"/>
      <c r="KVZ155" s="2"/>
      <c r="KWA155" s="2"/>
      <c r="KWB155" s="2"/>
      <c r="KWC155" s="2"/>
      <c r="KWD155" s="2"/>
      <c r="KWE155" s="2"/>
      <c r="KWF155" s="2"/>
      <c r="KWG155" s="2"/>
      <c r="KWH155" s="2"/>
      <c r="KWI155" s="2"/>
      <c r="KWJ155" s="2"/>
      <c r="KWK155" s="2"/>
      <c r="KWL155" s="2"/>
      <c r="KWM155" s="2"/>
      <c r="KWN155" s="2"/>
      <c r="KWO155" s="2"/>
      <c r="KWP155" s="2"/>
      <c r="KWQ155" s="2"/>
      <c r="KWR155" s="2"/>
      <c r="KWS155" s="2"/>
      <c r="KWT155" s="2"/>
      <c r="KWU155" s="2"/>
      <c r="KWV155" s="2"/>
      <c r="KWW155" s="2"/>
      <c r="KWX155" s="2"/>
      <c r="KWY155" s="2"/>
      <c r="KWZ155" s="2"/>
      <c r="KXA155" s="2"/>
      <c r="KXB155" s="2"/>
      <c r="KXC155" s="2"/>
      <c r="KXD155" s="2"/>
      <c r="KXE155" s="2"/>
      <c r="KXF155" s="2"/>
      <c r="KXG155" s="2"/>
      <c r="KXH155" s="2"/>
      <c r="KXI155" s="2"/>
      <c r="KXJ155" s="2"/>
      <c r="KXK155" s="2"/>
      <c r="KXL155" s="2"/>
      <c r="KXM155" s="2"/>
      <c r="KXN155" s="2"/>
      <c r="KXO155" s="2"/>
      <c r="KXP155" s="2"/>
      <c r="KXQ155" s="2"/>
      <c r="KXR155" s="2"/>
      <c r="KXS155" s="2"/>
      <c r="KXT155" s="2"/>
      <c r="KXU155" s="2"/>
      <c r="KXV155" s="2"/>
      <c r="KXW155" s="2"/>
      <c r="KXX155" s="2"/>
      <c r="KXY155" s="2"/>
      <c r="KXZ155" s="2"/>
      <c r="KYA155" s="2"/>
      <c r="KYB155" s="2"/>
      <c r="KYC155" s="2"/>
      <c r="KYD155" s="2"/>
      <c r="KYE155" s="2"/>
      <c r="KYF155" s="2"/>
      <c r="KYG155" s="2"/>
      <c r="KYH155" s="2"/>
      <c r="KYI155" s="2"/>
      <c r="KYJ155" s="2"/>
      <c r="KYK155" s="2"/>
      <c r="KYL155" s="2"/>
      <c r="KYM155" s="2"/>
      <c r="KYN155" s="2"/>
      <c r="KYO155" s="2"/>
      <c r="KYP155" s="2"/>
      <c r="KYQ155" s="2"/>
      <c r="KYR155" s="2"/>
      <c r="KYS155" s="2"/>
      <c r="KYT155" s="2"/>
      <c r="KYU155" s="2"/>
      <c r="KYV155" s="2"/>
      <c r="KYW155" s="2"/>
      <c r="KYX155" s="2"/>
      <c r="KYY155" s="2"/>
      <c r="KYZ155" s="2"/>
      <c r="KZA155" s="2"/>
      <c r="KZB155" s="2"/>
      <c r="KZC155" s="2"/>
      <c r="KZD155" s="2"/>
      <c r="KZE155" s="2"/>
      <c r="KZF155" s="2"/>
      <c r="KZG155" s="2"/>
      <c r="KZH155" s="2"/>
      <c r="KZI155" s="2"/>
      <c r="KZJ155" s="2"/>
      <c r="KZK155" s="2"/>
      <c r="KZL155" s="2"/>
      <c r="KZM155" s="2"/>
      <c r="KZN155" s="2"/>
      <c r="KZO155" s="2"/>
      <c r="KZP155" s="2"/>
      <c r="KZQ155" s="2"/>
      <c r="KZR155" s="2"/>
      <c r="KZS155" s="2"/>
      <c r="KZT155" s="2"/>
      <c r="KZU155" s="2"/>
      <c r="KZV155" s="2"/>
      <c r="KZW155" s="2"/>
      <c r="KZX155" s="2"/>
      <c r="KZY155" s="2"/>
      <c r="KZZ155" s="2"/>
      <c r="LAA155" s="2"/>
      <c r="LAB155" s="2"/>
      <c r="LAC155" s="2"/>
      <c r="LAD155" s="2"/>
      <c r="LAE155" s="2"/>
      <c r="LAF155" s="2"/>
      <c r="LAG155" s="2"/>
      <c r="LAH155" s="2"/>
      <c r="LAI155" s="2"/>
      <c r="LAJ155" s="2"/>
      <c r="LAK155" s="2"/>
      <c r="LAL155" s="2"/>
      <c r="LAM155" s="2"/>
      <c r="LAN155" s="2"/>
      <c r="LAO155" s="2"/>
      <c r="LAP155" s="2"/>
      <c r="LAQ155" s="2"/>
      <c r="LAR155" s="2"/>
      <c r="LAS155" s="2"/>
      <c r="LAT155" s="2"/>
      <c r="LAU155" s="2"/>
      <c r="LAV155" s="2"/>
      <c r="LAW155" s="2"/>
      <c r="LAX155" s="2"/>
      <c r="LAY155" s="2"/>
      <c r="LAZ155" s="2"/>
      <c r="LBA155" s="2"/>
      <c r="LBB155" s="2"/>
      <c r="LBC155" s="2"/>
      <c r="LBD155" s="2"/>
      <c r="LBE155" s="2"/>
      <c r="LBF155" s="2"/>
      <c r="LBG155" s="2"/>
      <c r="LBH155" s="2"/>
      <c r="LBI155" s="2"/>
      <c r="LBJ155" s="2"/>
      <c r="LBK155" s="2"/>
      <c r="LBL155" s="2"/>
      <c r="LBM155" s="2"/>
      <c r="LBN155" s="2"/>
      <c r="LBO155" s="2"/>
      <c r="LBP155" s="2"/>
      <c r="LBQ155" s="2"/>
      <c r="LBR155" s="2"/>
      <c r="LBS155" s="2"/>
      <c r="LBT155" s="2"/>
      <c r="LBU155" s="2"/>
      <c r="LBV155" s="2"/>
      <c r="LBW155" s="2"/>
      <c r="LBX155" s="2"/>
      <c r="LBY155" s="2"/>
      <c r="LBZ155" s="2"/>
      <c r="LCA155" s="2"/>
      <c r="LCB155" s="2"/>
      <c r="LCC155" s="2"/>
      <c r="LCD155" s="2"/>
      <c r="LCE155" s="2"/>
      <c r="LCF155" s="2"/>
      <c r="LCG155" s="2"/>
      <c r="LCH155" s="2"/>
      <c r="LCI155" s="2"/>
      <c r="LCJ155" s="2"/>
      <c r="LCK155" s="2"/>
      <c r="LCL155" s="2"/>
      <c r="LCM155" s="2"/>
      <c r="LCN155" s="2"/>
      <c r="LCO155" s="2"/>
      <c r="LCP155" s="2"/>
      <c r="LCQ155" s="2"/>
      <c r="LCR155" s="2"/>
      <c r="LCS155" s="2"/>
      <c r="LCT155" s="2"/>
      <c r="LCU155" s="2"/>
      <c r="LCV155" s="2"/>
      <c r="LCW155" s="2"/>
      <c r="LCX155" s="2"/>
      <c r="LCY155" s="2"/>
      <c r="LCZ155" s="2"/>
      <c r="LDA155" s="2"/>
      <c r="LDB155" s="2"/>
      <c r="LDC155" s="2"/>
      <c r="LDD155" s="2"/>
      <c r="LDE155" s="2"/>
      <c r="LDF155" s="2"/>
      <c r="LDG155" s="2"/>
      <c r="LDH155" s="2"/>
      <c r="LDI155" s="2"/>
      <c r="LDJ155" s="2"/>
      <c r="LDK155" s="2"/>
      <c r="LDL155" s="2"/>
      <c r="LDM155" s="2"/>
      <c r="LDN155" s="2"/>
      <c r="LDO155" s="2"/>
      <c r="LDP155" s="2"/>
      <c r="LDQ155" s="2"/>
      <c r="LDR155" s="2"/>
      <c r="LDS155" s="2"/>
      <c r="LDT155" s="2"/>
      <c r="LDU155" s="2"/>
      <c r="LDV155" s="2"/>
      <c r="LDW155" s="2"/>
      <c r="LDX155" s="2"/>
      <c r="LDY155" s="2"/>
      <c r="LDZ155" s="2"/>
      <c r="LEA155" s="2"/>
      <c r="LEB155" s="2"/>
      <c r="LEC155" s="2"/>
      <c r="LED155" s="2"/>
      <c r="LEE155" s="2"/>
      <c r="LEF155" s="2"/>
      <c r="LEG155" s="2"/>
      <c r="LEH155" s="2"/>
      <c r="LEI155" s="2"/>
      <c r="LEJ155" s="2"/>
      <c r="LEK155" s="2"/>
      <c r="LEL155" s="2"/>
      <c r="LEM155" s="2"/>
      <c r="LEN155" s="2"/>
      <c r="LEO155" s="2"/>
      <c r="LEP155" s="2"/>
      <c r="LEQ155" s="2"/>
      <c r="LER155" s="2"/>
      <c r="LES155" s="2"/>
      <c r="LET155" s="2"/>
      <c r="LEU155" s="2"/>
      <c r="LEV155" s="2"/>
      <c r="LEW155" s="2"/>
      <c r="LEX155" s="2"/>
      <c r="LEY155" s="2"/>
      <c r="LEZ155" s="2"/>
      <c r="LFA155" s="2"/>
      <c r="LFB155" s="2"/>
      <c r="LFC155" s="2"/>
      <c r="LFD155" s="2"/>
      <c r="LFE155" s="2"/>
      <c r="LFF155" s="2"/>
      <c r="LFG155" s="2"/>
      <c r="LFH155" s="2"/>
      <c r="LFI155" s="2"/>
      <c r="LFJ155" s="2"/>
      <c r="LFK155" s="2"/>
      <c r="LFL155" s="2"/>
      <c r="LFM155" s="2"/>
      <c r="LFN155" s="2"/>
      <c r="LFO155" s="2"/>
      <c r="LFP155" s="2"/>
      <c r="LFQ155" s="2"/>
      <c r="LFR155" s="2"/>
      <c r="LFS155" s="2"/>
      <c r="LFT155" s="2"/>
      <c r="LFU155" s="2"/>
      <c r="LFV155" s="2"/>
      <c r="LFW155" s="2"/>
      <c r="LFX155" s="2"/>
      <c r="LFY155" s="2"/>
      <c r="LFZ155" s="2"/>
      <c r="LGA155" s="2"/>
      <c r="LGB155" s="2"/>
      <c r="LGC155" s="2"/>
      <c r="LGD155" s="2"/>
      <c r="LGE155" s="2"/>
      <c r="LGF155" s="2"/>
      <c r="LGG155" s="2"/>
      <c r="LGH155" s="2"/>
      <c r="LGI155" s="2"/>
      <c r="LGJ155" s="2"/>
      <c r="LGK155" s="2"/>
      <c r="LGL155" s="2"/>
      <c r="LGM155" s="2"/>
      <c r="LGN155" s="2"/>
      <c r="LGO155" s="2"/>
      <c r="LGP155" s="2"/>
      <c r="LGQ155" s="2"/>
      <c r="LGR155" s="2"/>
      <c r="LGS155" s="2"/>
      <c r="LGT155" s="2"/>
      <c r="LGU155" s="2"/>
      <c r="LGV155" s="2"/>
      <c r="LGW155" s="2"/>
      <c r="LGX155" s="2"/>
      <c r="LGY155" s="2"/>
      <c r="LGZ155" s="2"/>
      <c r="LHA155" s="2"/>
      <c r="LHB155" s="2"/>
      <c r="LHC155" s="2"/>
      <c r="LHD155" s="2"/>
      <c r="LHE155" s="2"/>
      <c r="LHF155" s="2"/>
      <c r="LHG155" s="2"/>
      <c r="LHH155" s="2"/>
      <c r="LHI155" s="2"/>
      <c r="LHJ155" s="2"/>
      <c r="LHK155" s="2"/>
      <c r="LHL155" s="2"/>
      <c r="LHM155" s="2"/>
      <c r="LHN155" s="2"/>
      <c r="LHO155" s="2"/>
      <c r="LHP155" s="2"/>
      <c r="LHQ155" s="2"/>
      <c r="LHR155" s="2"/>
      <c r="LHS155" s="2"/>
      <c r="LHT155" s="2"/>
      <c r="LHU155" s="2"/>
      <c r="LHV155" s="2"/>
      <c r="LHW155" s="2"/>
      <c r="LHX155" s="2"/>
      <c r="LHY155" s="2"/>
      <c r="LHZ155" s="2"/>
      <c r="LIA155" s="2"/>
      <c r="LIB155" s="2"/>
      <c r="LIC155" s="2"/>
      <c r="LID155" s="2"/>
      <c r="LIE155" s="2"/>
      <c r="LIF155" s="2"/>
      <c r="LIG155" s="2"/>
      <c r="LIH155" s="2"/>
      <c r="LII155" s="2"/>
      <c r="LIJ155" s="2"/>
      <c r="LIK155" s="2"/>
      <c r="LIL155" s="2"/>
      <c r="LIM155" s="2"/>
      <c r="LIN155" s="2"/>
      <c r="LIO155" s="2"/>
      <c r="LIP155" s="2"/>
      <c r="LIQ155" s="2"/>
      <c r="LIR155" s="2"/>
      <c r="LIS155" s="2"/>
      <c r="LIT155" s="2"/>
      <c r="LIU155" s="2"/>
      <c r="LIV155" s="2"/>
      <c r="LIW155" s="2"/>
      <c r="LIX155" s="2"/>
      <c r="LIY155" s="2"/>
      <c r="LIZ155" s="2"/>
      <c r="LJA155" s="2"/>
      <c r="LJB155" s="2"/>
      <c r="LJC155" s="2"/>
      <c r="LJD155" s="2"/>
      <c r="LJE155" s="2"/>
      <c r="LJF155" s="2"/>
      <c r="LJG155" s="2"/>
      <c r="LJH155" s="2"/>
      <c r="LJI155" s="2"/>
      <c r="LJJ155" s="2"/>
      <c r="LJK155" s="2"/>
      <c r="LJL155" s="2"/>
      <c r="LJM155" s="2"/>
      <c r="LJN155" s="2"/>
      <c r="LJO155" s="2"/>
      <c r="LJP155" s="2"/>
      <c r="LJQ155" s="2"/>
      <c r="LJR155" s="2"/>
      <c r="LJS155" s="2"/>
      <c r="LJT155" s="2"/>
      <c r="LJU155" s="2"/>
      <c r="LJV155" s="2"/>
      <c r="LJW155" s="2"/>
      <c r="LJX155" s="2"/>
      <c r="LJY155" s="2"/>
      <c r="LJZ155" s="2"/>
      <c r="LKA155" s="2"/>
      <c r="LKB155" s="2"/>
      <c r="LKC155" s="2"/>
      <c r="LKD155" s="2"/>
      <c r="LKE155" s="2"/>
      <c r="LKF155" s="2"/>
      <c r="LKG155" s="2"/>
      <c r="LKH155" s="2"/>
      <c r="LKI155" s="2"/>
      <c r="LKJ155" s="2"/>
      <c r="LKK155" s="2"/>
      <c r="LKL155" s="2"/>
      <c r="LKM155" s="2"/>
      <c r="LKN155" s="2"/>
      <c r="LKO155" s="2"/>
      <c r="LKP155" s="2"/>
      <c r="LKQ155" s="2"/>
      <c r="LKR155" s="2"/>
      <c r="LKS155" s="2"/>
      <c r="LKT155" s="2"/>
      <c r="LKU155" s="2"/>
      <c r="LKV155" s="2"/>
      <c r="LKW155" s="2"/>
      <c r="LKX155" s="2"/>
      <c r="LKY155" s="2"/>
      <c r="LKZ155" s="2"/>
      <c r="LLA155" s="2"/>
      <c r="LLB155" s="2"/>
      <c r="LLC155" s="2"/>
      <c r="LLD155" s="2"/>
      <c r="LLE155" s="2"/>
      <c r="LLF155" s="2"/>
      <c r="LLG155" s="2"/>
      <c r="LLH155" s="2"/>
      <c r="LLI155" s="2"/>
      <c r="LLJ155" s="2"/>
      <c r="LLK155" s="2"/>
      <c r="LLL155" s="2"/>
      <c r="LLM155" s="2"/>
      <c r="LLN155" s="2"/>
      <c r="LLO155" s="2"/>
      <c r="LLP155" s="2"/>
      <c r="LLQ155" s="2"/>
      <c r="LLR155" s="2"/>
      <c r="LLS155" s="2"/>
      <c r="LLT155" s="2"/>
      <c r="LLU155" s="2"/>
      <c r="LLV155" s="2"/>
      <c r="LLW155" s="2"/>
      <c r="LLX155" s="2"/>
      <c r="LLY155" s="2"/>
      <c r="LLZ155" s="2"/>
      <c r="LMA155" s="2"/>
      <c r="LMB155" s="2"/>
      <c r="LMC155" s="2"/>
      <c r="LMD155" s="2"/>
      <c r="LME155" s="2"/>
      <c r="LMF155" s="2"/>
      <c r="LMG155" s="2"/>
      <c r="LMH155" s="2"/>
      <c r="LMI155" s="2"/>
      <c r="LMJ155" s="2"/>
      <c r="LMK155" s="2"/>
      <c r="LML155" s="2"/>
      <c r="LMM155" s="2"/>
      <c r="LMN155" s="2"/>
      <c r="LMO155" s="2"/>
      <c r="LMP155" s="2"/>
      <c r="LMQ155" s="2"/>
      <c r="LMR155" s="2"/>
      <c r="LMS155" s="2"/>
      <c r="LMT155" s="2"/>
      <c r="LMU155" s="2"/>
      <c r="LMV155" s="2"/>
      <c r="LMW155" s="2"/>
      <c r="LMX155" s="2"/>
      <c r="LMY155" s="2"/>
      <c r="LMZ155" s="2"/>
      <c r="LNA155" s="2"/>
      <c r="LNB155" s="2"/>
      <c r="LNC155" s="2"/>
      <c r="LND155" s="2"/>
      <c r="LNE155" s="2"/>
      <c r="LNF155" s="2"/>
      <c r="LNG155" s="2"/>
      <c r="LNH155" s="2"/>
      <c r="LNI155" s="2"/>
      <c r="LNJ155" s="2"/>
      <c r="LNK155" s="2"/>
      <c r="LNL155" s="2"/>
      <c r="LNM155" s="2"/>
      <c r="LNN155" s="2"/>
      <c r="LNO155" s="2"/>
      <c r="LNP155" s="2"/>
      <c r="LNQ155" s="2"/>
      <c r="LNR155" s="2"/>
      <c r="LNS155" s="2"/>
      <c r="LNT155" s="2"/>
      <c r="LNU155" s="2"/>
      <c r="LNV155" s="2"/>
      <c r="LNW155" s="2"/>
      <c r="LNX155" s="2"/>
      <c r="LNY155" s="2"/>
      <c r="LNZ155" s="2"/>
      <c r="LOA155" s="2"/>
      <c r="LOB155" s="2"/>
      <c r="LOC155" s="2"/>
      <c r="LOD155" s="2"/>
      <c r="LOE155" s="2"/>
      <c r="LOF155" s="2"/>
      <c r="LOG155" s="2"/>
      <c r="LOH155" s="2"/>
      <c r="LOI155" s="2"/>
      <c r="LOJ155" s="2"/>
      <c r="LOK155" s="2"/>
      <c r="LOL155" s="2"/>
      <c r="LOM155" s="2"/>
      <c r="LON155" s="2"/>
      <c r="LOO155" s="2"/>
      <c r="LOP155" s="2"/>
      <c r="LOQ155" s="2"/>
      <c r="LOR155" s="2"/>
      <c r="LOS155" s="2"/>
      <c r="LOT155" s="2"/>
      <c r="LOU155" s="2"/>
      <c r="LOV155" s="2"/>
      <c r="LOW155" s="2"/>
      <c r="LOX155" s="2"/>
      <c r="LOY155" s="2"/>
      <c r="LOZ155" s="2"/>
      <c r="LPA155" s="2"/>
      <c r="LPB155" s="2"/>
      <c r="LPC155" s="2"/>
      <c r="LPD155" s="2"/>
      <c r="LPE155" s="2"/>
      <c r="LPF155" s="2"/>
      <c r="LPG155" s="2"/>
      <c r="LPH155" s="2"/>
      <c r="LPI155" s="2"/>
      <c r="LPJ155" s="2"/>
      <c r="LPK155" s="2"/>
      <c r="LPL155" s="2"/>
      <c r="LPM155" s="2"/>
      <c r="LPN155" s="2"/>
      <c r="LPO155" s="2"/>
      <c r="LPP155" s="2"/>
      <c r="LPQ155" s="2"/>
      <c r="LPR155" s="2"/>
      <c r="LPS155" s="2"/>
      <c r="LPT155" s="2"/>
      <c r="LPU155" s="2"/>
      <c r="LPV155" s="2"/>
      <c r="LPW155" s="2"/>
      <c r="LPX155" s="2"/>
      <c r="LPY155" s="2"/>
      <c r="LPZ155" s="2"/>
      <c r="LQA155" s="2"/>
      <c r="LQB155" s="2"/>
      <c r="LQC155" s="2"/>
      <c r="LQD155" s="2"/>
      <c r="LQE155" s="2"/>
      <c r="LQF155" s="2"/>
      <c r="LQG155" s="2"/>
      <c r="LQH155" s="2"/>
      <c r="LQI155" s="2"/>
      <c r="LQJ155" s="2"/>
      <c r="LQK155" s="2"/>
      <c r="LQL155" s="2"/>
      <c r="LQM155" s="2"/>
      <c r="LQN155" s="2"/>
      <c r="LQO155" s="2"/>
      <c r="LQP155" s="2"/>
      <c r="LQQ155" s="2"/>
      <c r="LQR155" s="2"/>
      <c r="LQS155" s="2"/>
      <c r="LQT155" s="2"/>
      <c r="LQU155" s="2"/>
      <c r="LQV155" s="2"/>
      <c r="LQW155" s="2"/>
      <c r="LQX155" s="2"/>
      <c r="LQY155" s="2"/>
      <c r="LQZ155" s="2"/>
      <c r="LRA155" s="2"/>
      <c r="LRB155" s="2"/>
      <c r="LRC155" s="2"/>
      <c r="LRD155" s="2"/>
      <c r="LRE155" s="2"/>
      <c r="LRF155" s="2"/>
      <c r="LRG155" s="2"/>
      <c r="LRH155" s="2"/>
      <c r="LRI155" s="2"/>
      <c r="LRJ155" s="2"/>
      <c r="LRK155" s="2"/>
      <c r="LRL155" s="2"/>
      <c r="LRM155" s="2"/>
      <c r="LRN155" s="2"/>
      <c r="LRO155" s="2"/>
      <c r="LRP155" s="2"/>
      <c r="LRQ155" s="2"/>
      <c r="LRR155" s="2"/>
      <c r="LRS155" s="2"/>
      <c r="LRT155" s="2"/>
      <c r="LRU155" s="2"/>
      <c r="LRV155" s="2"/>
      <c r="LRW155" s="2"/>
      <c r="LRX155" s="2"/>
      <c r="LRY155" s="2"/>
      <c r="LRZ155" s="2"/>
      <c r="LSA155" s="2"/>
      <c r="LSB155" s="2"/>
      <c r="LSC155" s="2"/>
      <c r="LSD155" s="2"/>
      <c r="LSE155" s="2"/>
      <c r="LSF155" s="2"/>
      <c r="LSG155" s="2"/>
      <c r="LSH155" s="2"/>
      <c r="LSI155" s="2"/>
      <c r="LSJ155" s="2"/>
      <c r="LSK155" s="2"/>
      <c r="LSL155" s="2"/>
      <c r="LSM155" s="2"/>
      <c r="LSN155" s="2"/>
      <c r="LSO155" s="2"/>
      <c r="LSP155" s="2"/>
      <c r="LSQ155" s="2"/>
      <c r="LSR155" s="2"/>
      <c r="LSS155" s="2"/>
      <c r="LST155" s="2"/>
      <c r="LSU155" s="2"/>
      <c r="LSV155" s="2"/>
      <c r="LSW155" s="2"/>
      <c r="LSX155" s="2"/>
      <c r="LSY155" s="2"/>
      <c r="LSZ155" s="2"/>
      <c r="LTA155" s="2"/>
      <c r="LTB155" s="2"/>
      <c r="LTC155" s="2"/>
      <c r="LTD155" s="2"/>
      <c r="LTE155" s="2"/>
      <c r="LTF155" s="2"/>
      <c r="LTG155" s="2"/>
      <c r="LTH155" s="2"/>
      <c r="LTI155" s="2"/>
      <c r="LTJ155" s="2"/>
      <c r="LTK155" s="2"/>
      <c r="LTL155" s="2"/>
      <c r="LTM155" s="2"/>
      <c r="LTN155" s="2"/>
      <c r="LTO155" s="2"/>
      <c r="LTP155" s="2"/>
      <c r="LTQ155" s="2"/>
      <c r="LTR155" s="2"/>
      <c r="LTS155" s="2"/>
      <c r="LTT155" s="2"/>
      <c r="LTU155" s="2"/>
      <c r="LTV155" s="2"/>
      <c r="LTW155" s="2"/>
      <c r="LTX155" s="2"/>
      <c r="LTY155" s="2"/>
      <c r="LTZ155" s="2"/>
      <c r="LUA155" s="2"/>
      <c r="LUB155" s="2"/>
      <c r="LUC155" s="2"/>
      <c r="LUD155" s="2"/>
      <c r="LUE155" s="2"/>
      <c r="LUF155" s="2"/>
      <c r="LUG155" s="2"/>
      <c r="LUH155" s="2"/>
      <c r="LUI155" s="2"/>
      <c r="LUJ155" s="2"/>
      <c r="LUK155" s="2"/>
      <c r="LUL155" s="2"/>
      <c r="LUM155" s="2"/>
      <c r="LUN155" s="2"/>
      <c r="LUO155" s="2"/>
      <c r="LUP155" s="2"/>
      <c r="LUQ155" s="2"/>
      <c r="LUR155" s="2"/>
      <c r="LUS155" s="2"/>
      <c r="LUT155" s="2"/>
      <c r="LUU155" s="2"/>
      <c r="LUV155" s="2"/>
      <c r="LUW155" s="2"/>
      <c r="LUX155" s="2"/>
      <c r="LUY155" s="2"/>
      <c r="LUZ155" s="2"/>
      <c r="LVA155" s="2"/>
      <c r="LVB155" s="2"/>
      <c r="LVC155" s="2"/>
      <c r="LVD155" s="2"/>
      <c r="LVE155" s="2"/>
      <c r="LVF155" s="2"/>
      <c r="LVG155" s="2"/>
      <c r="LVH155" s="2"/>
      <c r="LVI155" s="2"/>
      <c r="LVJ155" s="2"/>
      <c r="LVK155" s="2"/>
      <c r="LVL155" s="2"/>
      <c r="LVM155" s="2"/>
      <c r="LVN155" s="2"/>
      <c r="LVO155" s="2"/>
      <c r="LVP155" s="2"/>
      <c r="LVQ155" s="2"/>
      <c r="LVR155" s="2"/>
      <c r="LVS155" s="2"/>
      <c r="LVT155" s="2"/>
      <c r="LVU155" s="2"/>
      <c r="LVV155" s="2"/>
      <c r="LVW155" s="2"/>
      <c r="LVX155" s="2"/>
      <c r="LVY155" s="2"/>
      <c r="LVZ155" s="2"/>
      <c r="LWA155" s="2"/>
      <c r="LWB155" s="2"/>
      <c r="LWC155" s="2"/>
      <c r="LWD155" s="2"/>
      <c r="LWE155" s="2"/>
      <c r="LWF155" s="2"/>
      <c r="LWG155" s="2"/>
      <c r="LWH155" s="2"/>
      <c r="LWI155" s="2"/>
      <c r="LWJ155" s="2"/>
      <c r="LWK155" s="2"/>
      <c r="LWL155" s="2"/>
      <c r="LWM155" s="2"/>
      <c r="LWN155" s="2"/>
      <c r="LWO155" s="2"/>
      <c r="LWP155" s="2"/>
      <c r="LWQ155" s="2"/>
      <c r="LWR155" s="2"/>
      <c r="LWS155" s="2"/>
      <c r="LWT155" s="2"/>
      <c r="LWU155" s="2"/>
      <c r="LWV155" s="2"/>
      <c r="LWW155" s="2"/>
      <c r="LWX155" s="2"/>
      <c r="LWY155" s="2"/>
      <c r="LWZ155" s="2"/>
      <c r="LXA155" s="2"/>
      <c r="LXB155" s="2"/>
      <c r="LXC155" s="2"/>
      <c r="LXD155" s="2"/>
      <c r="LXE155" s="2"/>
      <c r="LXF155" s="2"/>
      <c r="LXG155" s="2"/>
      <c r="LXH155" s="2"/>
      <c r="LXI155" s="2"/>
      <c r="LXJ155" s="2"/>
      <c r="LXK155" s="2"/>
      <c r="LXL155" s="2"/>
      <c r="LXM155" s="2"/>
      <c r="LXN155" s="2"/>
      <c r="LXO155" s="2"/>
      <c r="LXP155" s="2"/>
      <c r="LXQ155" s="2"/>
      <c r="LXR155" s="2"/>
      <c r="LXS155" s="2"/>
      <c r="LXT155" s="2"/>
      <c r="LXU155" s="2"/>
      <c r="LXV155" s="2"/>
      <c r="LXW155" s="2"/>
      <c r="LXX155" s="2"/>
      <c r="LXY155" s="2"/>
      <c r="LXZ155" s="2"/>
      <c r="LYA155" s="2"/>
      <c r="LYB155" s="2"/>
      <c r="LYC155" s="2"/>
      <c r="LYD155" s="2"/>
      <c r="LYE155" s="2"/>
      <c r="LYF155" s="2"/>
      <c r="LYG155" s="2"/>
      <c r="LYH155" s="2"/>
      <c r="LYI155" s="2"/>
      <c r="LYJ155" s="2"/>
      <c r="LYK155" s="2"/>
      <c r="LYL155" s="2"/>
      <c r="LYM155" s="2"/>
      <c r="LYN155" s="2"/>
      <c r="LYO155" s="2"/>
      <c r="LYP155" s="2"/>
      <c r="LYQ155" s="2"/>
      <c r="LYR155" s="2"/>
      <c r="LYS155" s="2"/>
      <c r="LYT155" s="2"/>
      <c r="LYU155" s="2"/>
      <c r="LYV155" s="2"/>
      <c r="LYW155" s="2"/>
      <c r="LYX155" s="2"/>
      <c r="LYY155" s="2"/>
      <c r="LYZ155" s="2"/>
      <c r="LZA155" s="2"/>
      <c r="LZB155" s="2"/>
      <c r="LZC155" s="2"/>
      <c r="LZD155" s="2"/>
      <c r="LZE155" s="2"/>
      <c r="LZF155" s="2"/>
      <c r="LZG155" s="2"/>
      <c r="LZH155" s="2"/>
      <c r="LZI155" s="2"/>
      <c r="LZJ155" s="2"/>
      <c r="LZK155" s="2"/>
      <c r="LZL155" s="2"/>
      <c r="LZM155" s="2"/>
      <c r="LZN155" s="2"/>
      <c r="LZO155" s="2"/>
      <c r="LZP155" s="2"/>
      <c r="LZQ155" s="2"/>
      <c r="LZR155" s="2"/>
      <c r="LZS155" s="2"/>
      <c r="LZT155" s="2"/>
      <c r="LZU155" s="2"/>
      <c r="LZV155" s="2"/>
      <c r="LZW155" s="2"/>
      <c r="LZX155" s="2"/>
      <c r="LZY155" s="2"/>
      <c r="LZZ155" s="2"/>
      <c r="MAA155" s="2"/>
      <c r="MAB155" s="2"/>
      <c r="MAC155" s="2"/>
      <c r="MAD155" s="2"/>
      <c r="MAE155" s="2"/>
      <c r="MAF155" s="2"/>
      <c r="MAG155" s="2"/>
      <c r="MAH155" s="2"/>
      <c r="MAI155" s="2"/>
      <c r="MAJ155" s="2"/>
      <c r="MAK155" s="2"/>
      <c r="MAL155" s="2"/>
      <c r="MAM155" s="2"/>
      <c r="MAN155" s="2"/>
      <c r="MAO155" s="2"/>
      <c r="MAP155" s="2"/>
      <c r="MAQ155" s="2"/>
      <c r="MAR155" s="2"/>
      <c r="MAS155" s="2"/>
      <c r="MAT155" s="2"/>
      <c r="MAU155" s="2"/>
      <c r="MAV155" s="2"/>
      <c r="MAW155" s="2"/>
      <c r="MAX155" s="2"/>
      <c r="MAY155" s="2"/>
      <c r="MAZ155" s="2"/>
      <c r="MBA155" s="2"/>
      <c r="MBB155" s="2"/>
      <c r="MBC155" s="2"/>
      <c r="MBD155" s="2"/>
      <c r="MBE155" s="2"/>
      <c r="MBF155" s="2"/>
      <c r="MBG155" s="2"/>
      <c r="MBH155" s="2"/>
      <c r="MBI155" s="2"/>
      <c r="MBJ155" s="2"/>
      <c r="MBK155" s="2"/>
      <c r="MBL155" s="2"/>
      <c r="MBM155" s="2"/>
      <c r="MBN155" s="2"/>
      <c r="MBO155" s="2"/>
      <c r="MBP155" s="2"/>
      <c r="MBQ155" s="2"/>
      <c r="MBR155" s="2"/>
      <c r="MBS155" s="2"/>
      <c r="MBT155" s="2"/>
      <c r="MBU155" s="2"/>
      <c r="MBV155" s="2"/>
      <c r="MBW155" s="2"/>
      <c r="MBX155" s="2"/>
      <c r="MBY155" s="2"/>
      <c r="MBZ155" s="2"/>
      <c r="MCA155" s="2"/>
      <c r="MCB155" s="2"/>
      <c r="MCC155" s="2"/>
      <c r="MCD155" s="2"/>
      <c r="MCE155" s="2"/>
      <c r="MCF155" s="2"/>
      <c r="MCG155" s="2"/>
      <c r="MCH155" s="2"/>
      <c r="MCI155" s="2"/>
      <c r="MCJ155" s="2"/>
      <c r="MCK155" s="2"/>
      <c r="MCL155" s="2"/>
      <c r="MCM155" s="2"/>
      <c r="MCN155" s="2"/>
      <c r="MCO155" s="2"/>
      <c r="MCP155" s="2"/>
      <c r="MCQ155" s="2"/>
      <c r="MCR155" s="2"/>
      <c r="MCS155" s="2"/>
      <c r="MCT155" s="2"/>
      <c r="MCU155" s="2"/>
      <c r="MCV155" s="2"/>
      <c r="MCW155" s="2"/>
      <c r="MCX155" s="2"/>
      <c r="MCY155" s="2"/>
      <c r="MCZ155" s="2"/>
      <c r="MDA155" s="2"/>
      <c r="MDB155" s="2"/>
      <c r="MDC155" s="2"/>
      <c r="MDD155" s="2"/>
      <c r="MDE155" s="2"/>
      <c r="MDF155" s="2"/>
      <c r="MDG155" s="2"/>
      <c r="MDH155" s="2"/>
      <c r="MDI155" s="2"/>
      <c r="MDJ155" s="2"/>
      <c r="MDK155" s="2"/>
      <c r="MDL155" s="2"/>
      <c r="MDM155" s="2"/>
      <c r="MDN155" s="2"/>
      <c r="MDO155" s="2"/>
      <c r="MDP155" s="2"/>
      <c r="MDQ155" s="2"/>
      <c r="MDR155" s="2"/>
      <c r="MDS155" s="2"/>
      <c r="MDT155" s="2"/>
      <c r="MDU155" s="2"/>
      <c r="MDV155" s="2"/>
      <c r="MDW155" s="2"/>
      <c r="MDX155" s="2"/>
      <c r="MDY155" s="2"/>
      <c r="MDZ155" s="2"/>
      <c r="MEA155" s="2"/>
      <c r="MEB155" s="2"/>
      <c r="MEC155" s="2"/>
      <c r="MED155" s="2"/>
      <c r="MEE155" s="2"/>
      <c r="MEF155" s="2"/>
      <c r="MEG155" s="2"/>
      <c r="MEH155" s="2"/>
      <c r="MEI155" s="2"/>
      <c r="MEJ155" s="2"/>
      <c r="MEK155" s="2"/>
      <c r="MEL155" s="2"/>
      <c r="MEM155" s="2"/>
      <c r="MEN155" s="2"/>
      <c r="MEO155" s="2"/>
      <c r="MEP155" s="2"/>
      <c r="MEQ155" s="2"/>
      <c r="MER155" s="2"/>
      <c r="MES155" s="2"/>
      <c r="MET155" s="2"/>
      <c r="MEU155" s="2"/>
      <c r="MEV155" s="2"/>
      <c r="MEW155" s="2"/>
      <c r="MEX155" s="2"/>
      <c r="MEY155" s="2"/>
      <c r="MEZ155" s="2"/>
      <c r="MFA155" s="2"/>
      <c r="MFB155" s="2"/>
      <c r="MFC155" s="2"/>
      <c r="MFD155" s="2"/>
      <c r="MFE155" s="2"/>
      <c r="MFF155" s="2"/>
      <c r="MFG155" s="2"/>
      <c r="MFH155" s="2"/>
      <c r="MFI155" s="2"/>
      <c r="MFJ155" s="2"/>
      <c r="MFK155" s="2"/>
      <c r="MFL155" s="2"/>
      <c r="MFM155" s="2"/>
      <c r="MFN155" s="2"/>
      <c r="MFO155" s="2"/>
      <c r="MFP155" s="2"/>
      <c r="MFQ155" s="2"/>
      <c r="MFR155" s="2"/>
      <c r="MFS155" s="2"/>
      <c r="MFT155" s="2"/>
      <c r="MFU155" s="2"/>
      <c r="MFV155" s="2"/>
      <c r="MFW155" s="2"/>
      <c r="MFX155" s="2"/>
      <c r="MFY155" s="2"/>
      <c r="MFZ155" s="2"/>
      <c r="MGA155" s="2"/>
      <c r="MGB155" s="2"/>
      <c r="MGC155" s="2"/>
      <c r="MGD155" s="2"/>
      <c r="MGE155" s="2"/>
      <c r="MGF155" s="2"/>
      <c r="MGG155" s="2"/>
      <c r="MGH155" s="2"/>
      <c r="MGI155" s="2"/>
      <c r="MGJ155" s="2"/>
      <c r="MGK155" s="2"/>
      <c r="MGL155" s="2"/>
      <c r="MGM155" s="2"/>
      <c r="MGN155" s="2"/>
      <c r="MGO155" s="2"/>
      <c r="MGP155" s="2"/>
      <c r="MGQ155" s="2"/>
      <c r="MGR155" s="2"/>
      <c r="MGS155" s="2"/>
      <c r="MGT155" s="2"/>
      <c r="MGU155" s="2"/>
      <c r="MGV155" s="2"/>
      <c r="MGW155" s="2"/>
      <c r="MGX155" s="2"/>
      <c r="MGY155" s="2"/>
      <c r="MGZ155" s="2"/>
      <c r="MHA155" s="2"/>
      <c r="MHB155" s="2"/>
      <c r="MHC155" s="2"/>
      <c r="MHD155" s="2"/>
      <c r="MHE155" s="2"/>
      <c r="MHF155" s="2"/>
      <c r="MHG155" s="2"/>
      <c r="MHH155" s="2"/>
      <c r="MHI155" s="2"/>
      <c r="MHJ155" s="2"/>
      <c r="MHK155" s="2"/>
      <c r="MHL155" s="2"/>
      <c r="MHM155" s="2"/>
      <c r="MHN155" s="2"/>
      <c r="MHO155" s="2"/>
      <c r="MHP155" s="2"/>
      <c r="MHQ155" s="2"/>
      <c r="MHR155" s="2"/>
      <c r="MHS155" s="2"/>
      <c r="MHT155" s="2"/>
      <c r="MHU155" s="2"/>
      <c r="MHV155" s="2"/>
      <c r="MHW155" s="2"/>
      <c r="MHX155" s="2"/>
      <c r="MHY155" s="2"/>
      <c r="MHZ155" s="2"/>
      <c r="MIA155" s="2"/>
      <c r="MIB155" s="2"/>
      <c r="MIC155" s="2"/>
      <c r="MID155" s="2"/>
      <c r="MIE155" s="2"/>
      <c r="MIF155" s="2"/>
      <c r="MIG155" s="2"/>
      <c r="MIH155" s="2"/>
      <c r="MII155" s="2"/>
      <c r="MIJ155" s="2"/>
      <c r="MIK155" s="2"/>
      <c r="MIL155" s="2"/>
      <c r="MIM155" s="2"/>
      <c r="MIN155" s="2"/>
      <c r="MIO155" s="2"/>
      <c r="MIP155" s="2"/>
      <c r="MIQ155" s="2"/>
      <c r="MIR155" s="2"/>
      <c r="MIS155" s="2"/>
      <c r="MIT155" s="2"/>
      <c r="MIU155" s="2"/>
      <c r="MIV155" s="2"/>
      <c r="MIW155" s="2"/>
      <c r="MIX155" s="2"/>
      <c r="MIY155" s="2"/>
      <c r="MIZ155" s="2"/>
      <c r="MJA155" s="2"/>
      <c r="MJB155" s="2"/>
      <c r="MJC155" s="2"/>
      <c r="MJD155" s="2"/>
      <c r="MJE155" s="2"/>
      <c r="MJF155" s="2"/>
      <c r="MJG155" s="2"/>
      <c r="MJH155" s="2"/>
      <c r="MJI155" s="2"/>
      <c r="MJJ155" s="2"/>
      <c r="MJK155" s="2"/>
      <c r="MJL155" s="2"/>
      <c r="MJM155" s="2"/>
      <c r="MJN155" s="2"/>
      <c r="MJO155" s="2"/>
      <c r="MJP155" s="2"/>
      <c r="MJQ155" s="2"/>
      <c r="MJR155" s="2"/>
      <c r="MJS155" s="2"/>
      <c r="MJT155" s="2"/>
      <c r="MJU155" s="2"/>
      <c r="MJV155" s="2"/>
      <c r="MJW155" s="2"/>
      <c r="MJX155" s="2"/>
      <c r="MJY155" s="2"/>
      <c r="MJZ155" s="2"/>
      <c r="MKA155" s="2"/>
      <c r="MKB155" s="2"/>
      <c r="MKC155" s="2"/>
      <c r="MKD155" s="2"/>
      <c r="MKE155" s="2"/>
      <c r="MKF155" s="2"/>
      <c r="MKG155" s="2"/>
      <c r="MKH155" s="2"/>
      <c r="MKI155" s="2"/>
      <c r="MKJ155" s="2"/>
      <c r="MKK155" s="2"/>
      <c r="MKL155" s="2"/>
      <c r="MKM155" s="2"/>
      <c r="MKN155" s="2"/>
      <c r="MKO155" s="2"/>
      <c r="MKP155" s="2"/>
      <c r="MKQ155" s="2"/>
      <c r="MKR155" s="2"/>
      <c r="MKS155" s="2"/>
      <c r="MKT155" s="2"/>
      <c r="MKU155" s="2"/>
      <c r="MKV155" s="2"/>
      <c r="MKW155" s="2"/>
      <c r="MKX155" s="2"/>
      <c r="MKY155" s="2"/>
      <c r="MKZ155" s="2"/>
      <c r="MLA155" s="2"/>
      <c r="MLB155" s="2"/>
      <c r="MLC155" s="2"/>
      <c r="MLD155" s="2"/>
      <c r="MLE155" s="2"/>
      <c r="MLF155" s="2"/>
      <c r="MLG155" s="2"/>
      <c r="MLH155" s="2"/>
      <c r="MLI155" s="2"/>
      <c r="MLJ155" s="2"/>
      <c r="MLK155" s="2"/>
      <c r="MLL155" s="2"/>
      <c r="MLM155" s="2"/>
      <c r="MLN155" s="2"/>
      <c r="MLO155" s="2"/>
      <c r="MLP155" s="2"/>
      <c r="MLQ155" s="2"/>
      <c r="MLR155" s="2"/>
      <c r="MLS155" s="2"/>
      <c r="MLT155" s="2"/>
      <c r="MLU155" s="2"/>
      <c r="MLV155" s="2"/>
      <c r="MLW155" s="2"/>
      <c r="MLX155" s="2"/>
      <c r="MLY155" s="2"/>
      <c r="MLZ155" s="2"/>
      <c r="MMA155" s="2"/>
      <c r="MMB155" s="2"/>
      <c r="MMC155" s="2"/>
      <c r="MMD155" s="2"/>
      <c r="MME155" s="2"/>
      <c r="MMF155" s="2"/>
      <c r="MMG155" s="2"/>
      <c r="MMH155" s="2"/>
      <c r="MMI155" s="2"/>
      <c r="MMJ155" s="2"/>
      <c r="MMK155" s="2"/>
      <c r="MML155" s="2"/>
      <c r="MMM155" s="2"/>
      <c r="MMN155" s="2"/>
      <c r="MMO155" s="2"/>
      <c r="MMP155" s="2"/>
      <c r="MMQ155" s="2"/>
      <c r="MMR155" s="2"/>
      <c r="MMS155" s="2"/>
      <c r="MMT155" s="2"/>
      <c r="MMU155" s="2"/>
      <c r="MMV155" s="2"/>
      <c r="MMW155" s="2"/>
      <c r="MMX155" s="2"/>
      <c r="MMY155" s="2"/>
      <c r="MMZ155" s="2"/>
      <c r="MNA155" s="2"/>
      <c r="MNB155" s="2"/>
      <c r="MNC155" s="2"/>
      <c r="MND155" s="2"/>
      <c r="MNE155" s="2"/>
      <c r="MNF155" s="2"/>
      <c r="MNG155" s="2"/>
      <c r="MNH155" s="2"/>
      <c r="MNI155" s="2"/>
      <c r="MNJ155" s="2"/>
      <c r="MNK155" s="2"/>
      <c r="MNL155" s="2"/>
      <c r="MNM155" s="2"/>
      <c r="MNN155" s="2"/>
      <c r="MNO155" s="2"/>
      <c r="MNP155" s="2"/>
      <c r="MNQ155" s="2"/>
      <c r="MNR155" s="2"/>
      <c r="MNS155" s="2"/>
      <c r="MNT155" s="2"/>
      <c r="MNU155" s="2"/>
      <c r="MNV155" s="2"/>
      <c r="MNW155" s="2"/>
      <c r="MNX155" s="2"/>
      <c r="MNY155" s="2"/>
      <c r="MNZ155" s="2"/>
      <c r="MOA155" s="2"/>
      <c r="MOB155" s="2"/>
      <c r="MOC155" s="2"/>
      <c r="MOD155" s="2"/>
      <c r="MOE155" s="2"/>
      <c r="MOF155" s="2"/>
      <c r="MOG155" s="2"/>
      <c r="MOH155" s="2"/>
      <c r="MOI155" s="2"/>
      <c r="MOJ155" s="2"/>
      <c r="MOK155" s="2"/>
      <c r="MOL155" s="2"/>
      <c r="MOM155" s="2"/>
      <c r="MON155" s="2"/>
      <c r="MOO155" s="2"/>
      <c r="MOP155" s="2"/>
      <c r="MOQ155" s="2"/>
      <c r="MOR155" s="2"/>
      <c r="MOS155" s="2"/>
      <c r="MOT155" s="2"/>
      <c r="MOU155" s="2"/>
      <c r="MOV155" s="2"/>
      <c r="MOW155" s="2"/>
      <c r="MOX155" s="2"/>
      <c r="MOY155" s="2"/>
      <c r="MOZ155" s="2"/>
      <c r="MPA155" s="2"/>
      <c r="MPB155" s="2"/>
      <c r="MPC155" s="2"/>
      <c r="MPD155" s="2"/>
      <c r="MPE155" s="2"/>
      <c r="MPF155" s="2"/>
      <c r="MPG155" s="2"/>
      <c r="MPH155" s="2"/>
      <c r="MPI155" s="2"/>
      <c r="MPJ155" s="2"/>
      <c r="MPK155" s="2"/>
      <c r="MPL155" s="2"/>
      <c r="MPM155" s="2"/>
      <c r="MPN155" s="2"/>
      <c r="MPO155" s="2"/>
      <c r="MPP155" s="2"/>
      <c r="MPQ155" s="2"/>
      <c r="MPR155" s="2"/>
      <c r="MPS155" s="2"/>
      <c r="MPT155" s="2"/>
      <c r="MPU155" s="2"/>
      <c r="MPV155" s="2"/>
      <c r="MPW155" s="2"/>
      <c r="MPX155" s="2"/>
      <c r="MPY155" s="2"/>
      <c r="MPZ155" s="2"/>
      <c r="MQA155" s="2"/>
      <c r="MQB155" s="2"/>
      <c r="MQC155" s="2"/>
      <c r="MQD155" s="2"/>
      <c r="MQE155" s="2"/>
      <c r="MQF155" s="2"/>
      <c r="MQG155" s="2"/>
      <c r="MQH155" s="2"/>
      <c r="MQI155" s="2"/>
      <c r="MQJ155" s="2"/>
      <c r="MQK155" s="2"/>
      <c r="MQL155" s="2"/>
      <c r="MQM155" s="2"/>
      <c r="MQN155" s="2"/>
      <c r="MQO155" s="2"/>
      <c r="MQP155" s="2"/>
      <c r="MQQ155" s="2"/>
      <c r="MQR155" s="2"/>
      <c r="MQS155" s="2"/>
      <c r="MQT155" s="2"/>
      <c r="MQU155" s="2"/>
      <c r="MQV155" s="2"/>
      <c r="MQW155" s="2"/>
      <c r="MQX155" s="2"/>
      <c r="MQY155" s="2"/>
      <c r="MQZ155" s="2"/>
      <c r="MRA155" s="2"/>
      <c r="MRB155" s="2"/>
      <c r="MRC155" s="2"/>
      <c r="MRD155" s="2"/>
      <c r="MRE155" s="2"/>
      <c r="MRF155" s="2"/>
      <c r="MRG155" s="2"/>
      <c r="MRH155" s="2"/>
      <c r="MRI155" s="2"/>
      <c r="MRJ155" s="2"/>
      <c r="MRK155" s="2"/>
      <c r="MRL155" s="2"/>
      <c r="MRM155" s="2"/>
      <c r="MRN155" s="2"/>
      <c r="MRO155" s="2"/>
      <c r="MRP155" s="2"/>
      <c r="MRQ155" s="2"/>
      <c r="MRR155" s="2"/>
      <c r="MRS155" s="2"/>
      <c r="MRT155" s="2"/>
      <c r="MRU155" s="2"/>
      <c r="MRV155" s="2"/>
      <c r="MRW155" s="2"/>
      <c r="MRX155" s="2"/>
      <c r="MRY155" s="2"/>
      <c r="MRZ155" s="2"/>
      <c r="MSA155" s="2"/>
      <c r="MSB155" s="2"/>
      <c r="MSC155" s="2"/>
      <c r="MSD155" s="2"/>
      <c r="MSE155" s="2"/>
      <c r="MSF155" s="2"/>
      <c r="MSG155" s="2"/>
      <c r="MSH155" s="2"/>
      <c r="MSI155" s="2"/>
      <c r="MSJ155" s="2"/>
      <c r="MSK155" s="2"/>
      <c r="MSL155" s="2"/>
      <c r="MSM155" s="2"/>
      <c r="MSN155" s="2"/>
      <c r="MSO155" s="2"/>
      <c r="MSP155" s="2"/>
      <c r="MSQ155" s="2"/>
      <c r="MSR155" s="2"/>
      <c r="MSS155" s="2"/>
      <c r="MST155" s="2"/>
      <c r="MSU155" s="2"/>
      <c r="MSV155" s="2"/>
      <c r="MSW155" s="2"/>
      <c r="MSX155" s="2"/>
      <c r="MSY155" s="2"/>
      <c r="MSZ155" s="2"/>
      <c r="MTA155" s="2"/>
      <c r="MTB155" s="2"/>
      <c r="MTC155" s="2"/>
      <c r="MTD155" s="2"/>
      <c r="MTE155" s="2"/>
      <c r="MTF155" s="2"/>
      <c r="MTG155" s="2"/>
      <c r="MTH155" s="2"/>
      <c r="MTI155" s="2"/>
      <c r="MTJ155" s="2"/>
      <c r="MTK155" s="2"/>
      <c r="MTL155" s="2"/>
      <c r="MTM155" s="2"/>
      <c r="MTN155" s="2"/>
      <c r="MTO155" s="2"/>
      <c r="MTP155" s="2"/>
      <c r="MTQ155" s="2"/>
      <c r="MTR155" s="2"/>
      <c r="MTS155" s="2"/>
      <c r="MTT155" s="2"/>
      <c r="MTU155" s="2"/>
      <c r="MTV155" s="2"/>
      <c r="MTW155" s="2"/>
      <c r="MTX155" s="2"/>
      <c r="MTY155" s="2"/>
      <c r="MTZ155" s="2"/>
      <c r="MUA155" s="2"/>
      <c r="MUB155" s="2"/>
      <c r="MUC155" s="2"/>
      <c r="MUD155" s="2"/>
      <c r="MUE155" s="2"/>
      <c r="MUF155" s="2"/>
      <c r="MUG155" s="2"/>
      <c r="MUH155" s="2"/>
      <c r="MUI155" s="2"/>
      <c r="MUJ155" s="2"/>
      <c r="MUK155" s="2"/>
      <c r="MUL155" s="2"/>
      <c r="MUM155" s="2"/>
      <c r="MUN155" s="2"/>
      <c r="MUO155" s="2"/>
      <c r="MUP155" s="2"/>
      <c r="MUQ155" s="2"/>
      <c r="MUR155" s="2"/>
      <c r="MUS155" s="2"/>
      <c r="MUT155" s="2"/>
      <c r="MUU155" s="2"/>
      <c r="MUV155" s="2"/>
      <c r="MUW155" s="2"/>
      <c r="MUX155" s="2"/>
      <c r="MUY155" s="2"/>
      <c r="MUZ155" s="2"/>
      <c r="MVA155" s="2"/>
      <c r="MVB155" s="2"/>
      <c r="MVC155" s="2"/>
      <c r="MVD155" s="2"/>
      <c r="MVE155" s="2"/>
      <c r="MVF155" s="2"/>
      <c r="MVG155" s="2"/>
      <c r="MVH155" s="2"/>
      <c r="MVI155" s="2"/>
      <c r="MVJ155" s="2"/>
      <c r="MVK155" s="2"/>
      <c r="MVL155" s="2"/>
      <c r="MVM155" s="2"/>
      <c r="MVN155" s="2"/>
      <c r="MVO155" s="2"/>
      <c r="MVP155" s="2"/>
      <c r="MVQ155" s="2"/>
      <c r="MVR155" s="2"/>
      <c r="MVS155" s="2"/>
      <c r="MVT155" s="2"/>
      <c r="MVU155" s="2"/>
      <c r="MVV155" s="2"/>
      <c r="MVW155" s="2"/>
      <c r="MVX155" s="2"/>
      <c r="MVY155" s="2"/>
      <c r="MVZ155" s="2"/>
      <c r="MWA155" s="2"/>
      <c r="MWB155" s="2"/>
      <c r="MWC155" s="2"/>
      <c r="MWD155" s="2"/>
      <c r="MWE155" s="2"/>
      <c r="MWF155" s="2"/>
      <c r="MWG155" s="2"/>
      <c r="MWH155" s="2"/>
      <c r="MWI155" s="2"/>
      <c r="MWJ155" s="2"/>
      <c r="MWK155" s="2"/>
      <c r="MWL155" s="2"/>
      <c r="MWM155" s="2"/>
      <c r="MWN155" s="2"/>
      <c r="MWO155" s="2"/>
      <c r="MWP155" s="2"/>
      <c r="MWQ155" s="2"/>
      <c r="MWR155" s="2"/>
      <c r="MWS155" s="2"/>
      <c r="MWT155" s="2"/>
      <c r="MWU155" s="2"/>
      <c r="MWV155" s="2"/>
      <c r="MWW155" s="2"/>
      <c r="MWX155" s="2"/>
      <c r="MWY155" s="2"/>
      <c r="MWZ155" s="2"/>
      <c r="MXA155" s="2"/>
      <c r="MXB155" s="2"/>
      <c r="MXC155" s="2"/>
      <c r="MXD155" s="2"/>
      <c r="MXE155" s="2"/>
      <c r="MXF155" s="2"/>
      <c r="MXG155" s="2"/>
      <c r="MXH155" s="2"/>
      <c r="MXI155" s="2"/>
      <c r="MXJ155" s="2"/>
      <c r="MXK155" s="2"/>
      <c r="MXL155" s="2"/>
      <c r="MXM155" s="2"/>
      <c r="MXN155" s="2"/>
      <c r="MXO155" s="2"/>
      <c r="MXP155" s="2"/>
      <c r="MXQ155" s="2"/>
      <c r="MXR155" s="2"/>
      <c r="MXS155" s="2"/>
      <c r="MXT155" s="2"/>
      <c r="MXU155" s="2"/>
      <c r="MXV155" s="2"/>
      <c r="MXW155" s="2"/>
      <c r="MXX155" s="2"/>
      <c r="MXY155" s="2"/>
      <c r="MXZ155" s="2"/>
      <c r="MYA155" s="2"/>
      <c r="MYB155" s="2"/>
      <c r="MYC155" s="2"/>
      <c r="MYD155" s="2"/>
      <c r="MYE155" s="2"/>
      <c r="MYF155" s="2"/>
      <c r="MYG155" s="2"/>
      <c r="MYH155" s="2"/>
      <c r="MYI155" s="2"/>
      <c r="MYJ155" s="2"/>
      <c r="MYK155" s="2"/>
      <c r="MYL155" s="2"/>
      <c r="MYM155" s="2"/>
      <c r="MYN155" s="2"/>
      <c r="MYO155" s="2"/>
      <c r="MYP155" s="2"/>
      <c r="MYQ155" s="2"/>
      <c r="MYR155" s="2"/>
      <c r="MYS155" s="2"/>
      <c r="MYT155" s="2"/>
      <c r="MYU155" s="2"/>
      <c r="MYV155" s="2"/>
      <c r="MYW155" s="2"/>
      <c r="MYX155" s="2"/>
      <c r="MYY155" s="2"/>
      <c r="MYZ155" s="2"/>
      <c r="MZA155" s="2"/>
      <c r="MZB155" s="2"/>
      <c r="MZC155" s="2"/>
      <c r="MZD155" s="2"/>
      <c r="MZE155" s="2"/>
      <c r="MZF155" s="2"/>
      <c r="MZG155" s="2"/>
      <c r="MZH155" s="2"/>
      <c r="MZI155" s="2"/>
      <c r="MZJ155" s="2"/>
      <c r="MZK155" s="2"/>
      <c r="MZL155" s="2"/>
      <c r="MZM155" s="2"/>
      <c r="MZN155" s="2"/>
      <c r="MZO155" s="2"/>
      <c r="MZP155" s="2"/>
      <c r="MZQ155" s="2"/>
      <c r="MZR155" s="2"/>
      <c r="MZS155" s="2"/>
      <c r="MZT155" s="2"/>
      <c r="MZU155" s="2"/>
      <c r="MZV155" s="2"/>
      <c r="MZW155" s="2"/>
      <c r="MZX155" s="2"/>
      <c r="MZY155" s="2"/>
      <c r="MZZ155" s="2"/>
      <c r="NAA155" s="2"/>
      <c r="NAB155" s="2"/>
      <c r="NAC155" s="2"/>
      <c r="NAD155" s="2"/>
      <c r="NAE155" s="2"/>
      <c r="NAF155" s="2"/>
      <c r="NAG155" s="2"/>
      <c r="NAH155" s="2"/>
      <c r="NAI155" s="2"/>
      <c r="NAJ155" s="2"/>
      <c r="NAK155" s="2"/>
      <c r="NAL155" s="2"/>
      <c r="NAM155" s="2"/>
      <c r="NAN155" s="2"/>
      <c r="NAO155" s="2"/>
      <c r="NAP155" s="2"/>
      <c r="NAQ155" s="2"/>
      <c r="NAR155" s="2"/>
      <c r="NAS155" s="2"/>
      <c r="NAT155" s="2"/>
      <c r="NAU155" s="2"/>
      <c r="NAV155" s="2"/>
      <c r="NAW155" s="2"/>
      <c r="NAX155" s="2"/>
      <c r="NAY155" s="2"/>
      <c r="NAZ155" s="2"/>
      <c r="NBA155" s="2"/>
      <c r="NBB155" s="2"/>
      <c r="NBC155" s="2"/>
      <c r="NBD155" s="2"/>
      <c r="NBE155" s="2"/>
      <c r="NBF155" s="2"/>
      <c r="NBG155" s="2"/>
      <c r="NBH155" s="2"/>
      <c r="NBI155" s="2"/>
      <c r="NBJ155" s="2"/>
      <c r="NBK155" s="2"/>
      <c r="NBL155" s="2"/>
      <c r="NBM155" s="2"/>
      <c r="NBN155" s="2"/>
      <c r="NBO155" s="2"/>
      <c r="NBP155" s="2"/>
      <c r="NBQ155" s="2"/>
      <c r="NBR155" s="2"/>
      <c r="NBS155" s="2"/>
      <c r="NBT155" s="2"/>
      <c r="NBU155" s="2"/>
      <c r="NBV155" s="2"/>
      <c r="NBW155" s="2"/>
      <c r="NBX155" s="2"/>
      <c r="NBY155" s="2"/>
      <c r="NBZ155" s="2"/>
      <c r="NCA155" s="2"/>
      <c r="NCB155" s="2"/>
      <c r="NCC155" s="2"/>
      <c r="NCD155" s="2"/>
      <c r="NCE155" s="2"/>
      <c r="NCF155" s="2"/>
      <c r="NCG155" s="2"/>
      <c r="NCH155" s="2"/>
      <c r="NCI155" s="2"/>
      <c r="NCJ155" s="2"/>
      <c r="NCK155" s="2"/>
      <c r="NCL155" s="2"/>
      <c r="NCM155" s="2"/>
      <c r="NCN155" s="2"/>
      <c r="NCO155" s="2"/>
      <c r="NCP155" s="2"/>
      <c r="NCQ155" s="2"/>
      <c r="NCR155" s="2"/>
      <c r="NCS155" s="2"/>
      <c r="NCT155" s="2"/>
      <c r="NCU155" s="2"/>
      <c r="NCV155" s="2"/>
      <c r="NCW155" s="2"/>
      <c r="NCX155" s="2"/>
      <c r="NCY155" s="2"/>
      <c r="NCZ155" s="2"/>
      <c r="NDA155" s="2"/>
      <c r="NDB155" s="2"/>
      <c r="NDC155" s="2"/>
      <c r="NDD155" s="2"/>
      <c r="NDE155" s="2"/>
      <c r="NDF155" s="2"/>
      <c r="NDG155" s="2"/>
      <c r="NDH155" s="2"/>
      <c r="NDI155" s="2"/>
      <c r="NDJ155" s="2"/>
      <c r="NDK155" s="2"/>
      <c r="NDL155" s="2"/>
      <c r="NDM155" s="2"/>
      <c r="NDN155" s="2"/>
      <c r="NDO155" s="2"/>
      <c r="NDP155" s="2"/>
      <c r="NDQ155" s="2"/>
      <c r="NDR155" s="2"/>
      <c r="NDS155" s="2"/>
      <c r="NDT155" s="2"/>
      <c r="NDU155" s="2"/>
      <c r="NDV155" s="2"/>
      <c r="NDW155" s="2"/>
      <c r="NDX155" s="2"/>
      <c r="NDY155" s="2"/>
      <c r="NDZ155" s="2"/>
      <c r="NEA155" s="2"/>
      <c r="NEB155" s="2"/>
      <c r="NEC155" s="2"/>
      <c r="NED155" s="2"/>
      <c r="NEE155" s="2"/>
      <c r="NEF155" s="2"/>
      <c r="NEG155" s="2"/>
      <c r="NEH155" s="2"/>
      <c r="NEI155" s="2"/>
      <c r="NEJ155" s="2"/>
      <c r="NEK155" s="2"/>
      <c r="NEL155" s="2"/>
      <c r="NEM155" s="2"/>
      <c r="NEN155" s="2"/>
      <c r="NEO155" s="2"/>
      <c r="NEP155" s="2"/>
      <c r="NEQ155" s="2"/>
      <c r="NER155" s="2"/>
      <c r="NES155" s="2"/>
      <c r="NET155" s="2"/>
      <c r="NEU155" s="2"/>
      <c r="NEV155" s="2"/>
      <c r="NEW155" s="2"/>
      <c r="NEX155" s="2"/>
      <c r="NEY155" s="2"/>
      <c r="NEZ155" s="2"/>
      <c r="NFA155" s="2"/>
      <c r="NFB155" s="2"/>
      <c r="NFC155" s="2"/>
      <c r="NFD155" s="2"/>
      <c r="NFE155" s="2"/>
      <c r="NFF155" s="2"/>
      <c r="NFG155" s="2"/>
      <c r="NFH155" s="2"/>
      <c r="NFI155" s="2"/>
      <c r="NFJ155" s="2"/>
      <c r="NFK155" s="2"/>
      <c r="NFL155" s="2"/>
      <c r="NFM155" s="2"/>
      <c r="NFN155" s="2"/>
      <c r="NFO155" s="2"/>
      <c r="NFP155" s="2"/>
      <c r="NFQ155" s="2"/>
      <c r="NFR155" s="2"/>
      <c r="NFS155" s="2"/>
      <c r="NFT155" s="2"/>
      <c r="NFU155" s="2"/>
      <c r="NFV155" s="2"/>
      <c r="NFW155" s="2"/>
      <c r="NFX155" s="2"/>
      <c r="NFY155" s="2"/>
      <c r="NFZ155" s="2"/>
      <c r="NGA155" s="2"/>
      <c r="NGB155" s="2"/>
      <c r="NGC155" s="2"/>
      <c r="NGD155" s="2"/>
      <c r="NGE155" s="2"/>
      <c r="NGF155" s="2"/>
      <c r="NGG155" s="2"/>
      <c r="NGH155" s="2"/>
      <c r="NGI155" s="2"/>
      <c r="NGJ155" s="2"/>
      <c r="NGK155" s="2"/>
      <c r="NGL155" s="2"/>
      <c r="NGM155" s="2"/>
      <c r="NGN155" s="2"/>
      <c r="NGO155" s="2"/>
      <c r="NGP155" s="2"/>
      <c r="NGQ155" s="2"/>
      <c r="NGR155" s="2"/>
      <c r="NGS155" s="2"/>
      <c r="NGT155" s="2"/>
      <c r="NGU155" s="2"/>
      <c r="NGV155" s="2"/>
      <c r="NGW155" s="2"/>
      <c r="NGX155" s="2"/>
      <c r="NGY155" s="2"/>
      <c r="NGZ155" s="2"/>
      <c r="NHA155" s="2"/>
      <c r="NHB155" s="2"/>
      <c r="NHC155" s="2"/>
      <c r="NHD155" s="2"/>
      <c r="NHE155" s="2"/>
      <c r="NHF155" s="2"/>
      <c r="NHG155" s="2"/>
      <c r="NHH155" s="2"/>
      <c r="NHI155" s="2"/>
      <c r="NHJ155" s="2"/>
      <c r="NHK155" s="2"/>
      <c r="NHL155" s="2"/>
      <c r="NHM155" s="2"/>
      <c r="NHN155" s="2"/>
      <c r="NHO155" s="2"/>
      <c r="NHP155" s="2"/>
      <c r="NHQ155" s="2"/>
      <c r="NHR155" s="2"/>
      <c r="NHS155" s="2"/>
      <c r="NHT155" s="2"/>
      <c r="NHU155" s="2"/>
      <c r="NHV155" s="2"/>
      <c r="NHW155" s="2"/>
      <c r="NHX155" s="2"/>
      <c r="NHY155" s="2"/>
      <c r="NHZ155" s="2"/>
      <c r="NIA155" s="2"/>
      <c r="NIB155" s="2"/>
      <c r="NIC155" s="2"/>
      <c r="NID155" s="2"/>
      <c r="NIE155" s="2"/>
      <c r="NIF155" s="2"/>
      <c r="NIG155" s="2"/>
      <c r="NIH155" s="2"/>
      <c r="NII155" s="2"/>
      <c r="NIJ155" s="2"/>
      <c r="NIK155" s="2"/>
      <c r="NIL155" s="2"/>
      <c r="NIM155" s="2"/>
      <c r="NIN155" s="2"/>
      <c r="NIO155" s="2"/>
      <c r="NIP155" s="2"/>
      <c r="NIQ155" s="2"/>
      <c r="NIR155" s="2"/>
      <c r="NIS155" s="2"/>
      <c r="NIT155" s="2"/>
      <c r="NIU155" s="2"/>
      <c r="NIV155" s="2"/>
      <c r="NIW155" s="2"/>
      <c r="NIX155" s="2"/>
      <c r="NIY155" s="2"/>
      <c r="NIZ155" s="2"/>
      <c r="NJA155" s="2"/>
      <c r="NJB155" s="2"/>
      <c r="NJC155" s="2"/>
      <c r="NJD155" s="2"/>
      <c r="NJE155" s="2"/>
      <c r="NJF155" s="2"/>
      <c r="NJG155" s="2"/>
      <c r="NJH155" s="2"/>
      <c r="NJI155" s="2"/>
      <c r="NJJ155" s="2"/>
      <c r="NJK155" s="2"/>
      <c r="NJL155" s="2"/>
      <c r="NJM155" s="2"/>
      <c r="NJN155" s="2"/>
      <c r="NJO155" s="2"/>
      <c r="NJP155" s="2"/>
      <c r="NJQ155" s="2"/>
      <c r="NJR155" s="2"/>
      <c r="NJS155" s="2"/>
      <c r="NJT155" s="2"/>
      <c r="NJU155" s="2"/>
      <c r="NJV155" s="2"/>
      <c r="NJW155" s="2"/>
      <c r="NJX155" s="2"/>
      <c r="NJY155" s="2"/>
      <c r="NJZ155" s="2"/>
      <c r="NKA155" s="2"/>
      <c r="NKB155" s="2"/>
      <c r="NKC155" s="2"/>
      <c r="NKD155" s="2"/>
      <c r="NKE155" s="2"/>
      <c r="NKF155" s="2"/>
      <c r="NKG155" s="2"/>
      <c r="NKH155" s="2"/>
      <c r="NKI155" s="2"/>
      <c r="NKJ155" s="2"/>
      <c r="NKK155" s="2"/>
      <c r="NKL155" s="2"/>
      <c r="NKM155" s="2"/>
      <c r="NKN155" s="2"/>
      <c r="NKO155" s="2"/>
      <c r="NKP155" s="2"/>
      <c r="NKQ155" s="2"/>
      <c r="NKR155" s="2"/>
      <c r="NKS155" s="2"/>
      <c r="NKT155" s="2"/>
      <c r="NKU155" s="2"/>
      <c r="NKV155" s="2"/>
      <c r="NKW155" s="2"/>
      <c r="NKX155" s="2"/>
      <c r="NKY155" s="2"/>
      <c r="NKZ155" s="2"/>
      <c r="NLA155" s="2"/>
      <c r="NLB155" s="2"/>
      <c r="NLC155" s="2"/>
      <c r="NLD155" s="2"/>
      <c r="NLE155" s="2"/>
      <c r="NLF155" s="2"/>
      <c r="NLG155" s="2"/>
      <c r="NLH155" s="2"/>
      <c r="NLI155" s="2"/>
      <c r="NLJ155" s="2"/>
      <c r="NLK155" s="2"/>
      <c r="NLL155" s="2"/>
      <c r="NLM155" s="2"/>
      <c r="NLN155" s="2"/>
      <c r="NLO155" s="2"/>
      <c r="NLP155" s="2"/>
      <c r="NLQ155" s="2"/>
      <c r="NLR155" s="2"/>
      <c r="NLS155" s="2"/>
      <c r="NLT155" s="2"/>
      <c r="NLU155" s="2"/>
      <c r="NLV155" s="2"/>
      <c r="NLW155" s="2"/>
      <c r="NLX155" s="2"/>
      <c r="NLY155" s="2"/>
      <c r="NLZ155" s="2"/>
      <c r="NMA155" s="2"/>
      <c r="NMB155" s="2"/>
      <c r="NMC155" s="2"/>
      <c r="NMD155" s="2"/>
      <c r="NME155" s="2"/>
      <c r="NMF155" s="2"/>
      <c r="NMG155" s="2"/>
      <c r="NMH155" s="2"/>
      <c r="NMI155" s="2"/>
      <c r="NMJ155" s="2"/>
      <c r="NMK155" s="2"/>
      <c r="NML155" s="2"/>
      <c r="NMM155" s="2"/>
      <c r="NMN155" s="2"/>
      <c r="NMO155" s="2"/>
      <c r="NMP155" s="2"/>
      <c r="NMQ155" s="2"/>
      <c r="NMR155" s="2"/>
      <c r="NMS155" s="2"/>
      <c r="NMT155" s="2"/>
      <c r="NMU155" s="2"/>
      <c r="NMV155" s="2"/>
      <c r="NMW155" s="2"/>
      <c r="NMX155" s="2"/>
      <c r="NMY155" s="2"/>
      <c r="NMZ155" s="2"/>
      <c r="NNA155" s="2"/>
      <c r="NNB155" s="2"/>
      <c r="NNC155" s="2"/>
      <c r="NND155" s="2"/>
      <c r="NNE155" s="2"/>
      <c r="NNF155" s="2"/>
      <c r="NNG155" s="2"/>
      <c r="NNH155" s="2"/>
      <c r="NNI155" s="2"/>
      <c r="NNJ155" s="2"/>
      <c r="NNK155" s="2"/>
      <c r="NNL155" s="2"/>
      <c r="NNM155" s="2"/>
      <c r="NNN155" s="2"/>
      <c r="NNO155" s="2"/>
      <c r="NNP155" s="2"/>
      <c r="NNQ155" s="2"/>
      <c r="NNR155" s="2"/>
      <c r="NNS155" s="2"/>
      <c r="NNT155" s="2"/>
      <c r="NNU155" s="2"/>
      <c r="NNV155" s="2"/>
      <c r="NNW155" s="2"/>
      <c r="NNX155" s="2"/>
      <c r="NNY155" s="2"/>
      <c r="NNZ155" s="2"/>
      <c r="NOA155" s="2"/>
      <c r="NOB155" s="2"/>
      <c r="NOC155" s="2"/>
      <c r="NOD155" s="2"/>
      <c r="NOE155" s="2"/>
      <c r="NOF155" s="2"/>
      <c r="NOG155" s="2"/>
      <c r="NOH155" s="2"/>
      <c r="NOI155" s="2"/>
      <c r="NOJ155" s="2"/>
      <c r="NOK155" s="2"/>
      <c r="NOL155" s="2"/>
      <c r="NOM155" s="2"/>
      <c r="NON155" s="2"/>
      <c r="NOO155" s="2"/>
      <c r="NOP155" s="2"/>
      <c r="NOQ155" s="2"/>
      <c r="NOR155" s="2"/>
      <c r="NOS155" s="2"/>
      <c r="NOT155" s="2"/>
      <c r="NOU155" s="2"/>
      <c r="NOV155" s="2"/>
      <c r="NOW155" s="2"/>
      <c r="NOX155" s="2"/>
      <c r="NOY155" s="2"/>
      <c r="NOZ155" s="2"/>
      <c r="NPA155" s="2"/>
      <c r="NPB155" s="2"/>
      <c r="NPC155" s="2"/>
      <c r="NPD155" s="2"/>
      <c r="NPE155" s="2"/>
      <c r="NPF155" s="2"/>
      <c r="NPG155" s="2"/>
      <c r="NPH155" s="2"/>
      <c r="NPI155" s="2"/>
      <c r="NPJ155" s="2"/>
      <c r="NPK155" s="2"/>
      <c r="NPL155" s="2"/>
      <c r="NPM155" s="2"/>
      <c r="NPN155" s="2"/>
      <c r="NPO155" s="2"/>
      <c r="NPP155" s="2"/>
      <c r="NPQ155" s="2"/>
      <c r="NPR155" s="2"/>
      <c r="NPS155" s="2"/>
      <c r="NPT155" s="2"/>
      <c r="NPU155" s="2"/>
      <c r="NPV155" s="2"/>
      <c r="NPW155" s="2"/>
      <c r="NPX155" s="2"/>
      <c r="NPY155" s="2"/>
      <c r="NPZ155" s="2"/>
      <c r="NQA155" s="2"/>
      <c r="NQB155" s="2"/>
      <c r="NQC155" s="2"/>
      <c r="NQD155" s="2"/>
      <c r="NQE155" s="2"/>
      <c r="NQF155" s="2"/>
      <c r="NQG155" s="2"/>
      <c r="NQH155" s="2"/>
      <c r="NQI155" s="2"/>
      <c r="NQJ155" s="2"/>
      <c r="NQK155" s="2"/>
      <c r="NQL155" s="2"/>
      <c r="NQM155" s="2"/>
      <c r="NQN155" s="2"/>
      <c r="NQO155" s="2"/>
      <c r="NQP155" s="2"/>
      <c r="NQQ155" s="2"/>
      <c r="NQR155" s="2"/>
      <c r="NQS155" s="2"/>
      <c r="NQT155" s="2"/>
      <c r="NQU155" s="2"/>
      <c r="NQV155" s="2"/>
      <c r="NQW155" s="2"/>
      <c r="NQX155" s="2"/>
      <c r="NQY155" s="2"/>
      <c r="NQZ155" s="2"/>
      <c r="NRA155" s="2"/>
      <c r="NRB155" s="2"/>
      <c r="NRC155" s="2"/>
      <c r="NRD155" s="2"/>
      <c r="NRE155" s="2"/>
      <c r="NRF155" s="2"/>
      <c r="NRG155" s="2"/>
      <c r="NRH155" s="2"/>
      <c r="NRI155" s="2"/>
      <c r="NRJ155" s="2"/>
      <c r="NRK155" s="2"/>
      <c r="NRL155" s="2"/>
      <c r="NRM155" s="2"/>
      <c r="NRN155" s="2"/>
      <c r="NRO155" s="2"/>
      <c r="NRP155" s="2"/>
      <c r="NRQ155" s="2"/>
      <c r="NRR155" s="2"/>
      <c r="NRS155" s="2"/>
      <c r="NRT155" s="2"/>
      <c r="NRU155" s="2"/>
      <c r="NRV155" s="2"/>
      <c r="NRW155" s="2"/>
      <c r="NRX155" s="2"/>
      <c r="NRY155" s="2"/>
      <c r="NRZ155" s="2"/>
      <c r="NSA155" s="2"/>
      <c r="NSB155" s="2"/>
      <c r="NSC155" s="2"/>
      <c r="NSD155" s="2"/>
      <c r="NSE155" s="2"/>
      <c r="NSF155" s="2"/>
      <c r="NSG155" s="2"/>
      <c r="NSH155" s="2"/>
      <c r="NSI155" s="2"/>
      <c r="NSJ155" s="2"/>
      <c r="NSK155" s="2"/>
      <c r="NSL155" s="2"/>
      <c r="NSM155" s="2"/>
      <c r="NSN155" s="2"/>
      <c r="NSO155" s="2"/>
      <c r="NSP155" s="2"/>
      <c r="NSQ155" s="2"/>
      <c r="NSR155" s="2"/>
      <c r="NSS155" s="2"/>
      <c r="NST155" s="2"/>
      <c r="NSU155" s="2"/>
      <c r="NSV155" s="2"/>
      <c r="NSW155" s="2"/>
      <c r="NSX155" s="2"/>
      <c r="NSY155" s="2"/>
      <c r="NSZ155" s="2"/>
      <c r="NTA155" s="2"/>
      <c r="NTB155" s="2"/>
      <c r="NTC155" s="2"/>
      <c r="NTD155" s="2"/>
      <c r="NTE155" s="2"/>
      <c r="NTF155" s="2"/>
      <c r="NTG155" s="2"/>
      <c r="NTH155" s="2"/>
      <c r="NTI155" s="2"/>
      <c r="NTJ155" s="2"/>
      <c r="NTK155" s="2"/>
      <c r="NTL155" s="2"/>
      <c r="NTM155" s="2"/>
      <c r="NTN155" s="2"/>
      <c r="NTO155" s="2"/>
      <c r="NTP155" s="2"/>
      <c r="NTQ155" s="2"/>
      <c r="NTR155" s="2"/>
      <c r="NTS155" s="2"/>
      <c r="NTT155" s="2"/>
      <c r="NTU155" s="2"/>
      <c r="NTV155" s="2"/>
      <c r="NTW155" s="2"/>
      <c r="NTX155" s="2"/>
      <c r="NTY155" s="2"/>
      <c r="NTZ155" s="2"/>
      <c r="NUA155" s="2"/>
      <c r="NUB155" s="2"/>
      <c r="NUC155" s="2"/>
      <c r="NUD155" s="2"/>
      <c r="NUE155" s="2"/>
      <c r="NUF155" s="2"/>
      <c r="NUG155" s="2"/>
      <c r="NUH155" s="2"/>
      <c r="NUI155" s="2"/>
      <c r="NUJ155" s="2"/>
      <c r="NUK155" s="2"/>
      <c r="NUL155" s="2"/>
      <c r="NUM155" s="2"/>
      <c r="NUN155" s="2"/>
      <c r="NUO155" s="2"/>
      <c r="NUP155" s="2"/>
      <c r="NUQ155" s="2"/>
      <c r="NUR155" s="2"/>
      <c r="NUS155" s="2"/>
      <c r="NUT155" s="2"/>
      <c r="NUU155" s="2"/>
      <c r="NUV155" s="2"/>
      <c r="NUW155" s="2"/>
      <c r="NUX155" s="2"/>
      <c r="NUY155" s="2"/>
      <c r="NUZ155" s="2"/>
      <c r="NVA155" s="2"/>
      <c r="NVB155" s="2"/>
      <c r="NVC155" s="2"/>
      <c r="NVD155" s="2"/>
      <c r="NVE155" s="2"/>
      <c r="NVF155" s="2"/>
      <c r="NVG155" s="2"/>
      <c r="NVH155" s="2"/>
      <c r="NVI155" s="2"/>
      <c r="NVJ155" s="2"/>
      <c r="NVK155" s="2"/>
      <c r="NVL155" s="2"/>
      <c r="NVM155" s="2"/>
      <c r="NVN155" s="2"/>
      <c r="NVO155" s="2"/>
      <c r="NVP155" s="2"/>
      <c r="NVQ155" s="2"/>
      <c r="NVR155" s="2"/>
      <c r="NVS155" s="2"/>
      <c r="NVT155" s="2"/>
      <c r="NVU155" s="2"/>
      <c r="NVV155" s="2"/>
      <c r="NVW155" s="2"/>
      <c r="NVX155" s="2"/>
      <c r="NVY155" s="2"/>
      <c r="NVZ155" s="2"/>
      <c r="NWA155" s="2"/>
      <c r="NWB155" s="2"/>
      <c r="NWC155" s="2"/>
      <c r="NWD155" s="2"/>
      <c r="NWE155" s="2"/>
      <c r="NWF155" s="2"/>
      <c r="NWG155" s="2"/>
      <c r="NWH155" s="2"/>
      <c r="NWI155" s="2"/>
      <c r="NWJ155" s="2"/>
      <c r="NWK155" s="2"/>
      <c r="NWL155" s="2"/>
      <c r="NWM155" s="2"/>
      <c r="NWN155" s="2"/>
      <c r="NWO155" s="2"/>
      <c r="NWP155" s="2"/>
      <c r="NWQ155" s="2"/>
      <c r="NWR155" s="2"/>
      <c r="NWS155" s="2"/>
      <c r="NWT155" s="2"/>
      <c r="NWU155" s="2"/>
      <c r="NWV155" s="2"/>
      <c r="NWW155" s="2"/>
      <c r="NWX155" s="2"/>
      <c r="NWY155" s="2"/>
      <c r="NWZ155" s="2"/>
      <c r="NXA155" s="2"/>
      <c r="NXB155" s="2"/>
      <c r="NXC155" s="2"/>
      <c r="NXD155" s="2"/>
      <c r="NXE155" s="2"/>
      <c r="NXF155" s="2"/>
      <c r="NXG155" s="2"/>
      <c r="NXH155" s="2"/>
      <c r="NXI155" s="2"/>
      <c r="NXJ155" s="2"/>
      <c r="NXK155" s="2"/>
      <c r="NXL155" s="2"/>
      <c r="NXM155" s="2"/>
      <c r="NXN155" s="2"/>
      <c r="NXO155" s="2"/>
      <c r="NXP155" s="2"/>
      <c r="NXQ155" s="2"/>
      <c r="NXR155" s="2"/>
      <c r="NXS155" s="2"/>
      <c r="NXT155" s="2"/>
      <c r="NXU155" s="2"/>
      <c r="NXV155" s="2"/>
      <c r="NXW155" s="2"/>
      <c r="NXX155" s="2"/>
      <c r="NXY155" s="2"/>
      <c r="NXZ155" s="2"/>
      <c r="NYA155" s="2"/>
      <c r="NYB155" s="2"/>
      <c r="NYC155" s="2"/>
      <c r="NYD155" s="2"/>
      <c r="NYE155" s="2"/>
      <c r="NYF155" s="2"/>
      <c r="NYG155" s="2"/>
      <c r="NYH155" s="2"/>
      <c r="NYI155" s="2"/>
      <c r="NYJ155" s="2"/>
      <c r="NYK155" s="2"/>
      <c r="NYL155" s="2"/>
      <c r="NYM155" s="2"/>
      <c r="NYN155" s="2"/>
      <c r="NYO155" s="2"/>
      <c r="NYP155" s="2"/>
      <c r="NYQ155" s="2"/>
      <c r="NYR155" s="2"/>
      <c r="NYS155" s="2"/>
      <c r="NYT155" s="2"/>
      <c r="NYU155" s="2"/>
      <c r="NYV155" s="2"/>
      <c r="NYW155" s="2"/>
      <c r="NYX155" s="2"/>
      <c r="NYY155" s="2"/>
      <c r="NYZ155" s="2"/>
      <c r="NZA155" s="2"/>
      <c r="NZB155" s="2"/>
      <c r="NZC155" s="2"/>
      <c r="NZD155" s="2"/>
      <c r="NZE155" s="2"/>
      <c r="NZF155" s="2"/>
      <c r="NZG155" s="2"/>
      <c r="NZH155" s="2"/>
      <c r="NZI155" s="2"/>
      <c r="NZJ155" s="2"/>
      <c r="NZK155" s="2"/>
      <c r="NZL155" s="2"/>
      <c r="NZM155" s="2"/>
      <c r="NZN155" s="2"/>
      <c r="NZO155" s="2"/>
      <c r="NZP155" s="2"/>
      <c r="NZQ155" s="2"/>
      <c r="NZR155" s="2"/>
      <c r="NZS155" s="2"/>
      <c r="NZT155" s="2"/>
      <c r="NZU155" s="2"/>
      <c r="NZV155" s="2"/>
      <c r="NZW155" s="2"/>
      <c r="NZX155" s="2"/>
      <c r="NZY155" s="2"/>
      <c r="NZZ155" s="2"/>
      <c r="OAA155" s="2"/>
      <c r="OAB155" s="2"/>
      <c r="OAC155" s="2"/>
      <c r="OAD155" s="2"/>
      <c r="OAE155" s="2"/>
      <c r="OAF155" s="2"/>
      <c r="OAG155" s="2"/>
      <c r="OAH155" s="2"/>
      <c r="OAI155" s="2"/>
      <c r="OAJ155" s="2"/>
      <c r="OAK155" s="2"/>
      <c r="OAL155" s="2"/>
      <c r="OAM155" s="2"/>
      <c r="OAN155" s="2"/>
      <c r="OAO155" s="2"/>
      <c r="OAP155" s="2"/>
      <c r="OAQ155" s="2"/>
      <c r="OAR155" s="2"/>
      <c r="OAS155" s="2"/>
      <c r="OAT155" s="2"/>
      <c r="OAU155" s="2"/>
      <c r="OAV155" s="2"/>
      <c r="OAW155" s="2"/>
      <c r="OAX155" s="2"/>
      <c r="OAY155" s="2"/>
      <c r="OAZ155" s="2"/>
      <c r="OBA155" s="2"/>
      <c r="OBB155" s="2"/>
      <c r="OBC155" s="2"/>
      <c r="OBD155" s="2"/>
      <c r="OBE155" s="2"/>
      <c r="OBF155" s="2"/>
      <c r="OBG155" s="2"/>
      <c r="OBH155" s="2"/>
      <c r="OBI155" s="2"/>
      <c r="OBJ155" s="2"/>
      <c r="OBK155" s="2"/>
      <c r="OBL155" s="2"/>
      <c r="OBM155" s="2"/>
      <c r="OBN155" s="2"/>
      <c r="OBO155" s="2"/>
      <c r="OBP155" s="2"/>
      <c r="OBQ155" s="2"/>
      <c r="OBR155" s="2"/>
      <c r="OBS155" s="2"/>
      <c r="OBT155" s="2"/>
      <c r="OBU155" s="2"/>
      <c r="OBV155" s="2"/>
      <c r="OBW155" s="2"/>
      <c r="OBX155" s="2"/>
      <c r="OBY155" s="2"/>
      <c r="OBZ155" s="2"/>
      <c r="OCA155" s="2"/>
      <c r="OCB155" s="2"/>
      <c r="OCC155" s="2"/>
      <c r="OCD155" s="2"/>
      <c r="OCE155" s="2"/>
      <c r="OCF155" s="2"/>
      <c r="OCG155" s="2"/>
      <c r="OCH155" s="2"/>
      <c r="OCI155" s="2"/>
      <c r="OCJ155" s="2"/>
      <c r="OCK155" s="2"/>
      <c r="OCL155" s="2"/>
      <c r="OCM155" s="2"/>
      <c r="OCN155" s="2"/>
      <c r="OCO155" s="2"/>
      <c r="OCP155" s="2"/>
      <c r="OCQ155" s="2"/>
      <c r="OCR155" s="2"/>
      <c r="OCS155" s="2"/>
      <c r="OCT155" s="2"/>
      <c r="OCU155" s="2"/>
      <c r="OCV155" s="2"/>
      <c r="OCW155" s="2"/>
      <c r="OCX155" s="2"/>
      <c r="OCY155" s="2"/>
      <c r="OCZ155" s="2"/>
      <c r="ODA155" s="2"/>
      <c r="ODB155" s="2"/>
      <c r="ODC155" s="2"/>
      <c r="ODD155" s="2"/>
      <c r="ODE155" s="2"/>
      <c r="ODF155" s="2"/>
      <c r="ODG155" s="2"/>
      <c r="ODH155" s="2"/>
      <c r="ODI155" s="2"/>
      <c r="ODJ155" s="2"/>
      <c r="ODK155" s="2"/>
      <c r="ODL155" s="2"/>
      <c r="ODM155" s="2"/>
      <c r="ODN155" s="2"/>
      <c r="ODO155" s="2"/>
      <c r="ODP155" s="2"/>
      <c r="ODQ155" s="2"/>
      <c r="ODR155" s="2"/>
      <c r="ODS155" s="2"/>
      <c r="ODT155" s="2"/>
      <c r="ODU155" s="2"/>
      <c r="ODV155" s="2"/>
      <c r="ODW155" s="2"/>
      <c r="ODX155" s="2"/>
      <c r="ODY155" s="2"/>
      <c r="ODZ155" s="2"/>
      <c r="OEA155" s="2"/>
      <c r="OEB155" s="2"/>
      <c r="OEC155" s="2"/>
      <c r="OED155" s="2"/>
      <c r="OEE155" s="2"/>
      <c r="OEF155" s="2"/>
      <c r="OEG155" s="2"/>
      <c r="OEH155" s="2"/>
      <c r="OEI155" s="2"/>
      <c r="OEJ155" s="2"/>
      <c r="OEK155" s="2"/>
      <c r="OEL155" s="2"/>
      <c r="OEM155" s="2"/>
      <c r="OEN155" s="2"/>
      <c r="OEO155" s="2"/>
      <c r="OEP155" s="2"/>
      <c r="OEQ155" s="2"/>
      <c r="OER155" s="2"/>
      <c r="OES155" s="2"/>
      <c r="OET155" s="2"/>
      <c r="OEU155" s="2"/>
      <c r="OEV155" s="2"/>
      <c r="OEW155" s="2"/>
      <c r="OEX155" s="2"/>
      <c r="OEY155" s="2"/>
      <c r="OEZ155" s="2"/>
      <c r="OFA155" s="2"/>
      <c r="OFB155" s="2"/>
      <c r="OFC155" s="2"/>
      <c r="OFD155" s="2"/>
      <c r="OFE155" s="2"/>
      <c r="OFF155" s="2"/>
      <c r="OFG155" s="2"/>
      <c r="OFH155" s="2"/>
      <c r="OFI155" s="2"/>
      <c r="OFJ155" s="2"/>
      <c r="OFK155" s="2"/>
      <c r="OFL155" s="2"/>
      <c r="OFM155" s="2"/>
      <c r="OFN155" s="2"/>
      <c r="OFO155" s="2"/>
      <c r="OFP155" s="2"/>
      <c r="OFQ155" s="2"/>
      <c r="OFR155" s="2"/>
      <c r="OFS155" s="2"/>
      <c r="OFT155" s="2"/>
      <c r="OFU155" s="2"/>
      <c r="OFV155" s="2"/>
      <c r="OFW155" s="2"/>
      <c r="OFX155" s="2"/>
      <c r="OFY155" s="2"/>
      <c r="OFZ155" s="2"/>
      <c r="OGA155" s="2"/>
      <c r="OGB155" s="2"/>
      <c r="OGC155" s="2"/>
      <c r="OGD155" s="2"/>
      <c r="OGE155" s="2"/>
      <c r="OGF155" s="2"/>
      <c r="OGG155" s="2"/>
      <c r="OGH155" s="2"/>
      <c r="OGI155" s="2"/>
      <c r="OGJ155" s="2"/>
      <c r="OGK155" s="2"/>
      <c r="OGL155" s="2"/>
      <c r="OGM155" s="2"/>
      <c r="OGN155" s="2"/>
      <c r="OGO155" s="2"/>
      <c r="OGP155" s="2"/>
      <c r="OGQ155" s="2"/>
      <c r="OGR155" s="2"/>
      <c r="OGS155" s="2"/>
      <c r="OGT155" s="2"/>
      <c r="OGU155" s="2"/>
      <c r="OGV155" s="2"/>
      <c r="OGW155" s="2"/>
      <c r="OGX155" s="2"/>
      <c r="OGY155" s="2"/>
      <c r="OGZ155" s="2"/>
      <c r="OHA155" s="2"/>
      <c r="OHB155" s="2"/>
      <c r="OHC155" s="2"/>
      <c r="OHD155" s="2"/>
      <c r="OHE155" s="2"/>
      <c r="OHF155" s="2"/>
      <c r="OHG155" s="2"/>
      <c r="OHH155" s="2"/>
      <c r="OHI155" s="2"/>
      <c r="OHJ155" s="2"/>
      <c r="OHK155" s="2"/>
      <c r="OHL155" s="2"/>
      <c r="OHM155" s="2"/>
      <c r="OHN155" s="2"/>
      <c r="OHO155" s="2"/>
      <c r="OHP155" s="2"/>
      <c r="OHQ155" s="2"/>
      <c r="OHR155" s="2"/>
      <c r="OHS155" s="2"/>
      <c r="OHT155" s="2"/>
      <c r="OHU155" s="2"/>
      <c r="OHV155" s="2"/>
      <c r="OHW155" s="2"/>
      <c r="OHX155" s="2"/>
      <c r="OHY155" s="2"/>
      <c r="OHZ155" s="2"/>
      <c r="OIA155" s="2"/>
      <c r="OIB155" s="2"/>
      <c r="OIC155" s="2"/>
      <c r="OID155" s="2"/>
      <c r="OIE155" s="2"/>
      <c r="OIF155" s="2"/>
      <c r="OIG155" s="2"/>
      <c r="OIH155" s="2"/>
      <c r="OII155" s="2"/>
      <c r="OIJ155" s="2"/>
      <c r="OIK155" s="2"/>
      <c r="OIL155" s="2"/>
      <c r="OIM155" s="2"/>
      <c r="OIN155" s="2"/>
      <c r="OIO155" s="2"/>
      <c r="OIP155" s="2"/>
      <c r="OIQ155" s="2"/>
      <c r="OIR155" s="2"/>
      <c r="OIS155" s="2"/>
      <c r="OIT155" s="2"/>
      <c r="OIU155" s="2"/>
      <c r="OIV155" s="2"/>
      <c r="OIW155" s="2"/>
      <c r="OIX155" s="2"/>
      <c r="OIY155" s="2"/>
      <c r="OIZ155" s="2"/>
      <c r="OJA155" s="2"/>
      <c r="OJB155" s="2"/>
      <c r="OJC155" s="2"/>
      <c r="OJD155" s="2"/>
      <c r="OJE155" s="2"/>
      <c r="OJF155" s="2"/>
      <c r="OJG155" s="2"/>
      <c r="OJH155" s="2"/>
      <c r="OJI155" s="2"/>
      <c r="OJJ155" s="2"/>
      <c r="OJK155" s="2"/>
      <c r="OJL155" s="2"/>
      <c r="OJM155" s="2"/>
      <c r="OJN155" s="2"/>
      <c r="OJO155" s="2"/>
      <c r="OJP155" s="2"/>
      <c r="OJQ155" s="2"/>
      <c r="OJR155" s="2"/>
      <c r="OJS155" s="2"/>
      <c r="OJT155" s="2"/>
      <c r="OJU155" s="2"/>
      <c r="OJV155" s="2"/>
      <c r="OJW155" s="2"/>
      <c r="OJX155" s="2"/>
      <c r="OJY155" s="2"/>
      <c r="OJZ155" s="2"/>
      <c r="OKA155" s="2"/>
      <c r="OKB155" s="2"/>
      <c r="OKC155" s="2"/>
      <c r="OKD155" s="2"/>
      <c r="OKE155" s="2"/>
      <c r="OKF155" s="2"/>
      <c r="OKG155" s="2"/>
      <c r="OKH155" s="2"/>
      <c r="OKI155" s="2"/>
      <c r="OKJ155" s="2"/>
      <c r="OKK155" s="2"/>
      <c r="OKL155" s="2"/>
      <c r="OKM155" s="2"/>
      <c r="OKN155" s="2"/>
      <c r="OKO155" s="2"/>
      <c r="OKP155" s="2"/>
      <c r="OKQ155" s="2"/>
      <c r="OKR155" s="2"/>
      <c r="OKS155" s="2"/>
      <c r="OKT155" s="2"/>
      <c r="OKU155" s="2"/>
      <c r="OKV155" s="2"/>
      <c r="OKW155" s="2"/>
      <c r="OKX155" s="2"/>
      <c r="OKY155" s="2"/>
      <c r="OKZ155" s="2"/>
      <c r="OLA155" s="2"/>
      <c r="OLB155" s="2"/>
      <c r="OLC155" s="2"/>
      <c r="OLD155" s="2"/>
      <c r="OLE155" s="2"/>
      <c r="OLF155" s="2"/>
      <c r="OLG155" s="2"/>
      <c r="OLH155" s="2"/>
      <c r="OLI155" s="2"/>
      <c r="OLJ155" s="2"/>
      <c r="OLK155" s="2"/>
      <c r="OLL155" s="2"/>
      <c r="OLM155" s="2"/>
      <c r="OLN155" s="2"/>
      <c r="OLO155" s="2"/>
      <c r="OLP155" s="2"/>
      <c r="OLQ155" s="2"/>
      <c r="OLR155" s="2"/>
      <c r="OLS155" s="2"/>
      <c r="OLT155" s="2"/>
      <c r="OLU155" s="2"/>
      <c r="OLV155" s="2"/>
      <c r="OLW155" s="2"/>
      <c r="OLX155" s="2"/>
      <c r="OLY155" s="2"/>
      <c r="OLZ155" s="2"/>
      <c r="OMA155" s="2"/>
      <c r="OMB155" s="2"/>
      <c r="OMC155" s="2"/>
      <c r="OMD155" s="2"/>
      <c r="OME155" s="2"/>
      <c r="OMF155" s="2"/>
      <c r="OMG155" s="2"/>
      <c r="OMH155" s="2"/>
      <c r="OMI155" s="2"/>
      <c r="OMJ155" s="2"/>
      <c r="OMK155" s="2"/>
      <c r="OML155" s="2"/>
      <c r="OMM155" s="2"/>
      <c r="OMN155" s="2"/>
      <c r="OMO155" s="2"/>
      <c r="OMP155" s="2"/>
      <c r="OMQ155" s="2"/>
      <c r="OMR155" s="2"/>
      <c r="OMS155" s="2"/>
      <c r="OMT155" s="2"/>
      <c r="OMU155" s="2"/>
      <c r="OMV155" s="2"/>
      <c r="OMW155" s="2"/>
      <c r="OMX155" s="2"/>
      <c r="OMY155" s="2"/>
      <c r="OMZ155" s="2"/>
      <c r="ONA155" s="2"/>
      <c r="ONB155" s="2"/>
      <c r="ONC155" s="2"/>
      <c r="OND155" s="2"/>
      <c r="ONE155" s="2"/>
      <c r="ONF155" s="2"/>
      <c r="ONG155" s="2"/>
      <c r="ONH155" s="2"/>
      <c r="ONI155" s="2"/>
      <c r="ONJ155" s="2"/>
      <c r="ONK155" s="2"/>
      <c r="ONL155" s="2"/>
      <c r="ONM155" s="2"/>
      <c r="ONN155" s="2"/>
      <c r="ONO155" s="2"/>
      <c r="ONP155" s="2"/>
      <c r="ONQ155" s="2"/>
      <c r="ONR155" s="2"/>
      <c r="ONS155" s="2"/>
      <c r="ONT155" s="2"/>
      <c r="ONU155" s="2"/>
      <c r="ONV155" s="2"/>
      <c r="ONW155" s="2"/>
      <c r="ONX155" s="2"/>
      <c r="ONY155" s="2"/>
      <c r="ONZ155" s="2"/>
      <c r="OOA155" s="2"/>
      <c r="OOB155" s="2"/>
      <c r="OOC155" s="2"/>
      <c r="OOD155" s="2"/>
      <c r="OOE155" s="2"/>
      <c r="OOF155" s="2"/>
      <c r="OOG155" s="2"/>
      <c r="OOH155" s="2"/>
      <c r="OOI155" s="2"/>
      <c r="OOJ155" s="2"/>
      <c r="OOK155" s="2"/>
      <c r="OOL155" s="2"/>
      <c r="OOM155" s="2"/>
      <c r="OON155" s="2"/>
      <c r="OOO155" s="2"/>
      <c r="OOP155" s="2"/>
      <c r="OOQ155" s="2"/>
      <c r="OOR155" s="2"/>
      <c r="OOS155" s="2"/>
      <c r="OOT155" s="2"/>
      <c r="OOU155" s="2"/>
      <c r="OOV155" s="2"/>
      <c r="OOW155" s="2"/>
      <c r="OOX155" s="2"/>
      <c r="OOY155" s="2"/>
      <c r="OOZ155" s="2"/>
      <c r="OPA155" s="2"/>
      <c r="OPB155" s="2"/>
      <c r="OPC155" s="2"/>
      <c r="OPD155" s="2"/>
      <c r="OPE155" s="2"/>
      <c r="OPF155" s="2"/>
      <c r="OPG155" s="2"/>
      <c r="OPH155" s="2"/>
      <c r="OPI155" s="2"/>
      <c r="OPJ155" s="2"/>
      <c r="OPK155" s="2"/>
      <c r="OPL155" s="2"/>
      <c r="OPM155" s="2"/>
      <c r="OPN155" s="2"/>
      <c r="OPO155" s="2"/>
      <c r="OPP155" s="2"/>
      <c r="OPQ155" s="2"/>
      <c r="OPR155" s="2"/>
      <c r="OPS155" s="2"/>
      <c r="OPT155" s="2"/>
      <c r="OPU155" s="2"/>
      <c r="OPV155" s="2"/>
      <c r="OPW155" s="2"/>
      <c r="OPX155" s="2"/>
      <c r="OPY155" s="2"/>
      <c r="OPZ155" s="2"/>
      <c r="OQA155" s="2"/>
      <c r="OQB155" s="2"/>
      <c r="OQC155" s="2"/>
      <c r="OQD155" s="2"/>
      <c r="OQE155" s="2"/>
      <c r="OQF155" s="2"/>
      <c r="OQG155" s="2"/>
      <c r="OQH155" s="2"/>
      <c r="OQI155" s="2"/>
      <c r="OQJ155" s="2"/>
      <c r="OQK155" s="2"/>
      <c r="OQL155" s="2"/>
      <c r="OQM155" s="2"/>
      <c r="OQN155" s="2"/>
      <c r="OQO155" s="2"/>
      <c r="OQP155" s="2"/>
      <c r="OQQ155" s="2"/>
      <c r="OQR155" s="2"/>
      <c r="OQS155" s="2"/>
      <c r="OQT155" s="2"/>
      <c r="OQU155" s="2"/>
      <c r="OQV155" s="2"/>
      <c r="OQW155" s="2"/>
      <c r="OQX155" s="2"/>
      <c r="OQY155" s="2"/>
      <c r="OQZ155" s="2"/>
      <c r="ORA155" s="2"/>
      <c r="ORB155" s="2"/>
      <c r="ORC155" s="2"/>
      <c r="ORD155" s="2"/>
      <c r="ORE155" s="2"/>
      <c r="ORF155" s="2"/>
      <c r="ORG155" s="2"/>
      <c r="ORH155" s="2"/>
      <c r="ORI155" s="2"/>
      <c r="ORJ155" s="2"/>
      <c r="ORK155" s="2"/>
      <c r="ORL155" s="2"/>
      <c r="ORM155" s="2"/>
      <c r="ORN155" s="2"/>
      <c r="ORO155" s="2"/>
      <c r="ORP155" s="2"/>
      <c r="ORQ155" s="2"/>
      <c r="ORR155" s="2"/>
      <c r="ORS155" s="2"/>
      <c r="ORT155" s="2"/>
      <c r="ORU155" s="2"/>
      <c r="ORV155" s="2"/>
      <c r="ORW155" s="2"/>
      <c r="ORX155" s="2"/>
      <c r="ORY155" s="2"/>
      <c r="ORZ155" s="2"/>
      <c r="OSA155" s="2"/>
      <c r="OSB155" s="2"/>
      <c r="OSC155" s="2"/>
      <c r="OSD155" s="2"/>
      <c r="OSE155" s="2"/>
      <c r="OSF155" s="2"/>
      <c r="OSG155" s="2"/>
      <c r="OSH155" s="2"/>
      <c r="OSI155" s="2"/>
      <c r="OSJ155" s="2"/>
      <c r="OSK155" s="2"/>
      <c r="OSL155" s="2"/>
      <c r="OSM155" s="2"/>
      <c r="OSN155" s="2"/>
      <c r="OSO155" s="2"/>
      <c r="OSP155" s="2"/>
      <c r="OSQ155" s="2"/>
      <c r="OSR155" s="2"/>
      <c r="OSS155" s="2"/>
      <c r="OST155" s="2"/>
      <c r="OSU155" s="2"/>
      <c r="OSV155" s="2"/>
      <c r="OSW155" s="2"/>
      <c r="OSX155" s="2"/>
      <c r="OSY155" s="2"/>
      <c r="OSZ155" s="2"/>
      <c r="OTA155" s="2"/>
      <c r="OTB155" s="2"/>
      <c r="OTC155" s="2"/>
      <c r="OTD155" s="2"/>
      <c r="OTE155" s="2"/>
      <c r="OTF155" s="2"/>
      <c r="OTG155" s="2"/>
      <c r="OTH155" s="2"/>
      <c r="OTI155" s="2"/>
      <c r="OTJ155" s="2"/>
      <c r="OTK155" s="2"/>
      <c r="OTL155" s="2"/>
      <c r="OTM155" s="2"/>
      <c r="OTN155" s="2"/>
      <c r="OTO155" s="2"/>
      <c r="OTP155" s="2"/>
      <c r="OTQ155" s="2"/>
      <c r="OTR155" s="2"/>
      <c r="OTS155" s="2"/>
      <c r="OTT155" s="2"/>
      <c r="OTU155" s="2"/>
      <c r="OTV155" s="2"/>
      <c r="OTW155" s="2"/>
      <c r="OTX155" s="2"/>
      <c r="OTY155" s="2"/>
      <c r="OTZ155" s="2"/>
      <c r="OUA155" s="2"/>
      <c r="OUB155" s="2"/>
      <c r="OUC155" s="2"/>
      <c r="OUD155" s="2"/>
      <c r="OUE155" s="2"/>
      <c r="OUF155" s="2"/>
      <c r="OUG155" s="2"/>
      <c r="OUH155" s="2"/>
      <c r="OUI155" s="2"/>
      <c r="OUJ155" s="2"/>
      <c r="OUK155" s="2"/>
      <c r="OUL155" s="2"/>
      <c r="OUM155" s="2"/>
      <c r="OUN155" s="2"/>
      <c r="OUO155" s="2"/>
      <c r="OUP155" s="2"/>
      <c r="OUQ155" s="2"/>
      <c r="OUR155" s="2"/>
      <c r="OUS155" s="2"/>
      <c r="OUT155" s="2"/>
      <c r="OUU155" s="2"/>
      <c r="OUV155" s="2"/>
      <c r="OUW155" s="2"/>
      <c r="OUX155" s="2"/>
      <c r="OUY155" s="2"/>
      <c r="OUZ155" s="2"/>
      <c r="OVA155" s="2"/>
      <c r="OVB155" s="2"/>
      <c r="OVC155" s="2"/>
      <c r="OVD155" s="2"/>
      <c r="OVE155" s="2"/>
      <c r="OVF155" s="2"/>
      <c r="OVG155" s="2"/>
      <c r="OVH155" s="2"/>
      <c r="OVI155" s="2"/>
      <c r="OVJ155" s="2"/>
      <c r="OVK155" s="2"/>
      <c r="OVL155" s="2"/>
      <c r="OVM155" s="2"/>
      <c r="OVN155" s="2"/>
      <c r="OVO155" s="2"/>
      <c r="OVP155" s="2"/>
      <c r="OVQ155" s="2"/>
      <c r="OVR155" s="2"/>
      <c r="OVS155" s="2"/>
      <c r="OVT155" s="2"/>
      <c r="OVU155" s="2"/>
      <c r="OVV155" s="2"/>
      <c r="OVW155" s="2"/>
      <c r="OVX155" s="2"/>
      <c r="OVY155" s="2"/>
      <c r="OVZ155" s="2"/>
      <c r="OWA155" s="2"/>
      <c r="OWB155" s="2"/>
      <c r="OWC155" s="2"/>
      <c r="OWD155" s="2"/>
      <c r="OWE155" s="2"/>
      <c r="OWF155" s="2"/>
      <c r="OWG155" s="2"/>
      <c r="OWH155" s="2"/>
      <c r="OWI155" s="2"/>
      <c r="OWJ155" s="2"/>
      <c r="OWK155" s="2"/>
      <c r="OWL155" s="2"/>
      <c r="OWM155" s="2"/>
      <c r="OWN155" s="2"/>
      <c r="OWO155" s="2"/>
      <c r="OWP155" s="2"/>
      <c r="OWQ155" s="2"/>
      <c r="OWR155" s="2"/>
      <c r="OWS155" s="2"/>
      <c r="OWT155" s="2"/>
      <c r="OWU155" s="2"/>
      <c r="OWV155" s="2"/>
      <c r="OWW155" s="2"/>
      <c r="OWX155" s="2"/>
      <c r="OWY155" s="2"/>
      <c r="OWZ155" s="2"/>
      <c r="OXA155" s="2"/>
      <c r="OXB155" s="2"/>
      <c r="OXC155" s="2"/>
      <c r="OXD155" s="2"/>
      <c r="OXE155" s="2"/>
      <c r="OXF155" s="2"/>
      <c r="OXG155" s="2"/>
      <c r="OXH155" s="2"/>
      <c r="OXI155" s="2"/>
      <c r="OXJ155" s="2"/>
      <c r="OXK155" s="2"/>
      <c r="OXL155" s="2"/>
      <c r="OXM155" s="2"/>
      <c r="OXN155" s="2"/>
      <c r="OXO155" s="2"/>
      <c r="OXP155" s="2"/>
      <c r="OXQ155" s="2"/>
      <c r="OXR155" s="2"/>
      <c r="OXS155" s="2"/>
      <c r="OXT155" s="2"/>
      <c r="OXU155" s="2"/>
      <c r="OXV155" s="2"/>
      <c r="OXW155" s="2"/>
      <c r="OXX155" s="2"/>
      <c r="OXY155" s="2"/>
      <c r="OXZ155" s="2"/>
      <c r="OYA155" s="2"/>
      <c r="OYB155" s="2"/>
      <c r="OYC155" s="2"/>
      <c r="OYD155" s="2"/>
      <c r="OYE155" s="2"/>
      <c r="OYF155" s="2"/>
      <c r="OYG155" s="2"/>
      <c r="OYH155" s="2"/>
      <c r="OYI155" s="2"/>
      <c r="OYJ155" s="2"/>
      <c r="OYK155" s="2"/>
      <c r="OYL155" s="2"/>
      <c r="OYM155" s="2"/>
      <c r="OYN155" s="2"/>
      <c r="OYO155" s="2"/>
      <c r="OYP155" s="2"/>
      <c r="OYQ155" s="2"/>
      <c r="OYR155" s="2"/>
      <c r="OYS155" s="2"/>
      <c r="OYT155" s="2"/>
      <c r="OYU155" s="2"/>
      <c r="OYV155" s="2"/>
      <c r="OYW155" s="2"/>
      <c r="OYX155" s="2"/>
      <c r="OYY155" s="2"/>
      <c r="OYZ155" s="2"/>
      <c r="OZA155" s="2"/>
      <c r="OZB155" s="2"/>
      <c r="OZC155" s="2"/>
      <c r="OZD155" s="2"/>
      <c r="OZE155" s="2"/>
      <c r="OZF155" s="2"/>
      <c r="OZG155" s="2"/>
      <c r="OZH155" s="2"/>
      <c r="OZI155" s="2"/>
      <c r="OZJ155" s="2"/>
      <c r="OZK155" s="2"/>
      <c r="OZL155" s="2"/>
      <c r="OZM155" s="2"/>
      <c r="OZN155" s="2"/>
      <c r="OZO155" s="2"/>
      <c r="OZP155" s="2"/>
      <c r="OZQ155" s="2"/>
      <c r="OZR155" s="2"/>
      <c r="OZS155" s="2"/>
      <c r="OZT155" s="2"/>
      <c r="OZU155" s="2"/>
      <c r="OZV155" s="2"/>
      <c r="OZW155" s="2"/>
      <c r="OZX155" s="2"/>
      <c r="OZY155" s="2"/>
      <c r="OZZ155" s="2"/>
      <c r="PAA155" s="2"/>
      <c r="PAB155" s="2"/>
      <c r="PAC155" s="2"/>
      <c r="PAD155" s="2"/>
      <c r="PAE155" s="2"/>
      <c r="PAF155" s="2"/>
      <c r="PAG155" s="2"/>
      <c r="PAH155" s="2"/>
      <c r="PAI155" s="2"/>
      <c r="PAJ155" s="2"/>
      <c r="PAK155" s="2"/>
      <c r="PAL155" s="2"/>
      <c r="PAM155" s="2"/>
      <c r="PAN155" s="2"/>
      <c r="PAO155" s="2"/>
      <c r="PAP155" s="2"/>
      <c r="PAQ155" s="2"/>
      <c r="PAR155" s="2"/>
      <c r="PAS155" s="2"/>
      <c r="PAT155" s="2"/>
      <c r="PAU155" s="2"/>
      <c r="PAV155" s="2"/>
      <c r="PAW155" s="2"/>
      <c r="PAX155" s="2"/>
      <c r="PAY155" s="2"/>
      <c r="PAZ155" s="2"/>
      <c r="PBA155" s="2"/>
      <c r="PBB155" s="2"/>
      <c r="PBC155" s="2"/>
      <c r="PBD155" s="2"/>
      <c r="PBE155" s="2"/>
      <c r="PBF155" s="2"/>
      <c r="PBG155" s="2"/>
      <c r="PBH155" s="2"/>
      <c r="PBI155" s="2"/>
      <c r="PBJ155" s="2"/>
      <c r="PBK155" s="2"/>
      <c r="PBL155" s="2"/>
      <c r="PBM155" s="2"/>
      <c r="PBN155" s="2"/>
      <c r="PBO155" s="2"/>
      <c r="PBP155" s="2"/>
      <c r="PBQ155" s="2"/>
      <c r="PBR155" s="2"/>
      <c r="PBS155" s="2"/>
      <c r="PBT155" s="2"/>
      <c r="PBU155" s="2"/>
      <c r="PBV155" s="2"/>
      <c r="PBW155" s="2"/>
      <c r="PBX155" s="2"/>
      <c r="PBY155" s="2"/>
      <c r="PBZ155" s="2"/>
      <c r="PCA155" s="2"/>
      <c r="PCB155" s="2"/>
      <c r="PCC155" s="2"/>
      <c r="PCD155" s="2"/>
      <c r="PCE155" s="2"/>
      <c r="PCF155" s="2"/>
      <c r="PCG155" s="2"/>
      <c r="PCH155" s="2"/>
      <c r="PCI155" s="2"/>
      <c r="PCJ155" s="2"/>
      <c r="PCK155" s="2"/>
      <c r="PCL155" s="2"/>
      <c r="PCM155" s="2"/>
      <c r="PCN155" s="2"/>
      <c r="PCO155" s="2"/>
      <c r="PCP155" s="2"/>
      <c r="PCQ155" s="2"/>
      <c r="PCR155" s="2"/>
      <c r="PCS155" s="2"/>
      <c r="PCT155" s="2"/>
      <c r="PCU155" s="2"/>
      <c r="PCV155" s="2"/>
      <c r="PCW155" s="2"/>
      <c r="PCX155" s="2"/>
      <c r="PCY155" s="2"/>
      <c r="PCZ155" s="2"/>
      <c r="PDA155" s="2"/>
      <c r="PDB155" s="2"/>
      <c r="PDC155" s="2"/>
      <c r="PDD155" s="2"/>
      <c r="PDE155" s="2"/>
      <c r="PDF155" s="2"/>
      <c r="PDG155" s="2"/>
      <c r="PDH155" s="2"/>
      <c r="PDI155" s="2"/>
      <c r="PDJ155" s="2"/>
      <c r="PDK155" s="2"/>
      <c r="PDL155" s="2"/>
      <c r="PDM155" s="2"/>
      <c r="PDN155" s="2"/>
      <c r="PDO155" s="2"/>
      <c r="PDP155" s="2"/>
      <c r="PDQ155" s="2"/>
      <c r="PDR155" s="2"/>
      <c r="PDS155" s="2"/>
      <c r="PDT155" s="2"/>
      <c r="PDU155" s="2"/>
      <c r="PDV155" s="2"/>
      <c r="PDW155" s="2"/>
      <c r="PDX155" s="2"/>
      <c r="PDY155" s="2"/>
      <c r="PDZ155" s="2"/>
      <c r="PEA155" s="2"/>
      <c r="PEB155" s="2"/>
      <c r="PEC155" s="2"/>
      <c r="PED155" s="2"/>
      <c r="PEE155" s="2"/>
      <c r="PEF155" s="2"/>
      <c r="PEG155" s="2"/>
      <c r="PEH155" s="2"/>
      <c r="PEI155" s="2"/>
      <c r="PEJ155" s="2"/>
      <c r="PEK155" s="2"/>
      <c r="PEL155" s="2"/>
      <c r="PEM155" s="2"/>
      <c r="PEN155" s="2"/>
      <c r="PEO155" s="2"/>
      <c r="PEP155" s="2"/>
      <c r="PEQ155" s="2"/>
      <c r="PER155" s="2"/>
      <c r="PES155" s="2"/>
      <c r="PET155" s="2"/>
      <c r="PEU155" s="2"/>
      <c r="PEV155" s="2"/>
      <c r="PEW155" s="2"/>
      <c r="PEX155" s="2"/>
      <c r="PEY155" s="2"/>
      <c r="PEZ155" s="2"/>
      <c r="PFA155" s="2"/>
      <c r="PFB155" s="2"/>
      <c r="PFC155" s="2"/>
      <c r="PFD155" s="2"/>
      <c r="PFE155" s="2"/>
      <c r="PFF155" s="2"/>
      <c r="PFG155" s="2"/>
      <c r="PFH155" s="2"/>
      <c r="PFI155" s="2"/>
      <c r="PFJ155" s="2"/>
      <c r="PFK155" s="2"/>
      <c r="PFL155" s="2"/>
      <c r="PFM155" s="2"/>
      <c r="PFN155" s="2"/>
      <c r="PFO155" s="2"/>
      <c r="PFP155" s="2"/>
      <c r="PFQ155" s="2"/>
      <c r="PFR155" s="2"/>
      <c r="PFS155" s="2"/>
      <c r="PFT155" s="2"/>
      <c r="PFU155" s="2"/>
      <c r="PFV155" s="2"/>
      <c r="PFW155" s="2"/>
      <c r="PFX155" s="2"/>
      <c r="PFY155" s="2"/>
      <c r="PFZ155" s="2"/>
      <c r="PGA155" s="2"/>
      <c r="PGB155" s="2"/>
      <c r="PGC155" s="2"/>
      <c r="PGD155" s="2"/>
      <c r="PGE155" s="2"/>
      <c r="PGF155" s="2"/>
      <c r="PGG155" s="2"/>
      <c r="PGH155" s="2"/>
      <c r="PGI155" s="2"/>
      <c r="PGJ155" s="2"/>
      <c r="PGK155" s="2"/>
      <c r="PGL155" s="2"/>
      <c r="PGM155" s="2"/>
      <c r="PGN155" s="2"/>
      <c r="PGO155" s="2"/>
      <c r="PGP155" s="2"/>
      <c r="PGQ155" s="2"/>
      <c r="PGR155" s="2"/>
      <c r="PGS155" s="2"/>
      <c r="PGT155" s="2"/>
      <c r="PGU155" s="2"/>
      <c r="PGV155" s="2"/>
      <c r="PGW155" s="2"/>
      <c r="PGX155" s="2"/>
      <c r="PGY155" s="2"/>
      <c r="PGZ155" s="2"/>
      <c r="PHA155" s="2"/>
      <c r="PHB155" s="2"/>
      <c r="PHC155" s="2"/>
      <c r="PHD155" s="2"/>
      <c r="PHE155" s="2"/>
      <c r="PHF155" s="2"/>
      <c r="PHG155" s="2"/>
      <c r="PHH155" s="2"/>
      <c r="PHI155" s="2"/>
      <c r="PHJ155" s="2"/>
      <c r="PHK155" s="2"/>
      <c r="PHL155" s="2"/>
      <c r="PHM155" s="2"/>
      <c r="PHN155" s="2"/>
      <c r="PHO155" s="2"/>
      <c r="PHP155" s="2"/>
      <c r="PHQ155" s="2"/>
      <c r="PHR155" s="2"/>
      <c r="PHS155" s="2"/>
      <c r="PHT155" s="2"/>
      <c r="PHU155" s="2"/>
      <c r="PHV155" s="2"/>
      <c r="PHW155" s="2"/>
      <c r="PHX155" s="2"/>
      <c r="PHY155" s="2"/>
      <c r="PHZ155" s="2"/>
      <c r="PIA155" s="2"/>
      <c r="PIB155" s="2"/>
      <c r="PIC155" s="2"/>
      <c r="PID155" s="2"/>
      <c r="PIE155" s="2"/>
      <c r="PIF155" s="2"/>
      <c r="PIG155" s="2"/>
      <c r="PIH155" s="2"/>
      <c r="PII155" s="2"/>
      <c r="PIJ155" s="2"/>
      <c r="PIK155" s="2"/>
      <c r="PIL155" s="2"/>
      <c r="PIM155" s="2"/>
      <c r="PIN155" s="2"/>
      <c r="PIO155" s="2"/>
      <c r="PIP155" s="2"/>
      <c r="PIQ155" s="2"/>
      <c r="PIR155" s="2"/>
      <c r="PIS155" s="2"/>
      <c r="PIT155" s="2"/>
      <c r="PIU155" s="2"/>
      <c r="PIV155" s="2"/>
      <c r="PIW155" s="2"/>
      <c r="PIX155" s="2"/>
      <c r="PIY155" s="2"/>
      <c r="PIZ155" s="2"/>
      <c r="PJA155" s="2"/>
      <c r="PJB155" s="2"/>
      <c r="PJC155" s="2"/>
      <c r="PJD155" s="2"/>
      <c r="PJE155" s="2"/>
      <c r="PJF155" s="2"/>
      <c r="PJG155" s="2"/>
      <c r="PJH155" s="2"/>
      <c r="PJI155" s="2"/>
      <c r="PJJ155" s="2"/>
      <c r="PJK155" s="2"/>
      <c r="PJL155" s="2"/>
      <c r="PJM155" s="2"/>
      <c r="PJN155" s="2"/>
      <c r="PJO155" s="2"/>
      <c r="PJP155" s="2"/>
      <c r="PJQ155" s="2"/>
      <c r="PJR155" s="2"/>
      <c r="PJS155" s="2"/>
      <c r="PJT155" s="2"/>
      <c r="PJU155" s="2"/>
      <c r="PJV155" s="2"/>
      <c r="PJW155" s="2"/>
      <c r="PJX155" s="2"/>
      <c r="PJY155" s="2"/>
      <c r="PJZ155" s="2"/>
      <c r="PKA155" s="2"/>
      <c r="PKB155" s="2"/>
      <c r="PKC155" s="2"/>
      <c r="PKD155" s="2"/>
      <c r="PKE155" s="2"/>
      <c r="PKF155" s="2"/>
      <c r="PKG155" s="2"/>
      <c r="PKH155" s="2"/>
      <c r="PKI155" s="2"/>
      <c r="PKJ155" s="2"/>
      <c r="PKK155" s="2"/>
      <c r="PKL155" s="2"/>
      <c r="PKM155" s="2"/>
      <c r="PKN155" s="2"/>
      <c r="PKO155" s="2"/>
      <c r="PKP155" s="2"/>
      <c r="PKQ155" s="2"/>
      <c r="PKR155" s="2"/>
      <c r="PKS155" s="2"/>
      <c r="PKT155" s="2"/>
      <c r="PKU155" s="2"/>
      <c r="PKV155" s="2"/>
      <c r="PKW155" s="2"/>
      <c r="PKX155" s="2"/>
      <c r="PKY155" s="2"/>
      <c r="PKZ155" s="2"/>
      <c r="PLA155" s="2"/>
      <c r="PLB155" s="2"/>
      <c r="PLC155" s="2"/>
      <c r="PLD155" s="2"/>
      <c r="PLE155" s="2"/>
      <c r="PLF155" s="2"/>
      <c r="PLG155" s="2"/>
      <c r="PLH155" s="2"/>
      <c r="PLI155" s="2"/>
      <c r="PLJ155" s="2"/>
      <c r="PLK155" s="2"/>
      <c r="PLL155" s="2"/>
      <c r="PLM155" s="2"/>
      <c r="PLN155" s="2"/>
      <c r="PLO155" s="2"/>
      <c r="PLP155" s="2"/>
      <c r="PLQ155" s="2"/>
      <c r="PLR155" s="2"/>
      <c r="PLS155" s="2"/>
      <c r="PLT155" s="2"/>
      <c r="PLU155" s="2"/>
      <c r="PLV155" s="2"/>
      <c r="PLW155" s="2"/>
      <c r="PLX155" s="2"/>
      <c r="PLY155" s="2"/>
      <c r="PLZ155" s="2"/>
      <c r="PMA155" s="2"/>
      <c r="PMB155" s="2"/>
      <c r="PMC155" s="2"/>
      <c r="PMD155" s="2"/>
      <c r="PME155" s="2"/>
      <c r="PMF155" s="2"/>
      <c r="PMG155" s="2"/>
      <c r="PMH155" s="2"/>
      <c r="PMI155" s="2"/>
      <c r="PMJ155" s="2"/>
      <c r="PMK155" s="2"/>
      <c r="PML155" s="2"/>
      <c r="PMM155" s="2"/>
      <c r="PMN155" s="2"/>
      <c r="PMO155" s="2"/>
      <c r="PMP155" s="2"/>
      <c r="PMQ155" s="2"/>
      <c r="PMR155" s="2"/>
      <c r="PMS155" s="2"/>
      <c r="PMT155" s="2"/>
      <c r="PMU155" s="2"/>
      <c r="PMV155" s="2"/>
      <c r="PMW155" s="2"/>
      <c r="PMX155" s="2"/>
      <c r="PMY155" s="2"/>
      <c r="PMZ155" s="2"/>
      <c r="PNA155" s="2"/>
      <c r="PNB155" s="2"/>
      <c r="PNC155" s="2"/>
      <c r="PND155" s="2"/>
      <c r="PNE155" s="2"/>
      <c r="PNF155" s="2"/>
      <c r="PNG155" s="2"/>
      <c r="PNH155" s="2"/>
      <c r="PNI155" s="2"/>
      <c r="PNJ155" s="2"/>
      <c r="PNK155" s="2"/>
      <c r="PNL155" s="2"/>
      <c r="PNM155" s="2"/>
      <c r="PNN155" s="2"/>
      <c r="PNO155" s="2"/>
      <c r="PNP155" s="2"/>
      <c r="PNQ155" s="2"/>
      <c r="PNR155" s="2"/>
      <c r="PNS155" s="2"/>
      <c r="PNT155" s="2"/>
      <c r="PNU155" s="2"/>
      <c r="PNV155" s="2"/>
      <c r="PNW155" s="2"/>
      <c r="PNX155" s="2"/>
      <c r="PNY155" s="2"/>
      <c r="PNZ155" s="2"/>
      <c r="POA155" s="2"/>
      <c r="POB155" s="2"/>
      <c r="POC155" s="2"/>
      <c r="POD155" s="2"/>
      <c r="POE155" s="2"/>
      <c r="POF155" s="2"/>
      <c r="POG155" s="2"/>
      <c r="POH155" s="2"/>
      <c r="POI155" s="2"/>
      <c r="POJ155" s="2"/>
      <c r="POK155" s="2"/>
      <c r="POL155" s="2"/>
      <c r="POM155" s="2"/>
      <c r="PON155" s="2"/>
      <c r="POO155" s="2"/>
      <c r="POP155" s="2"/>
      <c r="POQ155" s="2"/>
      <c r="POR155" s="2"/>
      <c r="POS155" s="2"/>
      <c r="POT155" s="2"/>
      <c r="POU155" s="2"/>
      <c r="POV155" s="2"/>
      <c r="POW155" s="2"/>
      <c r="POX155" s="2"/>
      <c r="POY155" s="2"/>
      <c r="POZ155" s="2"/>
      <c r="PPA155" s="2"/>
      <c r="PPB155" s="2"/>
      <c r="PPC155" s="2"/>
      <c r="PPD155" s="2"/>
      <c r="PPE155" s="2"/>
      <c r="PPF155" s="2"/>
      <c r="PPG155" s="2"/>
      <c r="PPH155" s="2"/>
      <c r="PPI155" s="2"/>
      <c r="PPJ155" s="2"/>
      <c r="PPK155" s="2"/>
      <c r="PPL155" s="2"/>
      <c r="PPM155" s="2"/>
      <c r="PPN155" s="2"/>
      <c r="PPO155" s="2"/>
      <c r="PPP155" s="2"/>
      <c r="PPQ155" s="2"/>
      <c r="PPR155" s="2"/>
      <c r="PPS155" s="2"/>
      <c r="PPT155" s="2"/>
      <c r="PPU155" s="2"/>
      <c r="PPV155" s="2"/>
      <c r="PPW155" s="2"/>
      <c r="PPX155" s="2"/>
      <c r="PPY155" s="2"/>
      <c r="PPZ155" s="2"/>
      <c r="PQA155" s="2"/>
      <c r="PQB155" s="2"/>
      <c r="PQC155" s="2"/>
      <c r="PQD155" s="2"/>
      <c r="PQE155" s="2"/>
      <c r="PQF155" s="2"/>
      <c r="PQG155" s="2"/>
      <c r="PQH155" s="2"/>
      <c r="PQI155" s="2"/>
      <c r="PQJ155" s="2"/>
      <c r="PQK155" s="2"/>
      <c r="PQL155" s="2"/>
      <c r="PQM155" s="2"/>
      <c r="PQN155" s="2"/>
      <c r="PQO155" s="2"/>
      <c r="PQP155" s="2"/>
      <c r="PQQ155" s="2"/>
      <c r="PQR155" s="2"/>
      <c r="PQS155" s="2"/>
      <c r="PQT155" s="2"/>
      <c r="PQU155" s="2"/>
      <c r="PQV155" s="2"/>
      <c r="PQW155" s="2"/>
      <c r="PQX155" s="2"/>
      <c r="PQY155" s="2"/>
      <c r="PQZ155" s="2"/>
      <c r="PRA155" s="2"/>
      <c r="PRB155" s="2"/>
      <c r="PRC155" s="2"/>
      <c r="PRD155" s="2"/>
      <c r="PRE155" s="2"/>
      <c r="PRF155" s="2"/>
      <c r="PRG155" s="2"/>
      <c r="PRH155" s="2"/>
      <c r="PRI155" s="2"/>
      <c r="PRJ155" s="2"/>
      <c r="PRK155" s="2"/>
      <c r="PRL155" s="2"/>
      <c r="PRM155" s="2"/>
      <c r="PRN155" s="2"/>
      <c r="PRO155" s="2"/>
      <c r="PRP155" s="2"/>
      <c r="PRQ155" s="2"/>
      <c r="PRR155" s="2"/>
      <c r="PRS155" s="2"/>
      <c r="PRT155" s="2"/>
      <c r="PRU155" s="2"/>
      <c r="PRV155" s="2"/>
      <c r="PRW155" s="2"/>
      <c r="PRX155" s="2"/>
      <c r="PRY155" s="2"/>
      <c r="PRZ155" s="2"/>
      <c r="PSA155" s="2"/>
      <c r="PSB155" s="2"/>
      <c r="PSC155" s="2"/>
      <c r="PSD155" s="2"/>
      <c r="PSE155" s="2"/>
      <c r="PSF155" s="2"/>
      <c r="PSG155" s="2"/>
      <c r="PSH155" s="2"/>
      <c r="PSI155" s="2"/>
      <c r="PSJ155" s="2"/>
      <c r="PSK155" s="2"/>
      <c r="PSL155" s="2"/>
      <c r="PSM155" s="2"/>
      <c r="PSN155" s="2"/>
      <c r="PSO155" s="2"/>
      <c r="PSP155" s="2"/>
      <c r="PSQ155" s="2"/>
      <c r="PSR155" s="2"/>
      <c r="PSS155" s="2"/>
      <c r="PST155" s="2"/>
      <c r="PSU155" s="2"/>
      <c r="PSV155" s="2"/>
      <c r="PSW155" s="2"/>
      <c r="PSX155" s="2"/>
      <c r="PSY155" s="2"/>
      <c r="PSZ155" s="2"/>
      <c r="PTA155" s="2"/>
      <c r="PTB155" s="2"/>
      <c r="PTC155" s="2"/>
      <c r="PTD155" s="2"/>
      <c r="PTE155" s="2"/>
      <c r="PTF155" s="2"/>
      <c r="PTG155" s="2"/>
      <c r="PTH155" s="2"/>
      <c r="PTI155" s="2"/>
      <c r="PTJ155" s="2"/>
      <c r="PTK155" s="2"/>
      <c r="PTL155" s="2"/>
      <c r="PTM155" s="2"/>
      <c r="PTN155" s="2"/>
      <c r="PTO155" s="2"/>
      <c r="PTP155" s="2"/>
      <c r="PTQ155" s="2"/>
      <c r="PTR155" s="2"/>
      <c r="PTS155" s="2"/>
      <c r="PTT155" s="2"/>
      <c r="PTU155" s="2"/>
      <c r="PTV155" s="2"/>
      <c r="PTW155" s="2"/>
      <c r="PTX155" s="2"/>
      <c r="PTY155" s="2"/>
      <c r="PTZ155" s="2"/>
      <c r="PUA155" s="2"/>
      <c r="PUB155" s="2"/>
      <c r="PUC155" s="2"/>
      <c r="PUD155" s="2"/>
      <c r="PUE155" s="2"/>
      <c r="PUF155" s="2"/>
      <c r="PUG155" s="2"/>
      <c r="PUH155" s="2"/>
      <c r="PUI155" s="2"/>
      <c r="PUJ155" s="2"/>
      <c r="PUK155" s="2"/>
      <c r="PUL155" s="2"/>
      <c r="PUM155" s="2"/>
      <c r="PUN155" s="2"/>
      <c r="PUO155" s="2"/>
      <c r="PUP155" s="2"/>
      <c r="PUQ155" s="2"/>
      <c r="PUR155" s="2"/>
      <c r="PUS155" s="2"/>
      <c r="PUT155" s="2"/>
      <c r="PUU155" s="2"/>
      <c r="PUV155" s="2"/>
      <c r="PUW155" s="2"/>
      <c r="PUX155" s="2"/>
      <c r="PUY155" s="2"/>
      <c r="PUZ155" s="2"/>
      <c r="PVA155" s="2"/>
      <c r="PVB155" s="2"/>
      <c r="PVC155" s="2"/>
      <c r="PVD155" s="2"/>
      <c r="PVE155" s="2"/>
      <c r="PVF155" s="2"/>
      <c r="PVG155" s="2"/>
      <c r="PVH155" s="2"/>
      <c r="PVI155" s="2"/>
      <c r="PVJ155" s="2"/>
      <c r="PVK155" s="2"/>
      <c r="PVL155" s="2"/>
      <c r="PVM155" s="2"/>
      <c r="PVN155" s="2"/>
      <c r="PVO155" s="2"/>
      <c r="PVP155" s="2"/>
      <c r="PVQ155" s="2"/>
      <c r="PVR155" s="2"/>
      <c r="PVS155" s="2"/>
      <c r="PVT155" s="2"/>
      <c r="PVU155" s="2"/>
      <c r="PVV155" s="2"/>
      <c r="PVW155" s="2"/>
      <c r="PVX155" s="2"/>
      <c r="PVY155" s="2"/>
      <c r="PVZ155" s="2"/>
      <c r="PWA155" s="2"/>
      <c r="PWB155" s="2"/>
      <c r="PWC155" s="2"/>
      <c r="PWD155" s="2"/>
      <c r="PWE155" s="2"/>
      <c r="PWF155" s="2"/>
      <c r="PWG155" s="2"/>
      <c r="PWH155" s="2"/>
      <c r="PWI155" s="2"/>
      <c r="PWJ155" s="2"/>
      <c r="PWK155" s="2"/>
      <c r="PWL155" s="2"/>
      <c r="PWM155" s="2"/>
      <c r="PWN155" s="2"/>
      <c r="PWO155" s="2"/>
      <c r="PWP155" s="2"/>
      <c r="PWQ155" s="2"/>
      <c r="PWR155" s="2"/>
      <c r="PWS155" s="2"/>
      <c r="PWT155" s="2"/>
      <c r="PWU155" s="2"/>
      <c r="PWV155" s="2"/>
      <c r="PWW155" s="2"/>
      <c r="PWX155" s="2"/>
      <c r="PWY155" s="2"/>
      <c r="PWZ155" s="2"/>
      <c r="PXA155" s="2"/>
      <c r="PXB155" s="2"/>
      <c r="PXC155" s="2"/>
      <c r="PXD155" s="2"/>
      <c r="PXE155" s="2"/>
      <c r="PXF155" s="2"/>
      <c r="PXG155" s="2"/>
      <c r="PXH155" s="2"/>
      <c r="PXI155" s="2"/>
      <c r="PXJ155" s="2"/>
      <c r="PXK155" s="2"/>
      <c r="PXL155" s="2"/>
      <c r="PXM155" s="2"/>
      <c r="PXN155" s="2"/>
      <c r="PXO155" s="2"/>
      <c r="PXP155" s="2"/>
      <c r="PXQ155" s="2"/>
      <c r="PXR155" s="2"/>
      <c r="PXS155" s="2"/>
      <c r="PXT155" s="2"/>
      <c r="PXU155" s="2"/>
      <c r="PXV155" s="2"/>
      <c r="PXW155" s="2"/>
      <c r="PXX155" s="2"/>
      <c r="PXY155" s="2"/>
      <c r="PXZ155" s="2"/>
      <c r="PYA155" s="2"/>
      <c r="PYB155" s="2"/>
      <c r="PYC155" s="2"/>
      <c r="PYD155" s="2"/>
      <c r="PYE155" s="2"/>
      <c r="PYF155" s="2"/>
      <c r="PYG155" s="2"/>
      <c r="PYH155" s="2"/>
      <c r="PYI155" s="2"/>
      <c r="PYJ155" s="2"/>
      <c r="PYK155" s="2"/>
      <c r="PYL155" s="2"/>
      <c r="PYM155" s="2"/>
      <c r="PYN155" s="2"/>
      <c r="PYO155" s="2"/>
      <c r="PYP155" s="2"/>
      <c r="PYQ155" s="2"/>
      <c r="PYR155" s="2"/>
      <c r="PYS155" s="2"/>
      <c r="PYT155" s="2"/>
      <c r="PYU155" s="2"/>
      <c r="PYV155" s="2"/>
      <c r="PYW155" s="2"/>
      <c r="PYX155" s="2"/>
      <c r="PYY155" s="2"/>
      <c r="PYZ155" s="2"/>
      <c r="PZA155" s="2"/>
      <c r="PZB155" s="2"/>
      <c r="PZC155" s="2"/>
      <c r="PZD155" s="2"/>
      <c r="PZE155" s="2"/>
      <c r="PZF155" s="2"/>
      <c r="PZG155" s="2"/>
      <c r="PZH155" s="2"/>
      <c r="PZI155" s="2"/>
      <c r="PZJ155" s="2"/>
      <c r="PZK155" s="2"/>
      <c r="PZL155" s="2"/>
      <c r="PZM155" s="2"/>
      <c r="PZN155" s="2"/>
      <c r="PZO155" s="2"/>
      <c r="PZP155" s="2"/>
      <c r="PZQ155" s="2"/>
      <c r="PZR155" s="2"/>
      <c r="PZS155" s="2"/>
      <c r="PZT155" s="2"/>
      <c r="PZU155" s="2"/>
      <c r="PZV155" s="2"/>
      <c r="PZW155" s="2"/>
      <c r="PZX155" s="2"/>
      <c r="PZY155" s="2"/>
      <c r="PZZ155" s="2"/>
      <c r="QAA155" s="2"/>
      <c r="QAB155" s="2"/>
      <c r="QAC155" s="2"/>
      <c r="QAD155" s="2"/>
      <c r="QAE155" s="2"/>
      <c r="QAF155" s="2"/>
      <c r="QAG155" s="2"/>
      <c r="QAH155" s="2"/>
      <c r="QAI155" s="2"/>
      <c r="QAJ155" s="2"/>
      <c r="QAK155" s="2"/>
      <c r="QAL155" s="2"/>
      <c r="QAM155" s="2"/>
      <c r="QAN155" s="2"/>
      <c r="QAO155" s="2"/>
      <c r="QAP155" s="2"/>
      <c r="QAQ155" s="2"/>
      <c r="QAR155" s="2"/>
      <c r="QAS155" s="2"/>
      <c r="QAT155" s="2"/>
      <c r="QAU155" s="2"/>
      <c r="QAV155" s="2"/>
      <c r="QAW155" s="2"/>
      <c r="QAX155" s="2"/>
      <c r="QAY155" s="2"/>
      <c r="QAZ155" s="2"/>
      <c r="QBA155" s="2"/>
      <c r="QBB155" s="2"/>
      <c r="QBC155" s="2"/>
      <c r="QBD155" s="2"/>
      <c r="QBE155" s="2"/>
      <c r="QBF155" s="2"/>
      <c r="QBG155" s="2"/>
      <c r="QBH155" s="2"/>
      <c r="QBI155" s="2"/>
      <c r="QBJ155" s="2"/>
      <c r="QBK155" s="2"/>
      <c r="QBL155" s="2"/>
      <c r="QBM155" s="2"/>
      <c r="QBN155" s="2"/>
      <c r="QBO155" s="2"/>
      <c r="QBP155" s="2"/>
      <c r="QBQ155" s="2"/>
      <c r="QBR155" s="2"/>
      <c r="QBS155" s="2"/>
      <c r="QBT155" s="2"/>
      <c r="QBU155" s="2"/>
      <c r="QBV155" s="2"/>
      <c r="QBW155" s="2"/>
      <c r="QBX155" s="2"/>
      <c r="QBY155" s="2"/>
      <c r="QBZ155" s="2"/>
      <c r="QCA155" s="2"/>
      <c r="QCB155" s="2"/>
      <c r="QCC155" s="2"/>
      <c r="QCD155" s="2"/>
      <c r="QCE155" s="2"/>
      <c r="QCF155" s="2"/>
      <c r="QCG155" s="2"/>
      <c r="QCH155" s="2"/>
      <c r="QCI155" s="2"/>
      <c r="QCJ155" s="2"/>
      <c r="QCK155" s="2"/>
      <c r="QCL155" s="2"/>
      <c r="QCM155" s="2"/>
      <c r="QCN155" s="2"/>
      <c r="QCO155" s="2"/>
      <c r="QCP155" s="2"/>
      <c r="QCQ155" s="2"/>
      <c r="QCR155" s="2"/>
      <c r="QCS155" s="2"/>
      <c r="QCT155" s="2"/>
      <c r="QCU155" s="2"/>
      <c r="QCV155" s="2"/>
      <c r="QCW155" s="2"/>
      <c r="QCX155" s="2"/>
      <c r="QCY155" s="2"/>
      <c r="QCZ155" s="2"/>
      <c r="QDA155" s="2"/>
      <c r="QDB155" s="2"/>
      <c r="QDC155" s="2"/>
      <c r="QDD155" s="2"/>
      <c r="QDE155" s="2"/>
      <c r="QDF155" s="2"/>
      <c r="QDG155" s="2"/>
      <c r="QDH155" s="2"/>
      <c r="QDI155" s="2"/>
      <c r="QDJ155" s="2"/>
      <c r="QDK155" s="2"/>
      <c r="QDL155" s="2"/>
      <c r="QDM155" s="2"/>
      <c r="QDN155" s="2"/>
      <c r="QDO155" s="2"/>
      <c r="QDP155" s="2"/>
      <c r="QDQ155" s="2"/>
      <c r="QDR155" s="2"/>
      <c r="QDS155" s="2"/>
      <c r="QDT155" s="2"/>
      <c r="QDU155" s="2"/>
      <c r="QDV155" s="2"/>
      <c r="QDW155" s="2"/>
      <c r="QDX155" s="2"/>
      <c r="QDY155" s="2"/>
      <c r="QDZ155" s="2"/>
      <c r="QEA155" s="2"/>
      <c r="QEB155" s="2"/>
      <c r="QEC155" s="2"/>
      <c r="QED155" s="2"/>
      <c r="QEE155" s="2"/>
      <c r="QEF155" s="2"/>
      <c r="QEG155" s="2"/>
      <c r="QEH155" s="2"/>
      <c r="QEI155" s="2"/>
      <c r="QEJ155" s="2"/>
      <c r="QEK155" s="2"/>
      <c r="QEL155" s="2"/>
      <c r="QEM155" s="2"/>
      <c r="QEN155" s="2"/>
      <c r="QEO155" s="2"/>
      <c r="QEP155" s="2"/>
      <c r="QEQ155" s="2"/>
      <c r="QER155" s="2"/>
      <c r="QES155" s="2"/>
      <c r="QET155" s="2"/>
      <c r="QEU155" s="2"/>
      <c r="QEV155" s="2"/>
      <c r="QEW155" s="2"/>
      <c r="QEX155" s="2"/>
      <c r="QEY155" s="2"/>
      <c r="QEZ155" s="2"/>
      <c r="QFA155" s="2"/>
      <c r="QFB155" s="2"/>
      <c r="QFC155" s="2"/>
      <c r="QFD155" s="2"/>
      <c r="QFE155" s="2"/>
      <c r="QFF155" s="2"/>
      <c r="QFG155" s="2"/>
      <c r="QFH155" s="2"/>
      <c r="QFI155" s="2"/>
      <c r="QFJ155" s="2"/>
      <c r="QFK155" s="2"/>
      <c r="QFL155" s="2"/>
      <c r="QFM155" s="2"/>
      <c r="QFN155" s="2"/>
      <c r="QFO155" s="2"/>
      <c r="QFP155" s="2"/>
      <c r="QFQ155" s="2"/>
      <c r="QFR155" s="2"/>
      <c r="QFS155" s="2"/>
      <c r="QFT155" s="2"/>
      <c r="QFU155" s="2"/>
      <c r="QFV155" s="2"/>
      <c r="QFW155" s="2"/>
      <c r="QFX155" s="2"/>
      <c r="QFY155" s="2"/>
      <c r="QFZ155" s="2"/>
      <c r="QGA155" s="2"/>
      <c r="QGB155" s="2"/>
      <c r="QGC155" s="2"/>
      <c r="QGD155" s="2"/>
      <c r="QGE155" s="2"/>
      <c r="QGF155" s="2"/>
      <c r="QGG155" s="2"/>
      <c r="QGH155" s="2"/>
      <c r="QGI155" s="2"/>
      <c r="QGJ155" s="2"/>
      <c r="QGK155" s="2"/>
      <c r="QGL155" s="2"/>
      <c r="QGM155" s="2"/>
      <c r="QGN155" s="2"/>
      <c r="QGO155" s="2"/>
      <c r="QGP155" s="2"/>
      <c r="QGQ155" s="2"/>
      <c r="QGR155" s="2"/>
      <c r="QGS155" s="2"/>
      <c r="QGT155" s="2"/>
      <c r="QGU155" s="2"/>
      <c r="QGV155" s="2"/>
      <c r="QGW155" s="2"/>
      <c r="QGX155" s="2"/>
      <c r="QGY155" s="2"/>
      <c r="QGZ155" s="2"/>
      <c r="QHA155" s="2"/>
      <c r="QHB155" s="2"/>
      <c r="QHC155" s="2"/>
      <c r="QHD155" s="2"/>
      <c r="QHE155" s="2"/>
      <c r="QHF155" s="2"/>
      <c r="QHG155" s="2"/>
      <c r="QHH155" s="2"/>
      <c r="QHI155" s="2"/>
      <c r="QHJ155" s="2"/>
      <c r="QHK155" s="2"/>
      <c r="QHL155" s="2"/>
      <c r="QHM155" s="2"/>
      <c r="QHN155" s="2"/>
      <c r="QHO155" s="2"/>
      <c r="QHP155" s="2"/>
      <c r="QHQ155" s="2"/>
      <c r="QHR155" s="2"/>
      <c r="QHS155" s="2"/>
      <c r="QHT155" s="2"/>
      <c r="QHU155" s="2"/>
      <c r="QHV155" s="2"/>
      <c r="QHW155" s="2"/>
      <c r="QHX155" s="2"/>
      <c r="QHY155" s="2"/>
      <c r="QHZ155" s="2"/>
      <c r="QIA155" s="2"/>
      <c r="QIB155" s="2"/>
      <c r="QIC155" s="2"/>
      <c r="QID155" s="2"/>
      <c r="QIE155" s="2"/>
      <c r="QIF155" s="2"/>
      <c r="QIG155" s="2"/>
      <c r="QIH155" s="2"/>
      <c r="QII155" s="2"/>
      <c r="QIJ155" s="2"/>
      <c r="QIK155" s="2"/>
      <c r="QIL155" s="2"/>
      <c r="QIM155" s="2"/>
      <c r="QIN155" s="2"/>
      <c r="QIO155" s="2"/>
      <c r="QIP155" s="2"/>
      <c r="QIQ155" s="2"/>
      <c r="QIR155" s="2"/>
      <c r="QIS155" s="2"/>
      <c r="QIT155" s="2"/>
      <c r="QIU155" s="2"/>
      <c r="QIV155" s="2"/>
      <c r="QIW155" s="2"/>
      <c r="QIX155" s="2"/>
      <c r="QIY155" s="2"/>
      <c r="QIZ155" s="2"/>
      <c r="QJA155" s="2"/>
      <c r="QJB155" s="2"/>
      <c r="QJC155" s="2"/>
      <c r="QJD155" s="2"/>
      <c r="QJE155" s="2"/>
      <c r="QJF155" s="2"/>
      <c r="QJG155" s="2"/>
      <c r="QJH155" s="2"/>
      <c r="QJI155" s="2"/>
      <c r="QJJ155" s="2"/>
      <c r="QJK155" s="2"/>
      <c r="QJL155" s="2"/>
      <c r="QJM155" s="2"/>
      <c r="QJN155" s="2"/>
      <c r="QJO155" s="2"/>
      <c r="QJP155" s="2"/>
      <c r="QJQ155" s="2"/>
      <c r="QJR155" s="2"/>
      <c r="QJS155" s="2"/>
      <c r="QJT155" s="2"/>
      <c r="QJU155" s="2"/>
      <c r="QJV155" s="2"/>
      <c r="QJW155" s="2"/>
      <c r="QJX155" s="2"/>
      <c r="QJY155" s="2"/>
      <c r="QJZ155" s="2"/>
      <c r="QKA155" s="2"/>
      <c r="QKB155" s="2"/>
      <c r="QKC155" s="2"/>
      <c r="QKD155" s="2"/>
      <c r="QKE155" s="2"/>
      <c r="QKF155" s="2"/>
      <c r="QKG155" s="2"/>
      <c r="QKH155" s="2"/>
      <c r="QKI155" s="2"/>
      <c r="QKJ155" s="2"/>
      <c r="QKK155" s="2"/>
      <c r="QKL155" s="2"/>
      <c r="QKM155" s="2"/>
      <c r="QKN155" s="2"/>
      <c r="QKO155" s="2"/>
      <c r="QKP155" s="2"/>
      <c r="QKQ155" s="2"/>
      <c r="QKR155" s="2"/>
      <c r="QKS155" s="2"/>
      <c r="QKT155" s="2"/>
      <c r="QKU155" s="2"/>
      <c r="QKV155" s="2"/>
      <c r="QKW155" s="2"/>
      <c r="QKX155" s="2"/>
      <c r="QKY155" s="2"/>
      <c r="QKZ155" s="2"/>
      <c r="QLA155" s="2"/>
      <c r="QLB155" s="2"/>
      <c r="QLC155" s="2"/>
      <c r="QLD155" s="2"/>
      <c r="QLE155" s="2"/>
      <c r="QLF155" s="2"/>
      <c r="QLG155" s="2"/>
      <c r="QLH155" s="2"/>
      <c r="QLI155" s="2"/>
      <c r="QLJ155" s="2"/>
      <c r="QLK155" s="2"/>
      <c r="QLL155" s="2"/>
      <c r="QLM155" s="2"/>
      <c r="QLN155" s="2"/>
      <c r="QLO155" s="2"/>
      <c r="QLP155" s="2"/>
      <c r="QLQ155" s="2"/>
      <c r="QLR155" s="2"/>
      <c r="QLS155" s="2"/>
      <c r="QLT155" s="2"/>
      <c r="QLU155" s="2"/>
      <c r="QLV155" s="2"/>
      <c r="QLW155" s="2"/>
      <c r="QLX155" s="2"/>
      <c r="QLY155" s="2"/>
      <c r="QLZ155" s="2"/>
      <c r="QMA155" s="2"/>
      <c r="QMB155" s="2"/>
      <c r="QMC155" s="2"/>
      <c r="QMD155" s="2"/>
      <c r="QME155" s="2"/>
      <c r="QMF155" s="2"/>
      <c r="QMG155" s="2"/>
      <c r="QMH155" s="2"/>
      <c r="QMI155" s="2"/>
      <c r="QMJ155" s="2"/>
      <c r="QMK155" s="2"/>
      <c r="QML155" s="2"/>
      <c r="QMM155" s="2"/>
      <c r="QMN155" s="2"/>
      <c r="QMO155" s="2"/>
      <c r="QMP155" s="2"/>
      <c r="QMQ155" s="2"/>
      <c r="QMR155" s="2"/>
      <c r="QMS155" s="2"/>
      <c r="QMT155" s="2"/>
      <c r="QMU155" s="2"/>
      <c r="QMV155" s="2"/>
      <c r="QMW155" s="2"/>
      <c r="QMX155" s="2"/>
      <c r="QMY155" s="2"/>
      <c r="QMZ155" s="2"/>
      <c r="QNA155" s="2"/>
      <c r="QNB155" s="2"/>
      <c r="QNC155" s="2"/>
      <c r="QND155" s="2"/>
      <c r="QNE155" s="2"/>
      <c r="QNF155" s="2"/>
      <c r="QNG155" s="2"/>
      <c r="QNH155" s="2"/>
      <c r="QNI155" s="2"/>
      <c r="QNJ155" s="2"/>
      <c r="QNK155" s="2"/>
      <c r="QNL155" s="2"/>
      <c r="QNM155" s="2"/>
      <c r="QNN155" s="2"/>
      <c r="QNO155" s="2"/>
      <c r="QNP155" s="2"/>
      <c r="QNQ155" s="2"/>
      <c r="QNR155" s="2"/>
      <c r="QNS155" s="2"/>
      <c r="QNT155" s="2"/>
      <c r="QNU155" s="2"/>
      <c r="QNV155" s="2"/>
      <c r="QNW155" s="2"/>
      <c r="QNX155" s="2"/>
      <c r="QNY155" s="2"/>
      <c r="QNZ155" s="2"/>
      <c r="QOA155" s="2"/>
      <c r="QOB155" s="2"/>
      <c r="QOC155" s="2"/>
      <c r="QOD155" s="2"/>
      <c r="QOE155" s="2"/>
      <c r="QOF155" s="2"/>
      <c r="QOG155" s="2"/>
      <c r="QOH155" s="2"/>
      <c r="QOI155" s="2"/>
      <c r="QOJ155" s="2"/>
      <c r="QOK155" s="2"/>
      <c r="QOL155" s="2"/>
      <c r="QOM155" s="2"/>
      <c r="QON155" s="2"/>
      <c r="QOO155" s="2"/>
      <c r="QOP155" s="2"/>
      <c r="QOQ155" s="2"/>
      <c r="QOR155" s="2"/>
      <c r="QOS155" s="2"/>
      <c r="QOT155" s="2"/>
      <c r="QOU155" s="2"/>
      <c r="QOV155" s="2"/>
      <c r="QOW155" s="2"/>
      <c r="QOX155" s="2"/>
      <c r="QOY155" s="2"/>
      <c r="QOZ155" s="2"/>
      <c r="QPA155" s="2"/>
      <c r="QPB155" s="2"/>
      <c r="QPC155" s="2"/>
      <c r="QPD155" s="2"/>
      <c r="QPE155" s="2"/>
      <c r="QPF155" s="2"/>
      <c r="QPG155" s="2"/>
      <c r="QPH155" s="2"/>
      <c r="QPI155" s="2"/>
      <c r="QPJ155" s="2"/>
      <c r="QPK155" s="2"/>
      <c r="QPL155" s="2"/>
      <c r="QPM155" s="2"/>
      <c r="QPN155" s="2"/>
      <c r="QPO155" s="2"/>
      <c r="QPP155" s="2"/>
      <c r="QPQ155" s="2"/>
      <c r="QPR155" s="2"/>
      <c r="QPS155" s="2"/>
      <c r="QPT155" s="2"/>
      <c r="QPU155" s="2"/>
      <c r="QPV155" s="2"/>
      <c r="QPW155" s="2"/>
      <c r="QPX155" s="2"/>
      <c r="QPY155" s="2"/>
      <c r="QPZ155" s="2"/>
      <c r="QQA155" s="2"/>
      <c r="QQB155" s="2"/>
      <c r="QQC155" s="2"/>
      <c r="QQD155" s="2"/>
      <c r="QQE155" s="2"/>
      <c r="QQF155" s="2"/>
      <c r="QQG155" s="2"/>
      <c r="QQH155" s="2"/>
      <c r="QQI155" s="2"/>
      <c r="QQJ155" s="2"/>
      <c r="QQK155" s="2"/>
      <c r="QQL155" s="2"/>
      <c r="QQM155" s="2"/>
      <c r="QQN155" s="2"/>
      <c r="QQO155" s="2"/>
      <c r="QQP155" s="2"/>
      <c r="QQQ155" s="2"/>
      <c r="QQR155" s="2"/>
      <c r="QQS155" s="2"/>
      <c r="QQT155" s="2"/>
      <c r="QQU155" s="2"/>
      <c r="QQV155" s="2"/>
      <c r="QQW155" s="2"/>
      <c r="QQX155" s="2"/>
      <c r="QQY155" s="2"/>
      <c r="QQZ155" s="2"/>
      <c r="QRA155" s="2"/>
      <c r="QRB155" s="2"/>
      <c r="QRC155" s="2"/>
      <c r="QRD155" s="2"/>
      <c r="QRE155" s="2"/>
      <c r="QRF155" s="2"/>
      <c r="QRG155" s="2"/>
      <c r="QRH155" s="2"/>
      <c r="QRI155" s="2"/>
      <c r="QRJ155" s="2"/>
      <c r="QRK155" s="2"/>
      <c r="QRL155" s="2"/>
      <c r="QRM155" s="2"/>
      <c r="QRN155" s="2"/>
      <c r="QRO155" s="2"/>
      <c r="QRP155" s="2"/>
      <c r="QRQ155" s="2"/>
      <c r="QRR155" s="2"/>
      <c r="QRS155" s="2"/>
      <c r="QRT155" s="2"/>
      <c r="QRU155" s="2"/>
      <c r="QRV155" s="2"/>
      <c r="QRW155" s="2"/>
      <c r="QRX155" s="2"/>
      <c r="QRY155" s="2"/>
      <c r="QRZ155" s="2"/>
      <c r="QSA155" s="2"/>
      <c r="QSB155" s="2"/>
      <c r="QSC155" s="2"/>
      <c r="QSD155" s="2"/>
      <c r="QSE155" s="2"/>
      <c r="QSF155" s="2"/>
      <c r="QSG155" s="2"/>
      <c r="QSH155" s="2"/>
      <c r="QSI155" s="2"/>
      <c r="QSJ155" s="2"/>
      <c r="QSK155" s="2"/>
      <c r="QSL155" s="2"/>
      <c r="QSM155" s="2"/>
      <c r="QSN155" s="2"/>
      <c r="QSO155" s="2"/>
      <c r="QSP155" s="2"/>
      <c r="QSQ155" s="2"/>
      <c r="QSR155" s="2"/>
      <c r="QSS155" s="2"/>
      <c r="QST155" s="2"/>
      <c r="QSU155" s="2"/>
      <c r="QSV155" s="2"/>
      <c r="QSW155" s="2"/>
      <c r="QSX155" s="2"/>
      <c r="QSY155" s="2"/>
      <c r="QSZ155" s="2"/>
      <c r="QTA155" s="2"/>
      <c r="QTB155" s="2"/>
      <c r="QTC155" s="2"/>
      <c r="QTD155" s="2"/>
      <c r="QTE155" s="2"/>
      <c r="QTF155" s="2"/>
      <c r="QTG155" s="2"/>
      <c r="QTH155" s="2"/>
      <c r="QTI155" s="2"/>
      <c r="QTJ155" s="2"/>
      <c r="QTK155" s="2"/>
      <c r="QTL155" s="2"/>
      <c r="QTM155" s="2"/>
      <c r="QTN155" s="2"/>
      <c r="QTO155" s="2"/>
      <c r="QTP155" s="2"/>
      <c r="QTQ155" s="2"/>
      <c r="QTR155" s="2"/>
      <c r="QTS155" s="2"/>
      <c r="QTT155" s="2"/>
      <c r="QTU155" s="2"/>
      <c r="QTV155" s="2"/>
      <c r="QTW155" s="2"/>
      <c r="QTX155" s="2"/>
      <c r="QTY155" s="2"/>
      <c r="QTZ155" s="2"/>
      <c r="QUA155" s="2"/>
      <c r="QUB155" s="2"/>
      <c r="QUC155" s="2"/>
      <c r="QUD155" s="2"/>
      <c r="QUE155" s="2"/>
      <c r="QUF155" s="2"/>
      <c r="QUG155" s="2"/>
      <c r="QUH155" s="2"/>
      <c r="QUI155" s="2"/>
      <c r="QUJ155" s="2"/>
      <c r="QUK155" s="2"/>
      <c r="QUL155" s="2"/>
      <c r="QUM155" s="2"/>
      <c r="QUN155" s="2"/>
      <c r="QUO155" s="2"/>
      <c r="QUP155" s="2"/>
      <c r="QUQ155" s="2"/>
      <c r="QUR155" s="2"/>
      <c r="QUS155" s="2"/>
      <c r="QUT155" s="2"/>
      <c r="QUU155" s="2"/>
      <c r="QUV155" s="2"/>
      <c r="QUW155" s="2"/>
      <c r="QUX155" s="2"/>
      <c r="QUY155" s="2"/>
      <c r="QUZ155" s="2"/>
      <c r="QVA155" s="2"/>
      <c r="QVB155" s="2"/>
      <c r="QVC155" s="2"/>
      <c r="QVD155" s="2"/>
      <c r="QVE155" s="2"/>
      <c r="QVF155" s="2"/>
      <c r="QVG155" s="2"/>
      <c r="QVH155" s="2"/>
      <c r="QVI155" s="2"/>
      <c r="QVJ155" s="2"/>
      <c r="QVK155" s="2"/>
      <c r="QVL155" s="2"/>
      <c r="QVM155" s="2"/>
      <c r="QVN155" s="2"/>
      <c r="QVO155" s="2"/>
      <c r="QVP155" s="2"/>
      <c r="QVQ155" s="2"/>
      <c r="QVR155" s="2"/>
      <c r="QVS155" s="2"/>
      <c r="QVT155" s="2"/>
      <c r="QVU155" s="2"/>
      <c r="QVV155" s="2"/>
      <c r="QVW155" s="2"/>
      <c r="QVX155" s="2"/>
      <c r="QVY155" s="2"/>
      <c r="QVZ155" s="2"/>
      <c r="QWA155" s="2"/>
      <c r="QWB155" s="2"/>
      <c r="QWC155" s="2"/>
      <c r="QWD155" s="2"/>
      <c r="QWE155" s="2"/>
      <c r="QWF155" s="2"/>
      <c r="QWG155" s="2"/>
      <c r="QWH155" s="2"/>
      <c r="QWI155" s="2"/>
      <c r="QWJ155" s="2"/>
      <c r="QWK155" s="2"/>
      <c r="QWL155" s="2"/>
      <c r="QWM155" s="2"/>
      <c r="QWN155" s="2"/>
      <c r="QWO155" s="2"/>
      <c r="QWP155" s="2"/>
      <c r="QWQ155" s="2"/>
      <c r="QWR155" s="2"/>
      <c r="QWS155" s="2"/>
      <c r="QWT155" s="2"/>
      <c r="QWU155" s="2"/>
      <c r="QWV155" s="2"/>
      <c r="QWW155" s="2"/>
      <c r="QWX155" s="2"/>
      <c r="QWY155" s="2"/>
      <c r="QWZ155" s="2"/>
      <c r="QXA155" s="2"/>
      <c r="QXB155" s="2"/>
      <c r="QXC155" s="2"/>
      <c r="QXD155" s="2"/>
      <c r="QXE155" s="2"/>
      <c r="QXF155" s="2"/>
      <c r="QXG155" s="2"/>
      <c r="QXH155" s="2"/>
      <c r="QXI155" s="2"/>
      <c r="QXJ155" s="2"/>
      <c r="QXK155" s="2"/>
      <c r="QXL155" s="2"/>
      <c r="QXM155" s="2"/>
      <c r="QXN155" s="2"/>
      <c r="QXO155" s="2"/>
      <c r="QXP155" s="2"/>
      <c r="QXQ155" s="2"/>
      <c r="QXR155" s="2"/>
      <c r="QXS155" s="2"/>
      <c r="QXT155" s="2"/>
      <c r="QXU155" s="2"/>
      <c r="QXV155" s="2"/>
      <c r="QXW155" s="2"/>
      <c r="QXX155" s="2"/>
      <c r="QXY155" s="2"/>
      <c r="QXZ155" s="2"/>
      <c r="QYA155" s="2"/>
      <c r="QYB155" s="2"/>
      <c r="QYC155" s="2"/>
      <c r="QYD155" s="2"/>
      <c r="QYE155" s="2"/>
      <c r="QYF155" s="2"/>
      <c r="QYG155" s="2"/>
      <c r="QYH155" s="2"/>
      <c r="QYI155" s="2"/>
      <c r="QYJ155" s="2"/>
      <c r="QYK155" s="2"/>
      <c r="QYL155" s="2"/>
      <c r="QYM155" s="2"/>
      <c r="QYN155" s="2"/>
      <c r="QYO155" s="2"/>
      <c r="QYP155" s="2"/>
      <c r="QYQ155" s="2"/>
      <c r="QYR155" s="2"/>
      <c r="QYS155" s="2"/>
      <c r="QYT155" s="2"/>
      <c r="QYU155" s="2"/>
      <c r="QYV155" s="2"/>
      <c r="QYW155" s="2"/>
      <c r="QYX155" s="2"/>
      <c r="QYY155" s="2"/>
      <c r="QYZ155" s="2"/>
      <c r="QZA155" s="2"/>
      <c r="QZB155" s="2"/>
      <c r="QZC155" s="2"/>
      <c r="QZD155" s="2"/>
      <c r="QZE155" s="2"/>
      <c r="QZF155" s="2"/>
      <c r="QZG155" s="2"/>
      <c r="QZH155" s="2"/>
      <c r="QZI155" s="2"/>
      <c r="QZJ155" s="2"/>
      <c r="QZK155" s="2"/>
      <c r="QZL155" s="2"/>
      <c r="QZM155" s="2"/>
      <c r="QZN155" s="2"/>
      <c r="QZO155" s="2"/>
      <c r="QZP155" s="2"/>
      <c r="QZQ155" s="2"/>
      <c r="QZR155" s="2"/>
      <c r="QZS155" s="2"/>
      <c r="QZT155" s="2"/>
      <c r="QZU155" s="2"/>
      <c r="QZV155" s="2"/>
      <c r="QZW155" s="2"/>
      <c r="QZX155" s="2"/>
      <c r="QZY155" s="2"/>
      <c r="QZZ155" s="2"/>
      <c r="RAA155" s="2"/>
      <c r="RAB155" s="2"/>
      <c r="RAC155" s="2"/>
      <c r="RAD155" s="2"/>
      <c r="RAE155" s="2"/>
      <c r="RAF155" s="2"/>
      <c r="RAG155" s="2"/>
      <c r="RAH155" s="2"/>
      <c r="RAI155" s="2"/>
      <c r="RAJ155" s="2"/>
      <c r="RAK155" s="2"/>
      <c r="RAL155" s="2"/>
      <c r="RAM155" s="2"/>
      <c r="RAN155" s="2"/>
      <c r="RAO155" s="2"/>
      <c r="RAP155" s="2"/>
      <c r="RAQ155" s="2"/>
      <c r="RAR155" s="2"/>
      <c r="RAS155" s="2"/>
      <c r="RAT155" s="2"/>
      <c r="RAU155" s="2"/>
      <c r="RAV155" s="2"/>
      <c r="RAW155" s="2"/>
      <c r="RAX155" s="2"/>
      <c r="RAY155" s="2"/>
      <c r="RAZ155" s="2"/>
      <c r="RBA155" s="2"/>
      <c r="RBB155" s="2"/>
      <c r="RBC155" s="2"/>
      <c r="RBD155" s="2"/>
      <c r="RBE155" s="2"/>
      <c r="RBF155" s="2"/>
      <c r="RBG155" s="2"/>
      <c r="RBH155" s="2"/>
      <c r="RBI155" s="2"/>
      <c r="RBJ155" s="2"/>
      <c r="RBK155" s="2"/>
      <c r="RBL155" s="2"/>
      <c r="RBM155" s="2"/>
      <c r="RBN155" s="2"/>
      <c r="RBO155" s="2"/>
      <c r="RBP155" s="2"/>
      <c r="RBQ155" s="2"/>
      <c r="RBR155" s="2"/>
      <c r="RBS155" s="2"/>
      <c r="RBT155" s="2"/>
      <c r="RBU155" s="2"/>
      <c r="RBV155" s="2"/>
      <c r="RBW155" s="2"/>
      <c r="RBX155" s="2"/>
      <c r="RBY155" s="2"/>
      <c r="RBZ155" s="2"/>
      <c r="RCA155" s="2"/>
      <c r="RCB155" s="2"/>
      <c r="RCC155" s="2"/>
      <c r="RCD155" s="2"/>
      <c r="RCE155" s="2"/>
      <c r="RCF155" s="2"/>
      <c r="RCG155" s="2"/>
      <c r="RCH155" s="2"/>
      <c r="RCI155" s="2"/>
      <c r="RCJ155" s="2"/>
      <c r="RCK155" s="2"/>
      <c r="RCL155" s="2"/>
      <c r="RCM155" s="2"/>
      <c r="RCN155" s="2"/>
      <c r="RCO155" s="2"/>
      <c r="RCP155" s="2"/>
      <c r="RCQ155" s="2"/>
      <c r="RCR155" s="2"/>
      <c r="RCS155" s="2"/>
      <c r="RCT155" s="2"/>
      <c r="RCU155" s="2"/>
      <c r="RCV155" s="2"/>
      <c r="RCW155" s="2"/>
      <c r="RCX155" s="2"/>
      <c r="RCY155" s="2"/>
      <c r="RCZ155" s="2"/>
      <c r="RDA155" s="2"/>
      <c r="RDB155" s="2"/>
      <c r="RDC155" s="2"/>
      <c r="RDD155" s="2"/>
      <c r="RDE155" s="2"/>
      <c r="RDF155" s="2"/>
      <c r="RDG155" s="2"/>
      <c r="RDH155" s="2"/>
      <c r="RDI155" s="2"/>
      <c r="RDJ155" s="2"/>
      <c r="RDK155" s="2"/>
      <c r="RDL155" s="2"/>
      <c r="RDM155" s="2"/>
      <c r="RDN155" s="2"/>
      <c r="RDO155" s="2"/>
      <c r="RDP155" s="2"/>
      <c r="RDQ155" s="2"/>
      <c r="RDR155" s="2"/>
      <c r="RDS155" s="2"/>
      <c r="RDT155" s="2"/>
      <c r="RDU155" s="2"/>
      <c r="RDV155" s="2"/>
      <c r="RDW155" s="2"/>
      <c r="RDX155" s="2"/>
      <c r="RDY155" s="2"/>
      <c r="RDZ155" s="2"/>
      <c r="REA155" s="2"/>
      <c r="REB155" s="2"/>
      <c r="REC155" s="2"/>
      <c r="RED155" s="2"/>
      <c r="REE155" s="2"/>
      <c r="REF155" s="2"/>
      <c r="REG155" s="2"/>
      <c r="REH155" s="2"/>
      <c r="REI155" s="2"/>
      <c r="REJ155" s="2"/>
      <c r="REK155" s="2"/>
      <c r="REL155" s="2"/>
      <c r="REM155" s="2"/>
      <c r="REN155" s="2"/>
      <c r="REO155" s="2"/>
      <c r="REP155" s="2"/>
      <c r="REQ155" s="2"/>
      <c r="RER155" s="2"/>
      <c r="RES155" s="2"/>
      <c r="RET155" s="2"/>
      <c r="REU155" s="2"/>
      <c r="REV155" s="2"/>
      <c r="REW155" s="2"/>
      <c r="REX155" s="2"/>
      <c r="REY155" s="2"/>
      <c r="REZ155" s="2"/>
      <c r="RFA155" s="2"/>
      <c r="RFB155" s="2"/>
      <c r="RFC155" s="2"/>
      <c r="RFD155" s="2"/>
      <c r="RFE155" s="2"/>
      <c r="RFF155" s="2"/>
      <c r="RFG155" s="2"/>
      <c r="RFH155" s="2"/>
      <c r="RFI155" s="2"/>
      <c r="RFJ155" s="2"/>
      <c r="RFK155" s="2"/>
      <c r="RFL155" s="2"/>
      <c r="RFM155" s="2"/>
      <c r="RFN155" s="2"/>
      <c r="RFO155" s="2"/>
      <c r="RFP155" s="2"/>
      <c r="RFQ155" s="2"/>
      <c r="RFR155" s="2"/>
      <c r="RFS155" s="2"/>
      <c r="RFT155" s="2"/>
      <c r="RFU155" s="2"/>
      <c r="RFV155" s="2"/>
      <c r="RFW155" s="2"/>
      <c r="RFX155" s="2"/>
      <c r="RFY155" s="2"/>
      <c r="RFZ155" s="2"/>
      <c r="RGA155" s="2"/>
      <c r="RGB155" s="2"/>
      <c r="RGC155" s="2"/>
      <c r="RGD155" s="2"/>
      <c r="RGE155" s="2"/>
      <c r="RGF155" s="2"/>
      <c r="RGG155" s="2"/>
      <c r="RGH155" s="2"/>
      <c r="RGI155" s="2"/>
      <c r="RGJ155" s="2"/>
      <c r="RGK155" s="2"/>
      <c r="RGL155" s="2"/>
      <c r="RGM155" s="2"/>
      <c r="RGN155" s="2"/>
      <c r="RGO155" s="2"/>
      <c r="RGP155" s="2"/>
      <c r="RGQ155" s="2"/>
      <c r="RGR155" s="2"/>
      <c r="RGS155" s="2"/>
      <c r="RGT155" s="2"/>
      <c r="RGU155" s="2"/>
      <c r="RGV155" s="2"/>
      <c r="RGW155" s="2"/>
      <c r="RGX155" s="2"/>
      <c r="RGY155" s="2"/>
      <c r="RGZ155" s="2"/>
      <c r="RHA155" s="2"/>
      <c r="RHB155" s="2"/>
      <c r="RHC155" s="2"/>
      <c r="RHD155" s="2"/>
      <c r="RHE155" s="2"/>
      <c r="RHF155" s="2"/>
      <c r="RHG155" s="2"/>
      <c r="RHH155" s="2"/>
      <c r="RHI155" s="2"/>
      <c r="RHJ155" s="2"/>
      <c r="RHK155" s="2"/>
      <c r="RHL155" s="2"/>
      <c r="RHM155" s="2"/>
      <c r="RHN155" s="2"/>
      <c r="RHO155" s="2"/>
      <c r="RHP155" s="2"/>
      <c r="RHQ155" s="2"/>
      <c r="RHR155" s="2"/>
      <c r="RHS155" s="2"/>
      <c r="RHT155" s="2"/>
      <c r="RHU155" s="2"/>
      <c r="RHV155" s="2"/>
      <c r="RHW155" s="2"/>
      <c r="RHX155" s="2"/>
      <c r="RHY155" s="2"/>
      <c r="RHZ155" s="2"/>
      <c r="RIA155" s="2"/>
      <c r="RIB155" s="2"/>
      <c r="RIC155" s="2"/>
      <c r="RID155" s="2"/>
      <c r="RIE155" s="2"/>
      <c r="RIF155" s="2"/>
      <c r="RIG155" s="2"/>
      <c r="RIH155" s="2"/>
      <c r="RII155" s="2"/>
      <c r="RIJ155" s="2"/>
      <c r="RIK155" s="2"/>
      <c r="RIL155" s="2"/>
      <c r="RIM155" s="2"/>
      <c r="RIN155" s="2"/>
      <c r="RIO155" s="2"/>
      <c r="RIP155" s="2"/>
      <c r="RIQ155" s="2"/>
      <c r="RIR155" s="2"/>
      <c r="RIS155" s="2"/>
      <c r="RIT155" s="2"/>
      <c r="RIU155" s="2"/>
      <c r="RIV155" s="2"/>
      <c r="RIW155" s="2"/>
      <c r="RIX155" s="2"/>
      <c r="RIY155" s="2"/>
      <c r="RIZ155" s="2"/>
      <c r="RJA155" s="2"/>
      <c r="RJB155" s="2"/>
      <c r="RJC155" s="2"/>
      <c r="RJD155" s="2"/>
      <c r="RJE155" s="2"/>
      <c r="RJF155" s="2"/>
      <c r="RJG155" s="2"/>
      <c r="RJH155" s="2"/>
      <c r="RJI155" s="2"/>
      <c r="RJJ155" s="2"/>
      <c r="RJK155" s="2"/>
      <c r="RJL155" s="2"/>
      <c r="RJM155" s="2"/>
      <c r="RJN155" s="2"/>
      <c r="RJO155" s="2"/>
      <c r="RJP155" s="2"/>
      <c r="RJQ155" s="2"/>
      <c r="RJR155" s="2"/>
      <c r="RJS155" s="2"/>
      <c r="RJT155" s="2"/>
      <c r="RJU155" s="2"/>
      <c r="RJV155" s="2"/>
      <c r="RJW155" s="2"/>
      <c r="RJX155" s="2"/>
      <c r="RJY155" s="2"/>
      <c r="RJZ155" s="2"/>
      <c r="RKA155" s="2"/>
      <c r="RKB155" s="2"/>
      <c r="RKC155" s="2"/>
      <c r="RKD155" s="2"/>
      <c r="RKE155" s="2"/>
      <c r="RKF155" s="2"/>
      <c r="RKG155" s="2"/>
      <c r="RKH155" s="2"/>
      <c r="RKI155" s="2"/>
      <c r="RKJ155" s="2"/>
      <c r="RKK155" s="2"/>
      <c r="RKL155" s="2"/>
      <c r="RKM155" s="2"/>
      <c r="RKN155" s="2"/>
      <c r="RKO155" s="2"/>
      <c r="RKP155" s="2"/>
      <c r="RKQ155" s="2"/>
      <c r="RKR155" s="2"/>
      <c r="RKS155" s="2"/>
      <c r="RKT155" s="2"/>
      <c r="RKU155" s="2"/>
      <c r="RKV155" s="2"/>
      <c r="RKW155" s="2"/>
      <c r="RKX155" s="2"/>
      <c r="RKY155" s="2"/>
      <c r="RKZ155" s="2"/>
      <c r="RLA155" s="2"/>
      <c r="RLB155" s="2"/>
      <c r="RLC155" s="2"/>
      <c r="RLD155" s="2"/>
      <c r="RLE155" s="2"/>
      <c r="RLF155" s="2"/>
      <c r="RLG155" s="2"/>
      <c r="RLH155" s="2"/>
      <c r="RLI155" s="2"/>
      <c r="RLJ155" s="2"/>
      <c r="RLK155" s="2"/>
      <c r="RLL155" s="2"/>
      <c r="RLM155" s="2"/>
      <c r="RLN155" s="2"/>
      <c r="RLO155" s="2"/>
      <c r="RLP155" s="2"/>
      <c r="RLQ155" s="2"/>
      <c r="RLR155" s="2"/>
      <c r="RLS155" s="2"/>
      <c r="RLT155" s="2"/>
      <c r="RLU155" s="2"/>
      <c r="RLV155" s="2"/>
      <c r="RLW155" s="2"/>
      <c r="RLX155" s="2"/>
      <c r="RLY155" s="2"/>
      <c r="RLZ155" s="2"/>
      <c r="RMA155" s="2"/>
      <c r="RMB155" s="2"/>
      <c r="RMC155" s="2"/>
      <c r="RMD155" s="2"/>
      <c r="RME155" s="2"/>
      <c r="RMF155" s="2"/>
      <c r="RMG155" s="2"/>
      <c r="RMH155" s="2"/>
      <c r="RMI155" s="2"/>
      <c r="RMJ155" s="2"/>
      <c r="RMK155" s="2"/>
      <c r="RML155" s="2"/>
      <c r="RMM155" s="2"/>
      <c r="RMN155" s="2"/>
      <c r="RMO155" s="2"/>
      <c r="RMP155" s="2"/>
      <c r="RMQ155" s="2"/>
      <c r="RMR155" s="2"/>
      <c r="RMS155" s="2"/>
      <c r="RMT155" s="2"/>
      <c r="RMU155" s="2"/>
      <c r="RMV155" s="2"/>
      <c r="RMW155" s="2"/>
      <c r="RMX155" s="2"/>
      <c r="RMY155" s="2"/>
      <c r="RMZ155" s="2"/>
      <c r="RNA155" s="2"/>
      <c r="RNB155" s="2"/>
      <c r="RNC155" s="2"/>
      <c r="RND155" s="2"/>
      <c r="RNE155" s="2"/>
      <c r="RNF155" s="2"/>
      <c r="RNG155" s="2"/>
      <c r="RNH155" s="2"/>
      <c r="RNI155" s="2"/>
      <c r="RNJ155" s="2"/>
      <c r="RNK155" s="2"/>
      <c r="RNL155" s="2"/>
      <c r="RNM155" s="2"/>
      <c r="RNN155" s="2"/>
      <c r="RNO155" s="2"/>
      <c r="RNP155" s="2"/>
      <c r="RNQ155" s="2"/>
      <c r="RNR155" s="2"/>
      <c r="RNS155" s="2"/>
      <c r="RNT155" s="2"/>
      <c r="RNU155" s="2"/>
      <c r="RNV155" s="2"/>
      <c r="RNW155" s="2"/>
      <c r="RNX155" s="2"/>
      <c r="RNY155" s="2"/>
      <c r="RNZ155" s="2"/>
      <c r="ROA155" s="2"/>
      <c r="ROB155" s="2"/>
      <c r="ROC155" s="2"/>
      <c r="ROD155" s="2"/>
      <c r="ROE155" s="2"/>
      <c r="ROF155" s="2"/>
      <c r="ROG155" s="2"/>
      <c r="ROH155" s="2"/>
      <c r="ROI155" s="2"/>
      <c r="ROJ155" s="2"/>
      <c r="ROK155" s="2"/>
      <c r="ROL155" s="2"/>
      <c r="ROM155" s="2"/>
      <c r="RON155" s="2"/>
      <c r="ROO155" s="2"/>
      <c r="ROP155" s="2"/>
      <c r="ROQ155" s="2"/>
      <c r="ROR155" s="2"/>
      <c r="ROS155" s="2"/>
      <c r="ROT155" s="2"/>
      <c r="ROU155" s="2"/>
      <c r="ROV155" s="2"/>
      <c r="ROW155" s="2"/>
      <c r="ROX155" s="2"/>
      <c r="ROY155" s="2"/>
      <c r="ROZ155" s="2"/>
      <c r="RPA155" s="2"/>
      <c r="RPB155" s="2"/>
      <c r="RPC155" s="2"/>
      <c r="RPD155" s="2"/>
      <c r="RPE155" s="2"/>
      <c r="RPF155" s="2"/>
      <c r="RPG155" s="2"/>
      <c r="RPH155" s="2"/>
      <c r="RPI155" s="2"/>
      <c r="RPJ155" s="2"/>
      <c r="RPK155" s="2"/>
      <c r="RPL155" s="2"/>
      <c r="RPM155" s="2"/>
      <c r="RPN155" s="2"/>
      <c r="RPO155" s="2"/>
      <c r="RPP155" s="2"/>
      <c r="RPQ155" s="2"/>
      <c r="RPR155" s="2"/>
      <c r="RPS155" s="2"/>
      <c r="RPT155" s="2"/>
      <c r="RPU155" s="2"/>
      <c r="RPV155" s="2"/>
      <c r="RPW155" s="2"/>
      <c r="RPX155" s="2"/>
      <c r="RPY155" s="2"/>
      <c r="RPZ155" s="2"/>
      <c r="RQA155" s="2"/>
      <c r="RQB155" s="2"/>
      <c r="RQC155" s="2"/>
      <c r="RQD155" s="2"/>
      <c r="RQE155" s="2"/>
      <c r="RQF155" s="2"/>
      <c r="RQG155" s="2"/>
      <c r="RQH155" s="2"/>
      <c r="RQI155" s="2"/>
      <c r="RQJ155" s="2"/>
      <c r="RQK155" s="2"/>
      <c r="RQL155" s="2"/>
      <c r="RQM155" s="2"/>
      <c r="RQN155" s="2"/>
      <c r="RQO155" s="2"/>
      <c r="RQP155" s="2"/>
      <c r="RQQ155" s="2"/>
      <c r="RQR155" s="2"/>
      <c r="RQS155" s="2"/>
      <c r="RQT155" s="2"/>
      <c r="RQU155" s="2"/>
      <c r="RQV155" s="2"/>
      <c r="RQW155" s="2"/>
      <c r="RQX155" s="2"/>
      <c r="RQY155" s="2"/>
      <c r="RQZ155" s="2"/>
      <c r="RRA155" s="2"/>
      <c r="RRB155" s="2"/>
      <c r="RRC155" s="2"/>
      <c r="RRD155" s="2"/>
      <c r="RRE155" s="2"/>
      <c r="RRF155" s="2"/>
      <c r="RRG155" s="2"/>
      <c r="RRH155" s="2"/>
      <c r="RRI155" s="2"/>
      <c r="RRJ155" s="2"/>
      <c r="RRK155" s="2"/>
      <c r="RRL155" s="2"/>
      <c r="RRM155" s="2"/>
      <c r="RRN155" s="2"/>
      <c r="RRO155" s="2"/>
      <c r="RRP155" s="2"/>
      <c r="RRQ155" s="2"/>
      <c r="RRR155" s="2"/>
      <c r="RRS155" s="2"/>
      <c r="RRT155" s="2"/>
      <c r="RRU155" s="2"/>
      <c r="RRV155" s="2"/>
      <c r="RRW155" s="2"/>
      <c r="RRX155" s="2"/>
      <c r="RRY155" s="2"/>
      <c r="RRZ155" s="2"/>
      <c r="RSA155" s="2"/>
      <c r="RSB155" s="2"/>
      <c r="RSC155" s="2"/>
      <c r="RSD155" s="2"/>
      <c r="RSE155" s="2"/>
      <c r="RSF155" s="2"/>
      <c r="RSG155" s="2"/>
      <c r="RSH155" s="2"/>
      <c r="RSI155" s="2"/>
      <c r="RSJ155" s="2"/>
      <c r="RSK155" s="2"/>
      <c r="RSL155" s="2"/>
      <c r="RSM155" s="2"/>
      <c r="RSN155" s="2"/>
      <c r="RSO155" s="2"/>
      <c r="RSP155" s="2"/>
      <c r="RSQ155" s="2"/>
      <c r="RSR155" s="2"/>
      <c r="RSS155" s="2"/>
      <c r="RST155" s="2"/>
      <c r="RSU155" s="2"/>
      <c r="RSV155" s="2"/>
      <c r="RSW155" s="2"/>
      <c r="RSX155" s="2"/>
      <c r="RSY155" s="2"/>
      <c r="RSZ155" s="2"/>
      <c r="RTA155" s="2"/>
      <c r="RTB155" s="2"/>
      <c r="RTC155" s="2"/>
      <c r="RTD155" s="2"/>
      <c r="RTE155" s="2"/>
      <c r="RTF155" s="2"/>
      <c r="RTG155" s="2"/>
      <c r="RTH155" s="2"/>
      <c r="RTI155" s="2"/>
      <c r="RTJ155" s="2"/>
      <c r="RTK155" s="2"/>
      <c r="RTL155" s="2"/>
      <c r="RTM155" s="2"/>
      <c r="RTN155" s="2"/>
      <c r="RTO155" s="2"/>
      <c r="RTP155" s="2"/>
      <c r="RTQ155" s="2"/>
      <c r="RTR155" s="2"/>
      <c r="RTS155" s="2"/>
      <c r="RTT155" s="2"/>
      <c r="RTU155" s="2"/>
      <c r="RTV155" s="2"/>
      <c r="RTW155" s="2"/>
      <c r="RTX155" s="2"/>
      <c r="RTY155" s="2"/>
      <c r="RTZ155" s="2"/>
      <c r="RUA155" s="2"/>
      <c r="RUB155" s="2"/>
      <c r="RUC155" s="2"/>
      <c r="RUD155" s="2"/>
      <c r="RUE155" s="2"/>
      <c r="RUF155" s="2"/>
      <c r="RUG155" s="2"/>
      <c r="RUH155" s="2"/>
      <c r="RUI155" s="2"/>
      <c r="RUJ155" s="2"/>
      <c r="RUK155" s="2"/>
      <c r="RUL155" s="2"/>
      <c r="RUM155" s="2"/>
      <c r="RUN155" s="2"/>
      <c r="RUO155" s="2"/>
      <c r="RUP155" s="2"/>
      <c r="RUQ155" s="2"/>
      <c r="RUR155" s="2"/>
      <c r="RUS155" s="2"/>
      <c r="RUT155" s="2"/>
      <c r="RUU155" s="2"/>
      <c r="RUV155" s="2"/>
      <c r="RUW155" s="2"/>
      <c r="RUX155" s="2"/>
      <c r="RUY155" s="2"/>
      <c r="RUZ155" s="2"/>
      <c r="RVA155" s="2"/>
      <c r="RVB155" s="2"/>
      <c r="RVC155" s="2"/>
      <c r="RVD155" s="2"/>
      <c r="RVE155" s="2"/>
      <c r="RVF155" s="2"/>
      <c r="RVG155" s="2"/>
      <c r="RVH155" s="2"/>
      <c r="RVI155" s="2"/>
      <c r="RVJ155" s="2"/>
      <c r="RVK155" s="2"/>
      <c r="RVL155" s="2"/>
      <c r="RVM155" s="2"/>
      <c r="RVN155" s="2"/>
      <c r="RVO155" s="2"/>
      <c r="RVP155" s="2"/>
      <c r="RVQ155" s="2"/>
      <c r="RVR155" s="2"/>
      <c r="RVS155" s="2"/>
      <c r="RVT155" s="2"/>
      <c r="RVU155" s="2"/>
      <c r="RVV155" s="2"/>
      <c r="RVW155" s="2"/>
      <c r="RVX155" s="2"/>
      <c r="RVY155" s="2"/>
      <c r="RVZ155" s="2"/>
      <c r="RWA155" s="2"/>
      <c r="RWB155" s="2"/>
      <c r="RWC155" s="2"/>
      <c r="RWD155" s="2"/>
      <c r="RWE155" s="2"/>
      <c r="RWF155" s="2"/>
      <c r="RWG155" s="2"/>
      <c r="RWH155" s="2"/>
      <c r="RWI155" s="2"/>
      <c r="RWJ155" s="2"/>
      <c r="RWK155" s="2"/>
      <c r="RWL155" s="2"/>
      <c r="RWM155" s="2"/>
      <c r="RWN155" s="2"/>
      <c r="RWO155" s="2"/>
      <c r="RWP155" s="2"/>
      <c r="RWQ155" s="2"/>
      <c r="RWR155" s="2"/>
      <c r="RWS155" s="2"/>
      <c r="RWT155" s="2"/>
      <c r="RWU155" s="2"/>
      <c r="RWV155" s="2"/>
      <c r="RWW155" s="2"/>
      <c r="RWX155" s="2"/>
      <c r="RWY155" s="2"/>
      <c r="RWZ155" s="2"/>
      <c r="RXA155" s="2"/>
      <c r="RXB155" s="2"/>
      <c r="RXC155" s="2"/>
      <c r="RXD155" s="2"/>
      <c r="RXE155" s="2"/>
      <c r="RXF155" s="2"/>
      <c r="RXG155" s="2"/>
      <c r="RXH155" s="2"/>
      <c r="RXI155" s="2"/>
      <c r="RXJ155" s="2"/>
      <c r="RXK155" s="2"/>
      <c r="RXL155" s="2"/>
      <c r="RXM155" s="2"/>
      <c r="RXN155" s="2"/>
      <c r="RXO155" s="2"/>
      <c r="RXP155" s="2"/>
      <c r="RXQ155" s="2"/>
      <c r="RXR155" s="2"/>
      <c r="RXS155" s="2"/>
      <c r="RXT155" s="2"/>
      <c r="RXU155" s="2"/>
      <c r="RXV155" s="2"/>
      <c r="RXW155" s="2"/>
      <c r="RXX155" s="2"/>
      <c r="RXY155" s="2"/>
      <c r="RXZ155" s="2"/>
      <c r="RYA155" s="2"/>
      <c r="RYB155" s="2"/>
      <c r="RYC155" s="2"/>
      <c r="RYD155" s="2"/>
      <c r="RYE155" s="2"/>
      <c r="RYF155" s="2"/>
      <c r="RYG155" s="2"/>
      <c r="RYH155" s="2"/>
      <c r="RYI155" s="2"/>
      <c r="RYJ155" s="2"/>
      <c r="RYK155" s="2"/>
      <c r="RYL155" s="2"/>
      <c r="RYM155" s="2"/>
      <c r="RYN155" s="2"/>
      <c r="RYO155" s="2"/>
      <c r="RYP155" s="2"/>
      <c r="RYQ155" s="2"/>
      <c r="RYR155" s="2"/>
      <c r="RYS155" s="2"/>
      <c r="RYT155" s="2"/>
      <c r="RYU155" s="2"/>
      <c r="RYV155" s="2"/>
      <c r="RYW155" s="2"/>
      <c r="RYX155" s="2"/>
      <c r="RYY155" s="2"/>
      <c r="RYZ155" s="2"/>
      <c r="RZA155" s="2"/>
      <c r="RZB155" s="2"/>
      <c r="RZC155" s="2"/>
      <c r="RZD155" s="2"/>
      <c r="RZE155" s="2"/>
      <c r="RZF155" s="2"/>
      <c r="RZG155" s="2"/>
      <c r="RZH155" s="2"/>
      <c r="RZI155" s="2"/>
      <c r="RZJ155" s="2"/>
      <c r="RZK155" s="2"/>
      <c r="RZL155" s="2"/>
      <c r="RZM155" s="2"/>
      <c r="RZN155" s="2"/>
      <c r="RZO155" s="2"/>
      <c r="RZP155" s="2"/>
      <c r="RZQ155" s="2"/>
      <c r="RZR155" s="2"/>
      <c r="RZS155" s="2"/>
      <c r="RZT155" s="2"/>
      <c r="RZU155" s="2"/>
      <c r="RZV155" s="2"/>
      <c r="RZW155" s="2"/>
      <c r="RZX155" s="2"/>
      <c r="RZY155" s="2"/>
      <c r="RZZ155" s="2"/>
      <c r="SAA155" s="2"/>
      <c r="SAB155" s="2"/>
      <c r="SAC155" s="2"/>
      <c r="SAD155" s="2"/>
      <c r="SAE155" s="2"/>
      <c r="SAF155" s="2"/>
      <c r="SAG155" s="2"/>
      <c r="SAH155" s="2"/>
      <c r="SAI155" s="2"/>
      <c r="SAJ155" s="2"/>
      <c r="SAK155" s="2"/>
      <c r="SAL155" s="2"/>
      <c r="SAM155" s="2"/>
      <c r="SAN155" s="2"/>
      <c r="SAO155" s="2"/>
      <c r="SAP155" s="2"/>
      <c r="SAQ155" s="2"/>
      <c r="SAR155" s="2"/>
      <c r="SAS155" s="2"/>
      <c r="SAT155" s="2"/>
      <c r="SAU155" s="2"/>
      <c r="SAV155" s="2"/>
      <c r="SAW155" s="2"/>
      <c r="SAX155" s="2"/>
      <c r="SAY155" s="2"/>
      <c r="SAZ155" s="2"/>
      <c r="SBA155" s="2"/>
      <c r="SBB155" s="2"/>
      <c r="SBC155" s="2"/>
      <c r="SBD155" s="2"/>
      <c r="SBE155" s="2"/>
      <c r="SBF155" s="2"/>
      <c r="SBG155" s="2"/>
      <c r="SBH155" s="2"/>
      <c r="SBI155" s="2"/>
      <c r="SBJ155" s="2"/>
      <c r="SBK155" s="2"/>
      <c r="SBL155" s="2"/>
      <c r="SBM155" s="2"/>
      <c r="SBN155" s="2"/>
      <c r="SBO155" s="2"/>
      <c r="SBP155" s="2"/>
      <c r="SBQ155" s="2"/>
      <c r="SBR155" s="2"/>
      <c r="SBS155" s="2"/>
      <c r="SBT155" s="2"/>
      <c r="SBU155" s="2"/>
      <c r="SBV155" s="2"/>
      <c r="SBW155" s="2"/>
      <c r="SBX155" s="2"/>
      <c r="SBY155" s="2"/>
      <c r="SBZ155" s="2"/>
      <c r="SCA155" s="2"/>
      <c r="SCB155" s="2"/>
      <c r="SCC155" s="2"/>
      <c r="SCD155" s="2"/>
      <c r="SCE155" s="2"/>
      <c r="SCF155" s="2"/>
      <c r="SCG155" s="2"/>
      <c r="SCH155" s="2"/>
      <c r="SCI155" s="2"/>
      <c r="SCJ155" s="2"/>
      <c r="SCK155" s="2"/>
      <c r="SCL155" s="2"/>
      <c r="SCM155" s="2"/>
      <c r="SCN155" s="2"/>
      <c r="SCO155" s="2"/>
      <c r="SCP155" s="2"/>
      <c r="SCQ155" s="2"/>
      <c r="SCR155" s="2"/>
      <c r="SCS155" s="2"/>
      <c r="SCT155" s="2"/>
      <c r="SCU155" s="2"/>
      <c r="SCV155" s="2"/>
      <c r="SCW155" s="2"/>
      <c r="SCX155" s="2"/>
      <c r="SCY155" s="2"/>
      <c r="SCZ155" s="2"/>
      <c r="SDA155" s="2"/>
      <c r="SDB155" s="2"/>
      <c r="SDC155" s="2"/>
      <c r="SDD155" s="2"/>
      <c r="SDE155" s="2"/>
      <c r="SDF155" s="2"/>
      <c r="SDG155" s="2"/>
      <c r="SDH155" s="2"/>
      <c r="SDI155" s="2"/>
      <c r="SDJ155" s="2"/>
      <c r="SDK155" s="2"/>
      <c r="SDL155" s="2"/>
      <c r="SDM155" s="2"/>
      <c r="SDN155" s="2"/>
      <c r="SDO155" s="2"/>
      <c r="SDP155" s="2"/>
      <c r="SDQ155" s="2"/>
      <c r="SDR155" s="2"/>
      <c r="SDS155" s="2"/>
      <c r="SDT155" s="2"/>
      <c r="SDU155" s="2"/>
      <c r="SDV155" s="2"/>
      <c r="SDW155" s="2"/>
      <c r="SDX155" s="2"/>
      <c r="SDY155" s="2"/>
      <c r="SDZ155" s="2"/>
      <c r="SEA155" s="2"/>
      <c r="SEB155" s="2"/>
      <c r="SEC155" s="2"/>
      <c r="SED155" s="2"/>
      <c r="SEE155" s="2"/>
      <c r="SEF155" s="2"/>
      <c r="SEG155" s="2"/>
      <c r="SEH155" s="2"/>
      <c r="SEI155" s="2"/>
      <c r="SEJ155" s="2"/>
      <c r="SEK155" s="2"/>
      <c r="SEL155" s="2"/>
      <c r="SEM155" s="2"/>
      <c r="SEN155" s="2"/>
      <c r="SEO155" s="2"/>
      <c r="SEP155" s="2"/>
      <c r="SEQ155" s="2"/>
      <c r="SER155" s="2"/>
      <c r="SES155" s="2"/>
      <c r="SET155" s="2"/>
      <c r="SEU155" s="2"/>
      <c r="SEV155" s="2"/>
      <c r="SEW155" s="2"/>
      <c r="SEX155" s="2"/>
      <c r="SEY155" s="2"/>
      <c r="SEZ155" s="2"/>
      <c r="SFA155" s="2"/>
      <c r="SFB155" s="2"/>
      <c r="SFC155" s="2"/>
      <c r="SFD155" s="2"/>
      <c r="SFE155" s="2"/>
      <c r="SFF155" s="2"/>
      <c r="SFG155" s="2"/>
      <c r="SFH155" s="2"/>
      <c r="SFI155" s="2"/>
      <c r="SFJ155" s="2"/>
      <c r="SFK155" s="2"/>
      <c r="SFL155" s="2"/>
      <c r="SFM155" s="2"/>
      <c r="SFN155" s="2"/>
      <c r="SFO155" s="2"/>
      <c r="SFP155" s="2"/>
      <c r="SFQ155" s="2"/>
      <c r="SFR155" s="2"/>
      <c r="SFS155" s="2"/>
      <c r="SFT155" s="2"/>
      <c r="SFU155" s="2"/>
      <c r="SFV155" s="2"/>
      <c r="SFW155" s="2"/>
      <c r="SFX155" s="2"/>
      <c r="SFY155" s="2"/>
      <c r="SFZ155" s="2"/>
      <c r="SGA155" s="2"/>
      <c r="SGB155" s="2"/>
      <c r="SGC155" s="2"/>
      <c r="SGD155" s="2"/>
      <c r="SGE155" s="2"/>
      <c r="SGF155" s="2"/>
      <c r="SGG155" s="2"/>
      <c r="SGH155" s="2"/>
      <c r="SGI155" s="2"/>
      <c r="SGJ155" s="2"/>
      <c r="SGK155" s="2"/>
      <c r="SGL155" s="2"/>
      <c r="SGM155" s="2"/>
      <c r="SGN155" s="2"/>
      <c r="SGO155" s="2"/>
      <c r="SGP155" s="2"/>
      <c r="SGQ155" s="2"/>
      <c r="SGR155" s="2"/>
      <c r="SGS155" s="2"/>
      <c r="SGT155" s="2"/>
      <c r="SGU155" s="2"/>
      <c r="SGV155" s="2"/>
      <c r="SGW155" s="2"/>
      <c r="SGX155" s="2"/>
      <c r="SGY155" s="2"/>
      <c r="SGZ155" s="2"/>
      <c r="SHA155" s="2"/>
      <c r="SHB155" s="2"/>
      <c r="SHC155" s="2"/>
      <c r="SHD155" s="2"/>
      <c r="SHE155" s="2"/>
      <c r="SHF155" s="2"/>
      <c r="SHG155" s="2"/>
      <c r="SHH155" s="2"/>
      <c r="SHI155" s="2"/>
      <c r="SHJ155" s="2"/>
      <c r="SHK155" s="2"/>
      <c r="SHL155" s="2"/>
      <c r="SHM155" s="2"/>
      <c r="SHN155" s="2"/>
      <c r="SHO155" s="2"/>
      <c r="SHP155" s="2"/>
      <c r="SHQ155" s="2"/>
      <c r="SHR155" s="2"/>
      <c r="SHS155" s="2"/>
      <c r="SHT155" s="2"/>
      <c r="SHU155" s="2"/>
      <c r="SHV155" s="2"/>
      <c r="SHW155" s="2"/>
      <c r="SHX155" s="2"/>
      <c r="SHY155" s="2"/>
      <c r="SHZ155" s="2"/>
      <c r="SIA155" s="2"/>
      <c r="SIB155" s="2"/>
      <c r="SIC155" s="2"/>
      <c r="SID155" s="2"/>
      <c r="SIE155" s="2"/>
      <c r="SIF155" s="2"/>
      <c r="SIG155" s="2"/>
      <c r="SIH155" s="2"/>
      <c r="SII155" s="2"/>
      <c r="SIJ155" s="2"/>
      <c r="SIK155" s="2"/>
      <c r="SIL155" s="2"/>
      <c r="SIM155" s="2"/>
      <c r="SIN155" s="2"/>
      <c r="SIO155" s="2"/>
      <c r="SIP155" s="2"/>
      <c r="SIQ155" s="2"/>
      <c r="SIR155" s="2"/>
      <c r="SIS155" s="2"/>
      <c r="SIT155" s="2"/>
      <c r="SIU155" s="2"/>
      <c r="SIV155" s="2"/>
      <c r="SIW155" s="2"/>
      <c r="SIX155" s="2"/>
      <c r="SIY155" s="2"/>
      <c r="SIZ155" s="2"/>
      <c r="SJA155" s="2"/>
      <c r="SJB155" s="2"/>
      <c r="SJC155" s="2"/>
      <c r="SJD155" s="2"/>
      <c r="SJE155" s="2"/>
      <c r="SJF155" s="2"/>
      <c r="SJG155" s="2"/>
      <c r="SJH155" s="2"/>
      <c r="SJI155" s="2"/>
      <c r="SJJ155" s="2"/>
      <c r="SJK155" s="2"/>
      <c r="SJL155" s="2"/>
      <c r="SJM155" s="2"/>
      <c r="SJN155" s="2"/>
      <c r="SJO155" s="2"/>
      <c r="SJP155" s="2"/>
      <c r="SJQ155" s="2"/>
      <c r="SJR155" s="2"/>
      <c r="SJS155" s="2"/>
      <c r="SJT155" s="2"/>
      <c r="SJU155" s="2"/>
      <c r="SJV155" s="2"/>
      <c r="SJW155" s="2"/>
      <c r="SJX155" s="2"/>
      <c r="SJY155" s="2"/>
      <c r="SJZ155" s="2"/>
      <c r="SKA155" s="2"/>
      <c r="SKB155" s="2"/>
      <c r="SKC155" s="2"/>
      <c r="SKD155" s="2"/>
      <c r="SKE155" s="2"/>
      <c r="SKF155" s="2"/>
      <c r="SKG155" s="2"/>
      <c r="SKH155" s="2"/>
      <c r="SKI155" s="2"/>
      <c r="SKJ155" s="2"/>
      <c r="SKK155" s="2"/>
      <c r="SKL155" s="2"/>
      <c r="SKM155" s="2"/>
      <c r="SKN155" s="2"/>
      <c r="SKO155" s="2"/>
      <c r="SKP155" s="2"/>
      <c r="SKQ155" s="2"/>
      <c r="SKR155" s="2"/>
      <c r="SKS155" s="2"/>
      <c r="SKT155" s="2"/>
      <c r="SKU155" s="2"/>
      <c r="SKV155" s="2"/>
      <c r="SKW155" s="2"/>
      <c r="SKX155" s="2"/>
      <c r="SKY155" s="2"/>
      <c r="SKZ155" s="2"/>
      <c r="SLA155" s="2"/>
      <c r="SLB155" s="2"/>
      <c r="SLC155" s="2"/>
      <c r="SLD155" s="2"/>
      <c r="SLE155" s="2"/>
      <c r="SLF155" s="2"/>
      <c r="SLG155" s="2"/>
      <c r="SLH155" s="2"/>
      <c r="SLI155" s="2"/>
      <c r="SLJ155" s="2"/>
      <c r="SLK155" s="2"/>
      <c r="SLL155" s="2"/>
      <c r="SLM155" s="2"/>
      <c r="SLN155" s="2"/>
      <c r="SLO155" s="2"/>
      <c r="SLP155" s="2"/>
      <c r="SLQ155" s="2"/>
      <c r="SLR155" s="2"/>
      <c r="SLS155" s="2"/>
      <c r="SLT155" s="2"/>
      <c r="SLU155" s="2"/>
      <c r="SLV155" s="2"/>
      <c r="SLW155" s="2"/>
      <c r="SLX155" s="2"/>
      <c r="SLY155" s="2"/>
      <c r="SLZ155" s="2"/>
      <c r="SMA155" s="2"/>
      <c r="SMB155" s="2"/>
      <c r="SMC155" s="2"/>
      <c r="SMD155" s="2"/>
      <c r="SME155" s="2"/>
      <c r="SMF155" s="2"/>
      <c r="SMG155" s="2"/>
      <c r="SMH155" s="2"/>
      <c r="SMI155" s="2"/>
      <c r="SMJ155" s="2"/>
      <c r="SMK155" s="2"/>
      <c r="SML155" s="2"/>
      <c r="SMM155" s="2"/>
      <c r="SMN155" s="2"/>
      <c r="SMO155" s="2"/>
      <c r="SMP155" s="2"/>
      <c r="SMQ155" s="2"/>
      <c r="SMR155" s="2"/>
      <c r="SMS155" s="2"/>
      <c r="SMT155" s="2"/>
      <c r="SMU155" s="2"/>
      <c r="SMV155" s="2"/>
      <c r="SMW155" s="2"/>
      <c r="SMX155" s="2"/>
      <c r="SMY155" s="2"/>
      <c r="SMZ155" s="2"/>
      <c r="SNA155" s="2"/>
      <c r="SNB155" s="2"/>
      <c r="SNC155" s="2"/>
      <c r="SND155" s="2"/>
      <c r="SNE155" s="2"/>
      <c r="SNF155" s="2"/>
      <c r="SNG155" s="2"/>
      <c r="SNH155" s="2"/>
      <c r="SNI155" s="2"/>
      <c r="SNJ155" s="2"/>
      <c r="SNK155" s="2"/>
      <c r="SNL155" s="2"/>
      <c r="SNM155" s="2"/>
      <c r="SNN155" s="2"/>
      <c r="SNO155" s="2"/>
      <c r="SNP155" s="2"/>
      <c r="SNQ155" s="2"/>
      <c r="SNR155" s="2"/>
      <c r="SNS155" s="2"/>
      <c r="SNT155" s="2"/>
      <c r="SNU155" s="2"/>
      <c r="SNV155" s="2"/>
      <c r="SNW155" s="2"/>
      <c r="SNX155" s="2"/>
      <c r="SNY155" s="2"/>
      <c r="SNZ155" s="2"/>
      <c r="SOA155" s="2"/>
      <c r="SOB155" s="2"/>
      <c r="SOC155" s="2"/>
      <c r="SOD155" s="2"/>
      <c r="SOE155" s="2"/>
      <c r="SOF155" s="2"/>
      <c r="SOG155" s="2"/>
      <c r="SOH155" s="2"/>
      <c r="SOI155" s="2"/>
      <c r="SOJ155" s="2"/>
      <c r="SOK155" s="2"/>
      <c r="SOL155" s="2"/>
      <c r="SOM155" s="2"/>
      <c r="SON155" s="2"/>
      <c r="SOO155" s="2"/>
      <c r="SOP155" s="2"/>
      <c r="SOQ155" s="2"/>
      <c r="SOR155" s="2"/>
      <c r="SOS155" s="2"/>
      <c r="SOT155" s="2"/>
      <c r="SOU155" s="2"/>
      <c r="SOV155" s="2"/>
      <c r="SOW155" s="2"/>
      <c r="SOX155" s="2"/>
      <c r="SOY155" s="2"/>
      <c r="SOZ155" s="2"/>
      <c r="SPA155" s="2"/>
      <c r="SPB155" s="2"/>
      <c r="SPC155" s="2"/>
      <c r="SPD155" s="2"/>
      <c r="SPE155" s="2"/>
      <c r="SPF155" s="2"/>
      <c r="SPG155" s="2"/>
      <c r="SPH155" s="2"/>
      <c r="SPI155" s="2"/>
      <c r="SPJ155" s="2"/>
      <c r="SPK155" s="2"/>
      <c r="SPL155" s="2"/>
      <c r="SPM155" s="2"/>
      <c r="SPN155" s="2"/>
      <c r="SPO155" s="2"/>
      <c r="SPP155" s="2"/>
      <c r="SPQ155" s="2"/>
      <c r="SPR155" s="2"/>
      <c r="SPS155" s="2"/>
      <c r="SPT155" s="2"/>
      <c r="SPU155" s="2"/>
      <c r="SPV155" s="2"/>
      <c r="SPW155" s="2"/>
      <c r="SPX155" s="2"/>
      <c r="SPY155" s="2"/>
      <c r="SPZ155" s="2"/>
      <c r="SQA155" s="2"/>
      <c r="SQB155" s="2"/>
      <c r="SQC155" s="2"/>
      <c r="SQD155" s="2"/>
      <c r="SQE155" s="2"/>
      <c r="SQF155" s="2"/>
      <c r="SQG155" s="2"/>
      <c r="SQH155" s="2"/>
      <c r="SQI155" s="2"/>
      <c r="SQJ155" s="2"/>
      <c r="SQK155" s="2"/>
      <c r="SQL155" s="2"/>
      <c r="SQM155" s="2"/>
      <c r="SQN155" s="2"/>
      <c r="SQO155" s="2"/>
      <c r="SQP155" s="2"/>
      <c r="SQQ155" s="2"/>
      <c r="SQR155" s="2"/>
      <c r="SQS155" s="2"/>
      <c r="SQT155" s="2"/>
      <c r="SQU155" s="2"/>
      <c r="SQV155" s="2"/>
      <c r="SQW155" s="2"/>
      <c r="SQX155" s="2"/>
      <c r="SQY155" s="2"/>
      <c r="SQZ155" s="2"/>
      <c r="SRA155" s="2"/>
      <c r="SRB155" s="2"/>
      <c r="SRC155" s="2"/>
      <c r="SRD155" s="2"/>
      <c r="SRE155" s="2"/>
      <c r="SRF155" s="2"/>
      <c r="SRG155" s="2"/>
      <c r="SRH155" s="2"/>
      <c r="SRI155" s="2"/>
      <c r="SRJ155" s="2"/>
      <c r="SRK155" s="2"/>
      <c r="SRL155" s="2"/>
      <c r="SRM155" s="2"/>
      <c r="SRN155" s="2"/>
      <c r="SRO155" s="2"/>
      <c r="SRP155" s="2"/>
      <c r="SRQ155" s="2"/>
      <c r="SRR155" s="2"/>
      <c r="SRS155" s="2"/>
      <c r="SRT155" s="2"/>
      <c r="SRU155" s="2"/>
      <c r="SRV155" s="2"/>
      <c r="SRW155" s="2"/>
      <c r="SRX155" s="2"/>
      <c r="SRY155" s="2"/>
      <c r="SRZ155" s="2"/>
      <c r="SSA155" s="2"/>
      <c r="SSB155" s="2"/>
      <c r="SSC155" s="2"/>
      <c r="SSD155" s="2"/>
      <c r="SSE155" s="2"/>
      <c r="SSF155" s="2"/>
      <c r="SSG155" s="2"/>
      <c r="SSH155" s="2"/>
      <c r="SSI155" s="2"/>
      <c r="SSJ155" s="2"/>
      <c r="SSK155" s="2"/>
      <c r="SSL155" s="2"/>
      <c r="SSM155" s="2"/>
      <c r="SSN155" s="2"/>
      <c r="SSO155" s="2"/>
      <c r="SSP155" s="2"/>
      <c r="SSQ155" s="2"/>
      <c r="SSR155" s="2"/>
      <c r="SSS155" s="2"/>
      <c r="SST155" s="2"/>
      <c r="SSU155" s="2"/>
      <c r="SSV155" s="2"/>
      <c r="SSW155" s="2"/>
      <c r="SSX155" s="2"/>
      <c r="SSY155" s="2"/>
      <c r="SSZ155" s="2"/>
      <c r="STA155" s="2"/>
      <c r="STB155" s="2"/>
      <c r="STC155" s="2"/>
      <c r="STD155" s="2"/>
      <c r="STE155" s="2"/>
      <c r="STF155" s="2"/>
      <c r="STG155" s="2"/>
      <c r="STH155" s="2"/>
      <c r="STI155" s="2"/>
      <c r="STJ155" s="2"/>
      <c r="STK155" s="2"/>
      <c r="STL155" s="2"/>
      <c r="STM155" s="2"/>
      <c r="STN155" s="2"/>
      <c r="STO155" s="2"/>
      <c r="STP155" s="2"/>
      <c r="STQ155" s="2"/>
      <c r="STR155" s="2"/>
      <c r="STS155" s="2"/>
      <c r="STT155" s="2"/>
      <c r="STU155" s="2"/>
      <c r="STV155" s="2"/>
      <c r="STW155" s="2"/>
      <c r="STX155" s="2"/>
      <c r="STY155" s="2"/>
      <c r="STZ155" s="2"/>
      <c r="SUA155" s="2"/>
      <c r="SUB155" s="2"/>
      <c r="SUC155" s="2"/>
      <c r="SUD155" s="2"/>
      <c r="SUE155" s="2"/>
      <c r="SUF155" s="2"/>
      <c r="SUG155" s="2"/>
      <c r="SUH155" s="2"/>
      <c r="SUI155" s="2"/>
      <c r="SUJ155" s="2"/>
      <c r="SUK155" s="2"/>
      <c r="SUL155" s="2"/>
      <c r="SUM155" s="2"/>
      <c r="SUN155" s="2"/>
      <c r="SUO155" s="2"/>
      <c r="SUP155" s="2"/>
      <c r="SUQ155" s="2"/>
      <c r="SUR155" s="2"/>
      <c r="SUS155" s="2"/>
      <c r="SUT155" s="2"/>
      <c r="SUU155" s="2"/>
      <c r="SUV155" s="2"/>
      <c r="SUW155" s="2"/>
      <c r="SUX155" s="2"/>
      <c r="SUY155" s="2"/>
      <c r="SUZ155" s="2"/>
      <c r="SVA155" s="2"/>
      <c r="SVB155" s="2"/>
      <c r="SVC155" s="2"/>
      <c r="SVD155" s="2"/>
      <c r="SVE155" s="2"/>
      <c r="SVF155" s="2"/>
      <c r="SVG155" s="2"/>
      <c r="SVH155" s="2"/>
      <c r="SVI155" s="2"/>
      <c r="SVJ155" s="2"/>
      <c r="SVK155" s="2"/>
      <c r="SVL155" s="2"/>
      <c r="SVM155" s="2"/>
      <c r="SVN155" s="2"/>
      <c r="SVO155" s="2"/>
      <c r="SVP155" s="2"/>
      <c r="SVQ155" s="2"/>
      <c r="SVR155" s="2"/>
      <c r="SVS155" s="2"/>
      <c r="SVT155" s="2"/>
      <c r="SVU155" s="2"/>
      <c r="SVV155" s="2"/>
      <c r="SVW155" s="2"/>
      <c r="SVX155" s="2"/>
      <c r="SVY155" s="2"/>
      <c r="SVZ155" s="2"/>
      <c r="SWA155" s="2"/>
      <c r="SWB155" s="2"/>
      <c r="SWC155" s="2"/>
      <c r="SWD155" s="2"/>
      <c r="SWE155" s="2"/>
      <c r="SWF155" s="2"/>
      <c r="SWG155" s="2"/>
      <c r="SWH155" s="2"/>
      <c r="SWI155" s="2"/>
      <c r="SWJ155" s="2"/>
      <c r="SWK155" s="2"/>
      <c r="SWL155" s="2"/>
      <c r="SWM155" s="2"/>
      <c r="SWN155" s="2"/>
      <c r="SWO155" s="2"/>
      <c r="SWP155" s="2"/>
      <c r="SWQ155" s="2"/>
      <c r="SWR155" s="2"/>
      <c r="SWS155" s="2"/>
      <c r="SWT155" s="2"/>
      <c r="SWU155" s="2"/>
      <c r="SWV155" s="2"/>
      <c r="SWW155" s="2"/>
      <c r="SWX155" s="2"/>
      <c r="SWY155" s="2"/>
      <c r="SWZ155" s="2"/>
      <c r="SXA155" s="2"/>
      <c r="SXB155" s="2"/>
      <c r="SXC155" s="2"/>
      <c r="SXD155" s="2"/>
      <c r="SXE155" s="2"/>
      <c r="SXF155" s="2"/>
      <c r="SXG155" s="2"/>
      <c r="SXH155" s="2"/>
      <c r="SXI155" s="2"/>
      <c r="SXJ155" s="2"/>
      <c r="SXK155" s="2"/>
      <c r="SXL155" s="2"/>
      <c r="SXM155" s="2"/>
      <c r="SXN155" s="2"/>
      <c r="SXO155" s="2"/>
      <c r="SXP155" s="2"/>
      <c r="SXQ155" s="2"/>
      <c r="SXR155" s="2"/>
      <c r="SXS155" s="2"/>
      <c r="SXT155" s="2"/>
      <c r="SXU155" s="2"/>
      <c r="SXV155" s="2"/>
      <c r="SXW155" s="2"/>
      <c r="SXX155" s="2"/>
      <c r="SXY155" s="2"/>
      <c r="SXZ155" s="2"/>
      <c r="SYA155" s="2"/>
      <c r="SYB155" s="2"/>
      <c r="SYC155" s="2"/>
      <c r="SYD155" s="2"/>
      <c r="SYE155" s="2"/>
      <c r="SYF155" s="2"/>
      <c r="SYG155" s="2"/>
      <c r="SYH155" s="2"/>
      <c r="SYI155" s="2"/>
      <c r="SYJ155" s="2"/>
      <c r="SYK155" s="2"/>
      <c r="SYL155" s="2"/>
      <c r="SYM155" s="2"/>
      <c r="SYN155" s="2"/>
      <c r="SYO155" s="2"/>
      <c r="SYP155" s="2"/>
      <c r="SYQ155" s="2"/>
      <c r="SYR155" s="2"/>
      <c r="SYS155" s="2"/>
      <c r="SYT155" s="2"/>
      <c r="SYU155" s="2"/>
      <c r="SYV155" s="2"/>
      <c r="SYW155" s="2"/>
      <c r="SYX155" s="2"/>
      <c r="SYY155" s="2"/>
      <c r="SYZ155" s="2"/>
      <c r="SZA155" s="2"/>
      <c r="SZB155" s="2"/>
      <c r="SZC155" s="2"/>
      <c r="SZD155" s="2"/>
      <c r="SZE155" s="2"/>
      <c r="SZF155" s="2"/>
      <c r="SZG155" s="2"/>
      <c r="SZH155" s="2"/>
      <c r="SZI155" s="2"/>
      <c r="SZJ155" s="2"/>
      <c r="SZK155" s="2"/>
      <c r="SZL155" s="2"/>
      <c r="SZM155" s="2"/>
      <c r="SZN155" s="2"/>
      <c r="SZO155" s="2"/>
      <c r="SZP155" s="2"/>
      <c r="SZQ155" s="2"/>
      <c r="SZR155" s="2"/>
      <c r="SZS155" s="2"/>
      <c r="SZT155" s="2"/>
      <c r="SZU155" s="2"/>
      <c r="SZV155" s="2"/>
      <c r="SZW155" s="2"/>
      <c r="SZX155" s="2"/>
      <c r="SZY155" s="2"/>
      <c r="SZZ155" s="2"/>
      <c r="TAA155" s="2"/>
      <c r="TAB155" s="2"/>
      <c r="TAC155" s="2"/>
      <c r="TAD155" s="2"/>
      <c r="TAE155" s="2"/>
      <c r="TAF155" s="2"/>
      <c r="TAG155" s="2"/>
      <c r="TAH155" s="2"/>
      <c r="TAI155" s="2"/>
      <c r="TAJ155" s="2"/>
      <c r="TAK155" s="2"/>
      <c r="TAL155" s="2"/>
      <c r="TAM155" s="2"/>
      <c r="TAN155" s="2"/>
      <c r="TAO155" s="2"/>
      <c r="TAP155" s="2"/>
      <c r="TAQ155" s="2"/>
      <c r="TAR155" s="2"/>
      <c r="TAS155" s="2"/>
      <c r="TAT155" s="2"/>
      <c r="TAU155" s="2"/>
      <c r="TAV155" s="2"/>
      <c r="TAW155" s="2"/>
      <c r="TAX155" s="2"/>
      <c r="TAY155" s="2"/>
      <c r="TAZ155" s="2"/>
      <c r="TBA155" s="2"/>
      <c r="TBB155" s="2"/>
      <c r="TBC155" s="2"/>
      <c r="TBD155" s="2"/>
      <c r="TBE155" s="2"/>
      <c r="TBF155" s="2"/>
      <c r="TBG155" s="2"/>
      <c r="TBH155" s="2"/>
      <c r="TBI155" s="2"/>
      <c r="TBJ155" s="2"/>
      <c r="TBK155" s="2"/>
      <c r="TBL155" s="2"/>
      <c r="TBM155" s="2"/>
      <c r="TBN155" s="2"/>
      <c r="TBO155" s="2"/>
      <c r="TBP155" s="2"/>
      <c r="TBQ155" s="2"/>
      <c r="TBR155" s="2"/>
      <c r="TBS155" s="2"/>
      <c r="TBT155" s="2"/>
      <c r="TBU155" s="2"/>
      <c r="TBV155" s="2"/>
      <c r="TBW155" s="2"/>
      <c r="TBX155" s="2"/>
      <c r="TBY155" s="2"/>
      <c r="TBZ155" s="2"/>
      <c r="TCA155" s="2"/>
      <c r="TCB155" s="2"/>
      <c r="TCC155" s="2"/>
      <c r="TCD155" s="2"/>
      <c r="TCE155" s="2"/>
      <c r="TCF155" s="2"/>
      <c r="TCG155" s="2"/>
      <c r="TCH155" s="2"/>
      <c r="TCI155" s="2"/>
      <c r="TCJ155" s="2"/>
      <c r="TCK155" s="2"/>
      <c r="TCL155" s="2"/>
      <c r="TCM155" s="2"/>
      <c r="TCN155" s="2"/>
      <c r="TCO155" s="2"/>
      <c r="TCP155" s="2"/>
      <c r="TCQ155" s="2"/>
      <c r="TCR155" s="2"/>
      <c r="TCS155" s="2"/>
      <c r="TCT155" s="2"/>
      <c r="TCU155" s="2"/>
      <c r="TCV155" s="2"/>
      <c r="TCW155" s="2"/>
      <c r="TCX155" s="2"/>
      <c r="TCY155" s="2"/>
      <c r="TCZ155" s="2"/>
      <c r="TDA155" s="2"/>
      <c r="TDB155" s="2"/>
      <c r="TDC155" s="2"/>
      <c r="TDD155" s="2"/>
      <c r="TDE155" s="2"/>
      <c r="TDF155" s="2"/>
      <c r="TDG155" s="2"/>
      <c r="TDH155" s="2"/>
      <c r="TDI155" s="2"/>
      <c r="TDJ155" s="2"/>
      <c r="TDK155" s="2"/>
      <c r="TDL155" s="2"/>
      <c r="TDM155" s="2"/>
      <c r="TDN155" s="2"/>
      <c r="TDO155" s="2"/>
      <c r="TDP155" s="2"/>
      <c r="TDQ155" s="2"/>
      <c r="TDR155" s="2"/>
      <c r="TDS155" s="2"/>
      <c r="TDT155" s="2"/>
      <c r="TDU155" s="2"/>
      <c r="TDV155" s="2"/>
      <c r="TDW155" s="2"/>
      <c r="TDX155" s="2"/>
      <c r="TDY155" s="2"/>
      <c r="TDZ155" s="2"/>
      <c r="TEA155" s="2"/>
      <c r="TEB155" s="2"/>
      <c r="TEC155" s="2"/>
      <c r="TED155" s="2"/>
      <c r="TEE155" s="2"/>
      <c r="TEF155" s="2"/>
      <c r="TEG155" s="2"/>
      <c r="TEH155" s="2"/>
      <c r="TEI155" s="2"/>
      <c r="TEJ155" s="2"/>
      <c r="TEK155" s="2"/>
      <c r="TEL155" s="2"/>
      <c r="TEM155" s="2"/>
      <c r="TEN155" s="2"/>
      <c r="TEO155" s="2"/>
      <c r="TEP155" s="2"/>
      <c r="TEQ155" s="2"/>
      <c r="TER155" s="2"/>
      <c r="TES155" s="2"/>
      <c r="TET155" s="2"/>
      <c r="TEU155" s="2"/>
      <c r="TEV155" s="2"/>
      <c r="TEW155" s="2"/>
      <c r="TEX155" s="2"/>
      <c r="TEY155" s="2"/>
      <c r="TEZ155" s="2"/>
      <c r="TFA155" s="2"/>
      <c r="TFB155" s="2"/>
      <c r="TFC155" s="2"/>
      <c r="TFD155" s="2"/>
      <c r="TFE155" s="2"/>
      <c r="TFF155" s="2"/>
      <c r="TFG155" s="2"/>
      <c r="TFH155" s="2"/>
      <c r="TFI155" s="2"/>
      <c r="TFJ155" s="2"/>
      <c r="TFK155" s="2"/>
      <c r="TFL155" s="2"/>
      <c r="TFM155" s="2"/>
      <c r="TFN155" s="2"/>
      <c r="TFO155" s="2"/>
      <c r="TFP155" s="2"/>
      <c r="TFQ155" s="2"/>
      <c r="TFR155" s="2"/>
      <c r="TFS155" s="2"/>
      <c r="TFT155" s="2"/>
      <c r="TFU155" s="2"/>
      <c r="TFV155" s="2"/>
      <c r="TFW155" s="2"/>
      <c r="TFX155" s="2"/>
      <c r="TFY155" s="2"/>
      <c r="TFZ155" s="2"/>
      <c r="TGA155" s="2"/>
      <c r="TGB155" s="2"/>
      <c r="TGC155" s="2"/>
      <c r="TGD155" s="2"/>
      <c r="TGE155" s="2"/>
      <c r="TGF155" s="2"/>
      <c r="TGG155" s="2"/>
      <c r="TGH155" s="2"/>
      <c r="TGI155" s="2"/>
      <c r="TGJ155" s="2"/>
      <c r="TGK155" s="2"/>
      <c r="TGL155" s="2"/>
      <c r="TGM155" s="2"/>
      <c r="TGN155" s="2"/>
      <c r="TGO155" s="2"/>
      <c r="TGP155" s="2"/>
      <c r="TGQ155" s="2"/>
      <c r="TGR155" s="2"/>
      <c r="TGS155" s="2"/>
      <c r="TGT155" s="2"/>
      <c r="TGU155" s="2"/>
      <c r="TGV155" s="2"/>
      <c r="TGW155" s="2"/>
      <c r="TGX155" s="2"/>
      <c r="TGY155" s="2"/>
      <c r="TGZ155" s="2"/>
      <c r="THA155" s="2"/>
      <c r="THB155" s="2"/>
      <c r="THC155" s="2"/>
      <c r="THD155" s="2"/>
      <c r="THE155" s="2"/>
      <c r="THF155" s="2"/>
      <c r="THG155" s="2"/>
      <c r="THH155" s="2"/>
      <c r="THI155" s="2"/>
      <c r="THJ155" s="2"/>
      <c r="THK155" s="2"/>
      <c r="THL155" s="2"/>
      <c r="THM155" s="2"/>
      <c r="THN155" s="2"/>
      <c r="THO155" s="2"/>
      <c r="THP155" s="2"/>
      <c r="THQ155" s="2"/>
      <c r="THR155" s="2"/>
      <c r="THS155" s="2"/>
      <c r="THT155" s="2"/>
      <c r="THU155" s="2"/>
      <c r="THV155" s="2"/>
      <c r="THW155" s="2"/>
      <c r="THX155" s="2"/>
      <c r="THY155" s="2"/>
      <c r="THZ155" s="2"/>
      <c r="TIA155" s="2"/>
      <c r="TIB155" s="2"/>
      <c r="TIC155" s="2"/>
      <c r="TID155" s="2"/>
      <c r="TIE155" s="2"/>
      <c r="TIF155" s="2"/>
      <c r="TIG155" s="2"/>
      <c r="TIH155" s="2"/>
      <c r="TII155" s="2"/>
      <c r="TIJ155" s="2"/>
      <c r="TIK155" s="2"/>
      <c r="TIL155" s="2"/>
      <c r="TIM155" s="2"/>
      <c r="TIN155" s="2"/>
      <c r="TIO155" s="2"/>
      <c r="TIP155" s="2"/>
      <c r="TIQ155" s="2"/>
      <c r="TIR155" s="2"/>
      <c r="TIS155" s="2"/>
      <c r="TIT155" s="2"/>
      <c r="TIU155" s="2"/>
      <c r="TIV155" s="2"/>
      <c r="TIW155" s="2"/>
      <c r="TIX155" s="2"/>
      <c r="TIY155" s="2"/>
      <c r="TIZ155" s="2"/>
      <c r="TJA155" s="2"/>
      <c r="TJB155" s="2"/>
      <c r="TJC155" s="2"/>
      <c r="TJD155" s="2"/>
      <c r="TJE155" s="2"/>
      <c r="TJF155" s="2"/>
      <c r="TJG155" s="2"/>
      <c r="TJH155" s="2"/>
      <c r="TJI155" s="2"/>
      <c r="TJJ155" s="2"/>
      <c r="TJK155" s="2"/>
      <c r="TJL155" s="2"/>
      <c r="TJM155" s="2"/>
      <c r="TJN155" s="2"/>
      <c r="TJO155" s="2"/>
      <c r="TJP155" s="2"/>
      <c r="TJQ155" s="2"/>
      <c r="TJR155" s="2"/>
      <c r="TJS155" s="2"/>
      <c r="TJT155" s="2"/>
      <c r="TJU155" s="2"/>
      <c r="TJV155" s="2"/>
      <c r="TJW155" s="2"/>
      <c r="TJX155" s="2"/>
      <c r="TJY155" s="2"/>
      <c r="TJZ155" s="2"/>
      <c r="TKA155" s="2"/>
      <c r="TKB155" s="2"/>
      <c r="TKC155" s="2"/>
      <c r="TKD155" s="2"/>
      <c r="TKE155" s="2"/>
      <c r="TKF155" s="2"/>
      <c r="TKG155" s="2"/>
      <c r="TKH155" s="2"/>
      <c r="TKI155" s="2"/>
      <c r="TKJ155" s="2"/>
      <c r="TKK155" s="2"/>
      <c r="TKL155" s="2"/>
      <c r="TKM155" s="2"/>
      <c r="TKN155" s="2"/>
      <c r="TKO155" s="2"/>
      <c r="TKP155" s="2"/>
      <c r="TKQ155" s="2"/>
      <c r="TKR155" s="2"/>
      <c r="TKS155" s="2"/>
      <c r="TKT155" s="2"/>
      <c r="TKU155" s="2"/>
      <c r="TKV155" s="2"/>
      <c r="TKW155" s="2"/>
      <c r="TKX155" s="2"/>
      <c r="TKY155" s="2"/>
      <c r="TKZ155" s="2"/>
      <c r="TLA155" s="2"/>
      <c r="TLB155" s="2"/>
      <c r="TLC155" s="2"/>
      <c r="TLD155" s="2"/>
      <c r="TLE155" s="2"/>
      <c r="TLF155" s="2"/>
      <c r="TLG155" s="2"/>
      <c r="TLH155" s="2"/>
      <c r="TLI155" s="2"/>
      <c r="TLJ155" s="2"/>
      <c r="TLK155" s="2"/>
      <c r="TLL155" s="2"/>
      <c r="TLM155" s="2"/>
      <c r="TLN155" s="2"/>
      <c r="TLO155" s="2"/>
      <c r="TLP155" s="2"/>
      <c r="TLQ155" s="2"/>
      <c r="TLR155" s="2"/>
      <c r="TLS155" s="2"/>
      <c r="TLT155" s="2"/>
      <c r="TLU155" s="2"/>
      <c r="TLV155" s="2"/>
      <c r="TLW155" s="2"/>
      <c r="TLX155" s="2"/>
      <c r="TLY155" s="2"/>
      <c r="TLZ155" s="2"/>
      <c r="TMA155" s="2"/>
      <c r="TMB155" s="2"/>
      <c r="TMC155" s="2"/>
      <c r="TMD155" s="2"/>
      <c r="TME155" s="2"/>
      <c r="TMF155" s="2"/>
      <c r="TMG155" s="2"/>
      <c r="TMH155" s="2"/>
      <c r="TMI155" s="2"/>
      <c r="TMJ155" s="2"/>
      <c r="TMK155" s="2"/>
      <c r="TML155" s="2"/>
      <c r="TMM155" s="2"/>
      <c r="TMN155" s="2"/>
      <c r="TMO155" s="2"/>
      <c r="TMP155" s="2"/>
      <c r="TMQ155" s="2"/>
      <c r="TMR155" s="2"/>
      <c r="TMS155" s="2"/>
      <c r="TMT155" s="2"/>
      <c r="TMU155" s="2"/>
      <c r="TMV155" s="2"/>
      <c r="TMW155" s="2"/>
      <c r="TMX155" s="2"/>
      <c r="TMY155" s="2"/>
      <c r="TMZ155" s="2"/>
      <c r="TNA155" s="2"/>
      <c r="TNB155" s="2"/>
      <c r="TNC155" s="2"/>
      <c r="TND155" s="2"/>
      <c r="TNE155" s="2"/>
      <c r="TNF155" s="2"/>
      <c r="TNG155" s="2"/>
      <c r="TNH155" s="2"/>
      <c r="TNI155" s="2"/>
      <c r="TNJ155" s="2"/>
      <c r="TNK155" s="2"/>
      <c r="TNL155" s="2"/>
      <c r="TNM155" s="2"/>
      <c r="TNN155" s="2"/>
      <c r="TNO155" s="2"/>
      <c r="TNP155" s="2"/>
      <c r="TNQ155" s="2"/>
      <c r="TNR155" s="2"/>
      <c r="TNS155" s="2"/>
      <c r="TNT155" s="2"/>
      <c r="TNU155" s="2"/>
      <c r="TNV155" s="2"/>
      <c r="TNW155" s="2"/>
      <c r="TNX155" s="2"/>
      <c r="TNY155" s="2"/>
      <c r="TNZ155" s="2"/>
      <c r="TOA155" s="2"/>
      <c r="TOB155" s="2"/>
      <c r="TOC155" s="2"/>
      <c r="TOD155" s="2"/>
      <c r="TOE155" s="2"/>
      <c r="TOF155" s="2"/>
      <c r="TOG155" s="2"/>
      <c r="TOH155" s="2"/>
      <c r="TOI155" s="2"/>
      <c r="TOJ155" s="2"/>
      <c r="TOK155" s="2"/>
      <c r="TOL155" s="2"/>
      <c r="TOM155" s="2"/>
      <c r="TON155" s="2"/>
      <c r="TOO155" s="2"/>
      <c r="TOP155" s="2"/>
      <c r="TOQ155" s="2"/>
      <c r="TOR155" s="2"/>
      <c r="TOS155" s="2"/>
      <c r="TOT155" s="2"/>
      <c r="TOU155" s="2"/>
      <c r="TOV155" s="2"/>
      <c r="TOW155" s="2"/>
      <c r="TOX155" s="2"/>
      <c r="TOY155" s="2"/>
      <c r="TOZ155" s="2"/>
      <c r="TPA155" s="2"/>
      <c r="TPB155" s="2"/>
      <c r="TPC155" s="2"/>
      <c r="TPD155" s="2"/>
      <c r="TPE155" s="2"/>
      <c r="TPF155" s="2"/>
      <c r="TPG155" s="2"/>
      <c r="TPH155" s="2"/>
      <c r="TPI155" s="2"/>
      <c r="TPJ155" s="2"/>
      <c r="TPK155" s="2"/>
      <c r="TPL155" s="2"/>
      <c r="TPM155" s="2"/>
      <c r="TPN155" s="2"/>
      <c r="TPO155" s="2"/>
      <c r="TPP155" s="2"/>
      <c r="TPQ155" s="2"/>
      <c r="TPR155" s="2"/>
      <c r="TPS155" s="2"/>
      <c r="TPT155" s="2"/>
      <c r="TPU155" s="2"/>
      <c r="TPV155" s="2"/>
      <c r="TPW155" s="2"/>
      <c r="TPX155" s="2"/>
      <c r="TPY155" s="2"/>
      <c r="TPZ155" s="2"/>
      <c r="TQA155" s="2"/>
      <c r="TQB155" s="2"/>
      <c r="TQC155" s="2"/>
      <c r="TQD155" s="2"/>
      <c r="TQE155" s="2"/>
      <c r="TQF155" s="2"/>
      <c r="TQG155" s="2"/>
      <c r="TQH155" s="2"/>
      <c r="TQI155" s="2"/>
      <c r="TQJ155" s="2"/>
      <c r="TQK155" s="2"/>
      <c r="TQL155" s="2"/>
      <c r="TQM155" s="2"/>
      <c r="TQN155" s="2"/>
      <c r="TQO155" s="2"/>
      <c r="TQP155" s="2"/>
      <c r="TQQ155" s="2"/>
      <c r="TQR155" s="2"/>
      <c r="TQS155" s="2"/>
      <c r="TQT155" s="2"/>
      <c r="TQU155" s="2"/>
      <c r="TQV155" s="2"/>
      <c r="TQW155" s="2"/>
      <c r="TQX155" s="2"/>
      <c r="TQY155" s="2"/>
      <c r="TQZ155" s="2"/>
      <c r="TRA155" s="2"/>
      <c r="TRB155" s="2"/>
      <c r="TRC155" s="2"/>
      <c r="TRD155" s="2"/>
      <c r="TRE155" s="2"/>
      <c r="TRF155" s="2"/>
      <c r="TRG155" s="2"/>
      <c r="TRH155" s="2"/>
      <c r="TRI155" s="2"/>
      <c r="TRJ155" s="2"/>
      <c r="TRK155" s="2"/>
      <c r="TRL155" s="2"/>
      <c r="TRM155" s="2"/>
      <c r="TRN155" s="2"/>
      <c r="TRO155" s="2"/>
      <c r="TRP155" s="2"/>
      <c r="TRQ155" s="2"/>
      <c r="TRR155" s="2"/>
      <c r="TRS155" s="2"/>
      <c r="TRT155" s="2"/>
      <c r="TRU155" s="2"/>
      <c r="TRV155" s="2"/>
      <c r="TRW155" s="2"/>
      <c r="TRX155" s="2"/>
      <c r="TRY155" s="2"/>
      <c r="TRZ155" s="2"/>
      <c r="TSA155" s="2"/>
      <c r="TSB155" s="2"/>
      <c r="TSC155" s="2"/>
      <c r="TSD155" s="2"/>
      <c r="TSE155" s="2"/>
      <c r="TSF155" s="2"/>
      <c r="TSG155" s="2"/>
      <c r="TSH155" s="2"/>
      <c r="TSI155" s="2"/>
      <c r="TSJ155" s="2"/>
      <c r="TSK155" s="2"/>
      <c r="TSL155" s="2"/>
      <c r="TSM155" s="2"/>
      <c r="TSN155" s="2"/>
      <c r="TSO155" s="2"/>
      <c r="TSP155" s="2"/>
      <c r="TSQ155" s="2"/>
      <c r="TSR155" s="2"/>
      <c r="TSS155" s="2"/>
      <c r="TST155" s="2"/>
      <c r="TSU155" s="2"/>
      <c r="TSV155" s="2"/>
      <c r="TSW155" s="2"/>
      <c r="TSX155" s="2"/>
      <c r="TSY155" s="2"/>
      <c r="TSZ155" s="2"/>
      <c r="TTA155" s="2"/>
      <c r="TTB155" s="2"/>
      <c r="TTC155" s="2"/>
      <c r="TTD155" s="2"/>
      <c r="TTE155" s="2"/>
      <c r="TTF155" s="2"/>
      <c r="TTG155" s="2"/>
      <c r="TTH155" s="2"/>
      <c r="TTI155" s="2"/>
      <c r="TTJ155" s="2"/>
      <c r="TTK155" s="2"/>
      <c r="TTL155" s="2"/>
      <c r="TTM155" s="2"/>
      <c r="TTN155" s="2"/>
      <c r="TTO155" s="2"/>
      <c r="TTP155" s="2"/>
      <c r="TTQ155" s="2"/>
      <c r="TTR155" s="2"/>
      <c r="TTS155" s="2"/>
      <c r="TTT155" s="2"/>
      <c r="TTU155" s="2"/>
      <c r="TTV155" s="2"/>
      <c r="TTW155" s="2"/>
      <c r="TTX155" s="2"/>
      <c r="TTY155" s="2"/>
      <c r="TTZ155" s="2"/>
      <c r="TUA155" s="2"/>
      <c r="TUB155" s="2"/>
      <c r="TUC155" s="2"/>
      <c r="TUD155" s="2"/>
      <c r="TUE155" s="2"/>
      <c r="TUF155" s="2"/>
      <c r="TUG155" s="2"/>
      <c r="TUH155" s="2"/>
      <c r="TUI155" s="2"/>
      <c r="TUJ155" s="2"/>
      <c r="TUK155" s="2"/>
      <c r="TUL155" s="2"/>
      <c r="TUM155" s="2"/>
      <c r="TUN155" s="2"/>
      <c r="TUO155" s="2"/>
      <c r="TUP155" s="2"/>
      <c r="TUQ155" s="2"/>
      <c r="TUR155" s="2"/>
      <c r="TUS155" s="2"/>
      <c r="TUT155" s="2"/>
      <c r="TUU155" s="2"/>
      <c r="TUV155" s="2"/>
      <c r="TUW155" s="2"/>
      <c r="TUX155" s="2"/>
      <c r="TUY155" s="2"/>
      <c r="TUZ155" s="2"/>
      <c r="TVA155" s="2"/>
      <c r="TVB155" s="2"/>
      <c r="TVC155" s="2"/>
      <c r="TVD155" s="2"/>
      <c r="TVE155" s="2"/>
      <c r="TVF155" s="2"/>
      <c r="TVG155" s="2"/>
      <c r="TVH155" s="2"/>
      <c r="TVI155" s="2"/>
      <c r="TVJ155" s="2"/>
      <c r="TVK155" s="2"/>
      <c r="TVL155" s="2"/>
      <c r="TVM155" s="2"/>
      <c r="TVN155" s="2"/>
      <c r="TVO155" s="2"/>
      <c r="TVP155" s="2"/>
      <c r="TVQ155" s="2"/>
      <c r="TVR155" s="2"/>
      <c r="TVS155" s="2"/>
      <c r="TVT155" s="2"/>
      <c r="TVU155" s="2"/>
      <c r="TVV155" s="2"/>
      <c r="TVW155" s="2"/>
      <c r="TVX155" s="2"/>
      <c r="TVY155" s="2"/>
      <c r="TVZ155" s="2"/>
      <c r="TWA155" s="2"/>
      <c r="TWB155" s="2"/>
      <c r="TWC155" s="2"/>
      <c r="TWD155" s="2"/>
      <c r="TWE155" s="2"/>
      <c r="TWF155" s="2"/>
      <c r="TWG155" s="2"/>
      <c r="TWH155" s="2"/>
      <c r="TWI155" s="2"/>
      <c r="TWJ155" s="2"/>
      <c r="TWK155" s="2"/>
      <c r="TWL155" s="2"/>
      <c r="TWM155" s="2"/>
      <c r="TWN155" s="2"/>
      <c r="TWO155" s="2"/>
      <c r="TWP155" s="2"/>
      <c r="TWQ155" s="2"/>
      <c r="TWR155" s="2"/>
      <c r="TWS155" s="2"/>
      <c r="TWT155" s="2"/>
      <c r="TWU155" s="2"/>
      <c r="TWV155" s="2"/>
      <c r="TWW155" s="2"/>
      <c r="TWX155" s="2"/>
      <c r="TWY155" s="2"/>
      <c r="TWZ155" s="2"/>
      <c r="TXA155" s="2"/>
      <c r="TXB155" s="2"/>
      <c r="TXC155" s="2"/>
      <c r="TXD155" s="2"/>
      <c r="TXE155" s="2"/>
      <c r="TXF155" s="2"/>
      <c r="TXG155" s="2"/>
      <c r="TXH155" s="2"/>
      <c r="TXI155" s="2"/>
      <c r="TXJ155" s="2"/>
      <c r="TXK155" s="2"/>
      <c r="TXL155" s="2"/>
      <c r="TXM155" s="2"/>
      <c r="TXN155" s="2"/>
      <c r="TXO155" s="2"/>
      <c r="TXP155" s="2"/>
      <c r="TXQ155" s="2"/>
      <c r="TXR155" s="2"/>
      <c r="TXS155" s="2"/>
      <c r="TXT155" s="2"/>
      <c r="TXU155" s="2"/>
      <c r="TXV155" s="2"/>
      <c r="TXW155" s="2"/>
      <c r="TXX155" s="2"/>
      <c r="TXY155" s="2"/>
      <c r="TXZ155" s="2"/>
      <c r="TYA155" s="2"/>
      <c r="TYB155" s="2"/>
      <c r="TYC155" s="2"/>
      <c r="TYD155" s="2"/>
      <c r="TYE155" s="2"/>
      <c r="TYF155" s="2"/>
      <c r="TYG155" s="2"/>
      <c r="TYH155" s="2"/>
      <c r="TYI155" s="2"/>
      <c r="TYJ155" s="2"/>
      <c r="TYK155" s="2"/>
      <c r="TYL155" s="2"/>
      <c r="TYM155" s="2"/>
      <c r="TYN155" s="2"/>
      <c r="TYO155" s="2"/>
      <c r="TYP155" s="2"/>
      <c r="TYQ155" s="2"/>
      <c r="TYR155" s="2"/>
      <c r="TYS155" s="2"/>
      <c r="TYT155" s="2"/>
      <c r="TYU155" s="2"/>
      <c r="TYV155" s="2"/>
      <c r="TYW155" s="2"/>
      <c r="TYX155" s="2"/>
      <c r="TYY155" s="2"/>
      <c r="TYZ155" s="2"/>
      <c r="TZA155" s="2"/>
      <c r="TZB155" s="2"/>
      <c r="TZC155" s="2"/>
      <c r="TZD155" s="2"/>
      <c r="TZE155" s="2"/>
      <c r="TZF155" s="2"/>
      <c r="TZG155" s="2"/>
      <c r="TZH155" s="2"/>
      <c r="TZI155" s="2"/>
      <c r="TZJ155" s="2"/>
      <c r="TZK155" s="2"/>
      <c r="TZL155" s="2"/>
      <c r="TZM155" s="2"/>
      <c r="TZN155" s="2"/>
      <c r="TZO155" s="2"/>
      <c r="TZP155" s="2"/>
      <c r="TZQ155" s="2"/>
      <c r="TZR155" s="2"/>
      <c r="TZS155" s="2"/>
      <c r="TZT155" s="2"/>
      <c r="TZU155" s="2"/>
      <c r="TZV155" s="2"/>
      <c r="TZW155" s="2"/>
      <c r="TZX155" s="2"/>
      <c r="TZY155" s="2"/>
      <c r="TZZ155" s="2"/>
      <c r="UAA155" s="2"/>
      <c r="UAB155" s="2"/>
      <c r="UAC155" s="2"/>
      <c r="UAD155" s="2"/>
      <c r="UAE155" s="2"/>
      <c r="UAF155" s="2"/>
      <c r="UAG155" s="2"/>
      <c r="UAH155" s="2"/>
      <c r="UAI155" s="2"/>
      <c r="UAJ155" s="2"/>
      <c r="UAK155" s="2"/>
      <c r="UAL155" s="2"/>
      <c r="UAM155" s="2"/>
      <c r="UAN155" s="2"/>
      <c r="UAO155" s="2"/>
      <c r="UAP155" s="2"/>
      <c r="UAQ155" s="2"/>
      <c r="UAR155" s="2"/>
      <c r="UAS155" s="2"/>
      <c r="UAT155" s="2"/>
      <c r="UAU155" s="2"/>
      <c r="UAV155" s="2"/>
      <c r="UAW155" s="2"/>
      <c r="UAX155" s="2"/>
      <c r="UAY155" s="2"/>
      <c r="UAZ155" s="2"/>
      <c r="UBA155" s="2"/>
      <c r="UBB155" s="2"/>
      <c r="UBC155" s="2"/>
      <c r="UBD155" s="2"/>
      <c r="UBE155" s="2"/>
      <c r="UBF155" s="2"/>
      <c r="UBG155" s="2"/>
      <c r="UBH155" s="2"/>
      <c r="UBI155" s="2"/>
      <c r="UBJ155" s="2"/>
      <c r="UBK155" s="2"/>
      <c r="UBL155" s="2"/>
      <c r="UBM155" s="2"/>
      <c r="UBN155" s="2"/>
      <c r="UBO155" s="2"/>
      <c r="UBP155" s="2"/>
      <c r="UBQ155" s="2"/>
      <c r="UBR155" s="2"/>
      <c r="UBS155" s="2"/>
      <c r="UBT155" s="2"/>
      <c r="UBU155" s="2"/>
      <c r="UBV155" s="2"/>
      <c r="UBW155" s="2"/>
      <c r="UBX155" s="2"/>
      <c r="UBY155" s="2"/>
      <c r="UBZ155" s="2"/>
      <c r="UCA155" s="2"/>
      <c r="UCB155" s="2"/>
      <c r="UCC155" s="2"/>
      <c r="UCD155" s="2"/>
      <c r="UCE155" s="2"/>
      <c r="UCF155" s="2"/>
      <c r="UCG155" s="2"/>
      <c r="UCH155" s="2"/>
      <c r="UCI155" s="2"/>
      <c r="UCJ155" s="2"/>
      <c r="UCK155" s="2"/>
      <c r="UCL155" s="2"/>
      <c r="UCM155" s="2"/>
      <c r="UCN155" s="2"/>
      <c r="UCO155" s="2"/>
      <c r="UCP155" s="2"/>
      <c r="UCQ155" s="2"/>
      <c r="UCR155" s="2"/>
      <c r="UCS155" s="2"/>
      <c r="UCT155" s="2"/>
      <c r="UCU155" s="2"/>
      <c r="UCV155" s="2"/>
      <c r="UCW155" s="2"/>
      <c r="UCX155" s="2"/>
      <c r="UCY155" s="2"/>
      <c r="UCZ155" s="2"/>
      <c r="UDA155" s="2"/>
      <c r="UDB155" s="2"/>
      <c r="UDC155" s="2"/>
      <c r="UDD155" s="2"/>
      <c r="UDE155" s="2"/>
      <c r="UDF155" s="2"/>
      <c r="UDG155" s="2"/>
      <c r="UDH155" s="2"/>
      <c r="UDI155" s="2"/>
      <c r="UDJ155" s="2"/>
      <c r="UDK155" s="2"/>
      <c r="UDL155" s="2"/>
      <c r="UDM155" s="2"/>
      <c r="UDN155" s="2"/>
      <c r="UDO155" s="2"/>
      <c r="UDP155" s="2"/>
      <c r="UDQ155" s="2"/>
      <c r="UDR155" s="2"/>
      <c r="UDS155" s="2"/>
      <c r="UDT155" s="2"/>
      <c r="UDU155" s="2"/>
      <c r="UDV155" s="2"/>
      <c r="UDW155" s="2"/>
      <c r="UDX155" s="2"/>
      <c r="UDY155" s="2"/>
      <c r="UDZ155" s="2"/>
      <c r="UEA155" s="2"/>
      <c r="UEB155" s="2"/>
      <c r="UEC155" s="2"/>
      <c r="UED155" s="2"/>
      <c r="UEE155" s="2"/>
      <c r="UEF155" s="2"/>
      <c r="UEG155" s="2"/>
      <c r="UEH155" s="2"/>
      <c r="UEI155" s="2"/>
      <c r="UEJ155" s="2"/>
      <c r="UEK155" s="2"/>
      <c r="UEL155" s="2"/>
      <c r="UEM155" s="2"/>
      <c r="UEN155" s="2"/>
      <c r="UEO155" s="2"/>
      <c r="UEP155" s="2"/>
      <c r="UEQ155" s="2"/>
      <c r="UER155" s="2"/>
      <c r="UES155" s="2"/>
      <c r="UET155" s="2"/>
      <c r="UEU155" s="2"/>
      <c r="UEV155" s="2"/>
      <c r="UEW155" s="2"/>
      <c r="UEX155" s="2"/>
      <c r="UEY155" s="2"/>
      <c r="UEZ155" s="2"/>
      <c r="UFA155" s="2"/>
      <c r="UFB155" s="2"/>
      <c r="UFC155" s="2"/>
      <c r="UFD155" s="2"/>
      <c r="UFE155" s="2"/>
      <c r="UFF155" s="2"/>
      <c r="UFG155" s="2"/>
      <c r="UFH155" s="2"/>
      <c r="UFI155" s="2"/>
      <c r="UFJ155" s="2"/>
      <c r="UFK155" s="2"/>
      <c r="UFL155" s="2"/>
      <c r="UFM155" s="2"/>
      <c r="UFN155" s="2"/>
      <c r="UFO155" s="2"/>
      <c r="UFP155" s="2"/>
      <c r="UFQ155" s="2"/>
      <c r="UFR155" s="2"/>
      <c r="UFS155" s="2"/>
      <c r="UFT155" s="2"/>
      <c r="UFU155" s="2"/>
      <c r="UFV155" s="2"/>
      <c r="UFW155" s="2"/>
      <c r="UFX155" s="2"/>
      <c r="UFY155" s="2"/>
      <c r="UFZ155" s="2"/>
      <c r="UGA155" s="2"/>
      <c r="UGB155" s="2"/>
      <c r="UGC155" s="2"/>
      <c r="UGD155" s="2"/>
      <c r="UGE155" s="2"/>
      <c r="UGF155" s="2"/>
      <c r="UGG155" s="2"/>
      <c r="UGH155" s="2"/>
      <c r="UGI155" s="2"/>
      <c r="UGJ155" s="2"/>
      <c r="UGK155" s="2"/>
      <c r="UGL155" s="2"/>
      <c r="UGM155" s="2"/>
      <c r="UGN155" s="2"/>
      <c r="UGO155" s="2"/>
      <c r="UGP155" s="2"/>
      <c r="UGQ155" s="2"/>
      <c r="UGR155" s="2"/>
      <c r="UGS155" s="2"/>
      <c r="UGT155" s="2"/>
      <c r="UGU155" s="2"/>
      <c r="UGV155" s="2"/>
      <c r="UGW155" s="2"/>
      <c r="UGX155" s="2"/>
      <c r="UGY155" s="2"/>
      <c r="UGZ155" s="2"/>
      <c r="UHA155" s="2"/>
      <c r="UHB155" s="2"/>
      <c r="UHC155" s="2"/>
      <c r="UHD155" s="2"/>
      <c r="UHE155" s="2"/>
      <c r="UHF155" s="2"/>
      <c r="UHG155" s="2"/>
      <c r="UHH155" s="2"/>
      <c r="UHI155" s="2"/>
      <c r="UHJ155" s="2"/>
      <c r="UHK155" s="2"/>
      <c r="UHL155" s="2"/>
      <c r="UHM155" s="2"/>
      <c r="UHN155" s="2"/>
      <c r="UHO155" s="2"/>
      <c r="UHP155" s="2"/>
      <c r="UHQ155" s="2"/>
      <c r="UHR155" s="2"/>
      <c r="UHS155" s="2"/>
      <c r="UHT155" s="2"/>
      <c r="UHU155" s="2"/>
      <c r="UHV155" s="2"/>
      <c r="UHW155" s="2"/>
      <c r="UHX155" s="2"/>
      <c r="UHY155" s="2"/>
      <c r="UHZ155" s="2"/>
      <c r="UIA155" s="2"/>
      <c r="UIB155" s="2"/>
      <c r="UIC155" s="2"/>
      <c r="UID155" s="2"/>
      <c r="UIE155" s="2"/>
      <c r="UIF155" s="2"/>
      <c r="UIG155" s="2"/>
      <c r="UIH155" s="2"/>
      <c r="UII155" s="2"/>
      <c r="UIJ155" s="2"/>
      <c r="UIK155" s="2"/>
      <c r="UIL155" s="2"/>
      <c r="UIM155" s="2"/>
      <c r="UIN155" s="2"/>
      <c r="UIO155" s="2"/>
      <c r="UIP155" s="2"/>
      <c r="UIQ155" s="2"/>
      <c r="UIR155" s="2"/>
      <c r="UIS155" s="2"/>
      <c r="UIT155" s="2"/>
      <c r="UIU155" s="2"/>
      <c r="UIV155" s="2"/>
      <c r="UIW155" s="2"/>
      <c r="UIX155" s="2"/>
      <c r="UIY155" s="2"/>
      <c r="UIZ155" s="2"/>
      <c r="UJA155" s="2"/>
      <c r="UJB155" s="2"/>
      <c r="UJC155" s="2"/>
      <c r="UJD155" s="2"/>
      <c r="UJE155" s="2"/>
      <c r="UJF155" s="2"/>
      <c r="UJG155" s="2"/>
      <c r="UJH155" s="2"/>
      <c r="UJI155" s="2"/>
      <c r="UJJ155" s="2"/>
      <c r="UJK155" s="2"/>
      <c r="UJL155" s="2"/>
      <c r="UJM155" s="2"/>
      <c r="UJN155" s="2"/>
      <c r="UJO155" s="2"/>
      <c r="UJP155" s="2"/>
      <c r="UJQ155" s="2"/>
      <c r="UJR155" s="2"/>
      <c r="UJS155" s="2"/>
      <c r="UJT155" s="2"/>
      <c r="UJU155" s="2"/>
      <c r="UJV155" s="2"/>
      <c r="UJW155" s="2"/>
      <c r="UJX155" s="2"/>
      <c r="UJY155" s="2"/>
      <c r="UJZ155" s="2"/>
      <c r="UKA155" s="2"/>
      <c r="UKB155" s="2"/>
      <c r="UKC155" s="2"/>
      <c r="UKD155" s="2"/>
      <c r="UKE155" s="2"/>
      <c r="UKF155" s="2"/>
      <c r="UKG155" s="2"/>
      <c r="UKH155" s="2"/>
      <c r="UKI155" s="2"/>
      <c r="UKJ155" s="2"/>
      <c r="UKK155" s="2"/>
      <c r="UKL155" s="2"/>
      <c r="UKM155" s="2"/>
      <c r="UKN155" s="2"/>
      <c r="UKO155" s="2"/>
      <c r="UKP155" s="2"/>
      <c r="UKQ155" s="2"/>
      <c r="UKR155" s="2"/>
      <c r="UKS155" s="2"/>
      <c r="UKT155" s="2"/>
      <c r="UKU155" s="2"/>
      <c r="UKV155" s="2"/>
      <c r="UKW155" s="2"/>
      <c r="UKX155" s="2"/>
      <c r="UKY155" s="2"/>
      <c r="UKZ155" s="2"/>
      <c r="ULA155" s="2"/>
      <c r="ULB155" s="2"/>
      <c r="ULC155" s="2"/>
      <c r="ULD155" s="2"/>
      <c r="ULE155" s="2"/>
      <c r="ULF155" s="2"/>
      <c r="ULG155" s="2"/>
      <c r="ULH155" s="2"/>
      <c r="ULI155" s="2"/>
      <c r="ULJ155" s="2"/>
      <c r="ULK155" s="2"/>
      <c r="ULL155" s="2"/>
      <c r="ULM155" s="2"/>
      <c r="ULN155" s="2"/>
      <c r="ULO155" s="2"/>
      <c r="ULP155" s="2"/>
      <c r="ULQ155" s="2"/>
      <c r="ULR155" s="2"/>
      <c r="ULS155" s="2"/>
      <c r="ULT155" s="2"/>
      <c r="ULU155" s="2"/>
      <c r="ULV155" s="2"/>
      <c r="ULW155" s="2"/>
      <c r="ULX155" s="2"/>
      <c r="ULY155" s="2"/>
      <c r="ULZ155" s="2"/>
      <c r="UMA155" s="2"/>
      <c r="UMB155" s="2"/>
      <c r="UMC155" s="2"/>
      <c r="UMD155" s="2"/>
      <c r="UME155" s="2"/>
      <c r="UMF155" s="2"/>
      <c r="UMG155" s="2"/>
      <c r="UMH155" s="2"/>
      <c r="UMI155" s="2"/>
      <c r="UMJ155" s="2"/>
      <c r="UMK155" s="2"/>
      <c r="UML155" s="2"/>
      <c r="UMM155" s="2"/>
      <c r="UMN155" s="2"/>
      <c r="UMO155" s="2"/>
      <c r="UMP155" s="2"/>
      <c r="UMQ155" s="2"/>
      <c r="UMR155" s="2"/>
      <c r="UMS155" s="2"/>
      <c r="UMT155" s="2"/>
      <c r="UMU155" s="2"/>
      <c r="UMV155" s="2"/>
      <c r="UMW155" s="2"/>
      <c r="UMX155" s="2"/>
      <c r="UMY155" s="2"/>
      <c r="UMZ155" s="2"/>
      <c r="UNA155" s="2"/>
      <c r="UNB155" s="2"/>
      <c r="UNC155" s="2"/>
      <c r="UND155" s="2"/>
      <c r="UNE155" s="2"/>
      <c r="UNF155" s="2"/>
      <c r="UNG155" s="2"/>
      <c r="UNH155" s="2"/>
      <c r="UNI155" s="2"/>
      <c r="UNJ155" s="2"/>
      <c r="UNK155" s="2"/>
      <c r="UNL155" s="2"/>
      <c r="UNM155" s="2"/>
      <c r="UNN155" s="2"/>
      <c r="UNO155" s="2"/>
      <c r="UNP155" s="2"/>
      <c r="UNQ155" s="2"/>
      <c r="UNR155" s="2"/>
      <c r="UNS155" s="2"/>
      <c r="UNT155" s="2"/>
      <c r="UNU155" s="2"/>
      <c r="UNV155" s="2"/>
      <c r="UNW155" s="2"/>
      <c r="UNX155" s="2"/>
      <c r="UNY155" s="2"/>
      <c r="UNZ155" s="2"/>
      <c r="UOA155" s="2"/>
      <c r="UOB155" s="2"/>
      <c r="UOC155" s="2"/>
      <c r="UOD155" s="2"/>
      <c r="UOE155" s="2"/>
      <c r="UOF155" s="2"/>
      <c r="UOG155" s="2"/>
      <c r="UOH155" s="2"/>
      <c r="UOI155" s="2"/>
      <c r="UOJ155" s="2"/>
      <c r="UOK155" s="2"/>
      <c r="UOL155" s="2"/>
      <c r="UOM155" s="2"/>
      <c r="UON155" s="2"/>
      <c r="UOO155" s="2"/>
      <c r="UOP155" s="2"/>
      <c r="UOQ155" s="2"/>
      <c r="UOR155" s="2"/>
      <c r="UOS155" s="2"/>
      <c r="UOT155" s="2"/>
      <c r="UOU155" s="2"/>
      <c r="UOV155" s="2"/>
      <c r="UOW155" s="2"/>
      <c r="UOX155" s="2"/>
      <c r="UOY155" s="2"/>
      <c r="UOZ155" s="2"/>
      <c r="UPA155" s="2"/>
      <c r="UPB155" s="2"/>
      <c r="UPC155" s="2"/>
      <c r="UPD155" s="2"/>
      <c r="UPE155" s="2"/>
      <c r="UPF155" s="2"/>
      <c r="UPG155" s="2"/>
      <c r="UPH155" s="2"/>
      <c r="UPI155" s="2"/>
      <c r="UPJ155" s="2"/>
      <c r="UPK155" s="2"/>
      <c r="UPL155" s="2"/>
      <c r="UPM155" s="2"/>
      <c r="UPN155" s="2"/>
      <c r="UPO155" s="2"/>
      <c r="UPP155" s="2"/>
      <c r="UPQ155" s="2"/>
      <c r="UPR155" s="2"/>
      <c r="UPS155" s="2"/>
      <c r="UPT155" s="2"/>
      <c r="UPU155" s="2"/>
      <c r="UPV155" s="2"/>
      <c r="UPW155" s="2"/>
      <c r="UPX155" s="2"/>
      <c r="UPY155" s="2"/>
      <c r="UPZ155" s="2"/>
      <c r="UQA155" s="2"/>
      <c r="UQB155" s="2"/>
      <c r="UQC155" s="2"/>
      <c r="UQD155" s="2"/>
      <c r="UQE155" s="2"/>
      <c r="UQF155" s="2"/>
      <c r="UQG155" s="2"/>
      <c r="UQH155" s="2"/>
      <c r="UQI155" s="2"/>
      <c r="UQJ155" s="2"/>
      <c r="UQK155" s="2"/>
      <c r="UQL155" s="2"/>
      <c r="UQM155" s="2"/>
      <c r="UQN155" s="2"/>
      <c r="UQO155" s="2"/>
      <c r="UQP155" s="2"/>
      <c r="UQQ155" s="2"/>
      <c r="UQR155" s="2"/>
      <c r="UQS155" s="2"/>
      <c r="UQT155" s="2"/>
      <c r="UQU155" s="2"/>
      <c r="UQV155" s="2"/>
      <c r="UQW155" s="2"/>
      <c r="UQX155" s="2"/>
      <c r="UQY155" s="2"/>
      <c r="UQZ155" s="2"/>
      <c r="URA155" s="2"/>
      <c r="URB155" s="2"/>
      <c r="URC155" s="2"/>
      <c r="URD155" s="2"/>
      <c r="URE155" s="2"/>
      <c r="URF155" s="2"/>
      <c r="URG155" s="2"/>
      <c r="URH155" s="2"/>
      <c r="URI155" s="2"/>
      <c r="URJ155" s="2"/>
      <c r="URK155" s="2"/>
      <c r="URL155" s="2"/>
      <c r="URM155" s="2"/>
      <c r="URN155" s="2"/>
      <c r="URO155" s="2"/>
      <c r="URP155" s="2"/>
      <c r="URQ155" s="2"/>
      <c r="URR155" s="2"/>
      <c r="URS155" s="2"/>
      <c r="URT155" s="2"/>
      <c r="URU155" s="2"/>
      <c r="URV155" s="2"/>
      <c r="URW155" s="2"/>
      <c r="URX155" s="2"/>
      <c r="URY155" s="2"/>
      <c r="URZ155" s="2"/>
      <c r="USA155" s="2"/>
      <c r="USB155" s="2"/>
      <c r="USC155" s="2"/>
      <c r="USD155" s="2"/>
      <c r="USE155" s="2"/>
      <c r="USF155" s="2"/>
      <c r="USG155" s="2"/>
      <c r="USH155" s="2"/>
      <c r="USI155" s="2"/>
      <c r="USJ155" s="2"/>
      <c r="USK155" s="2"/>
      <c r="USL155" s="2"/>
      <c r="USM155" s="2"/>
      <c r="USN155" s="2"/>
      <c r="USO155" s="2"/>
      <c r="USP155" s="2"/>
      <c r="USQ155" s="2"/>
      <c r="USR155" s="2"/>
      <c r="USS155" s="2"/>
      <c r="UST155" s="2"/>
      <c r="USU155" s="2"/>
      <c r="USV155" s="2"/>
      <c r="USW155" s="2"/>
      <c r="USX155" s="2"/>
      <c r="USY155" s="2"/>
      <c r="USZ155" s="2"/>
      <c r="UTA155" s="2"/>
      <c r="UTB155" s="2"/>
      <c r="UTC155" s="2"/>
      <c r="UTD155" s="2"/>
      <c r="UTE155" s="2"/>
      <c r="UTF155" s="2"/>
      <c r="UTG155" s="2"/>
      <c r="UTH155" s="2"/>
      <c r="UTI155" s="2"/>
      <c r="UTJ155" s="2"/>
      <c r="UTK155" s="2"/>
      <c r="UTL155" s="2"/>
      <c r="UTM155" s="2"/>
      <c r="UTN155" s="2"/>
      <c r="UTO155" s="2"/>
      <c r="UTP155" s="2"/>
      <c r="UTQ155" s="2"/>
      <c r="UTR155" s="2"/>
      <c r="UTS155" s="2"/>
      <c r="UTT155" s="2"/>
      <c r="UTU155" s="2"/>
      <c r="UTV155" s="2"/>
      <c r="UTW155" s="2"/>
      <c r="UTX155" s="2"/>
      <c r="UTY155" s="2"/>
      <c r="UTZ155" s="2"/>
      <c r="UUA155" s="2"/>
      <c r="UUB155" s="2"/>
      <c r="UUC155" s="2"/>
      <c r="UUD155" s="2"/>
      <c r="UUE155" s="2"/>
      <c r="UUF155" s="2"/>
      <c r="UUG155" s="2"/>
      <c r="UUH155" s="2"/>
      <c r="UUI155" s="2"/>
      <c r="UUJ155" s="2"/>
      <c r="UUK155" s="2"/>
      <c r="UUL155" s="2"/>
      <c r="UUM155" s="2"/>
      <c r="UUN155" s="2"/>
      <c r="UUO155" s="2"/>
      <c r="UUP155" s="2"/>
      <c r="UUQ155" s="2"/>
      <c r="UUR155" s="2"/>
      <c r="UUS155" s="2"/>
      <c r="UUT155" s="2"/>
      <c r="UUU155" s="2"/>
      <c r="UUV155" s="2"/>
      <c r="UUW155" s="2"/>
      <c r="UUX155" s="2"/>
      <c r="UUY155" s="2"/>
      <c r="UUZ155" s="2"/>
      <c r="UVA155" s="2"/>
      <c r="UVB155" s="2"/>
      <c r="UVC155" s="2"/>
      <c r="UVD155" s="2"/>
      <c r="UVE155" s="2"/>
      <c r="UVF155" s="2"/>
      <c r="UVG155" s="2"/>
      <c r="UVH155" s="2"/>
      <c r="UVI155" s="2"/>
      <c r="UVJ155" s="2"/>
      <c r="UVK155" s="2"/>
      <c r="UVL155" s="2"/>
      <c r="UVM155" s="2"/>
      <c r="UVN155" s="2"/>
      <c r="UVO155" s="2"/>
      <c r="UVP155" s="2"/>
      <c r="UVQ155" s="2"/>
      <c r="UVR155" s="2"/>
      <c r="UVS155" s="2"/>
      <c r="UVT155" s="2"/>
      <c r="UVU155" s="2"/>
      <c r="UVV155" s="2"/>
      <c r="UVW155" s="2"/>
      <c r="UVX155" s="2"/>
      <c r="UVY155" s="2"/>
      <c r="UVZ155" s="2"/>
      <c r="UWA155" s="2"/>
      <c r="UWB155" s="2"/>
      <c r="UWC155" s="2"/>
      <c r="UWD155" s="2"/>
      <c r="UWE155" s="2"/>
      <c r="UWF155" s="2"/>
      <c r="UWG155" s="2"/>
      <c r="UWH155" s="2"/>
      <c r="UWI155" s="2"/>
      <c r="UWJ155" s="2"/>
      <c r="UWK155" s="2"/>
      <c r="UWL155" s="2"/>
      <c r="UWM155" s="2"/>
      <c r="UWN155" s="2"/>
      <c r="UWO155" s="2"/>
      <c r="UWP155" s="2"/>
      <c r="UWQ155" s="2"/>
      <c r="UWR155" s="2"/>
      <c r="UWS155" s="2"/>
      <c r="UWT155" s="2"/>
      <c r="UWU155" s="2"/>
      <c r="UWV155" s="2"/>
      <c r="UWW155" s="2"/>
      <c r="UWX155" s="2"/>
      <c r="UWY155" s="2"/>
      <c r="UWZ155" s="2"/>
      <c r="UXA155" s="2"/>
      <c r="UXB155" s="2"/>
      <c r="UXC155" s="2"/>
      <c r="UXD155" s="2"/>
      <c r="UXE155" s="2"/>
      <c r="UXF155" s="2"/>
      <c r="UXG155" s="2"/>
      <c r="UXH155" s="2"/>
      <c r="UXI155" s="2"/>
      <c r="UXJ155" s="2"/>
      <c r="UXK155" s="2"/>
      <c r="UXL155" s="2"/>
      <c r="UXM155" s="2"/>
      <c r="UXN155" s="2"/>
      <c r="UXO155" s="2"/>
      <c r="UXP155" s="2"/>
      <c r="UXQ155" s="2"/>
      <c r="UXR155" s="2"/>
      <c r="UXS155" s="2"/>
      <c r="UXT155" s="2"/>
      <c r="UXU155" s="2"/>
      <c r="UXV155" s="2"/>
      <c r="UXW155" s="2"/>
      <c r="UXX155" s="2"/>
      <c r="UXY155" s="2"/>
      <c r="UXZ155" s="2"/>
      <c r="UYA155" s="2"/>
      <c r="UYB155" s="2"/>
      <c r="UYC155" s="2"/>
      <c r="UYD155" s="2"/>
      <c r="UYE155" s="2"/>
      <c r="UYF155" s="2"/>
      <c r="UYG155" s="2"/>
      <c r="UYH155" s="2"/>
      <c r="UYI155" s="2"/>
      <c r="UYJ155" s="2"/>
      <c r="UYK155" s="2"/>
      <c r="UYL155" s="2"/>
      <c r="UYM155" s="2"/>
      <c r="UYN155" s="2"/>
      <c r="UYO155" s="2"/>
      <c r="UYP155" s="2"/>
      <c r="UYQ155" s="2"/>
      <c r="UYR155" s="2"/>
      <c r="UYS155" s="2"/>
      <c r="UYT155" s="2"/>
      <c r="UYU155" s="2"/>
      <c r="UYV155" s="2"/>
      <c r="UYW155" s="2"/>
      <c r="UYX155" s="2"/>
      <c r="UYY155" s="2"/>
      <c r="UYZ155" s="2"/>
      <c r="UZA155" s="2"/>
      <c r="UZB155" s="2"/>
      <c r="UZC155" s="2"/>
      <c r="UZD155" s="2"/>
      <c r="UZE155" s="2"/>
      <c r="UZF155" s="2"/>
      <c r="UZG155" s="2"/>
      <c r="UZH155" s="2"/>
      <c r="UZI155" s="2"/>
      <c r="UZJ155" s="2"/>
      <c r="UZK155" s="2"/>
      <c r="UZL155" s="2"/>
      <c r="UZM155" s="2"/>
      <c r="UZN155" s="2"/>
      <c r="UZO155" s="2"/>
      <c r="UZP155" s="2"/>
      <c r="UZQ155" s="2"/>
      <c r="UZR155" s="2"/>
      <c r="UZS155" s="2"/>
      <c r="UZT155" s="2"/>
      <c r="UZU155" s="2"/>
      <c r="UZV155" s="2"/>
      <c r="UZW155" s="2"/>
      <c r="UZX155" s="2"/>
      <c r="UZY155" s="2"/>
      <c r="UZZ155" s="2"/>
      <c r="VAA155" s="2"/>
      <c r="VAB155" s="2"/>
      <c r="VAC155" s="2"/>
      <c r="VAD155" s="2"/>
      <c r="VAE155" s="2"/>
      <c r="VAF155" s="2"/>
      <c r="VAG155" s="2"/>
      <c r="VAH155" s="2"/>
      <c r="VAI155" s="2"/>
      <c r="VAJ155" s="2"/>
      <c r="VAK155" s="2"/>
      <c r="VAL155" s="2"/>
      <c r="VAM155" s="2"/>
      <c r="VAN155" s="2"/>
      <c r="VAO155" s="2"/>
      <c r="VAP155" s="2"/>
      <c r="VAQ155" s="2"/>
      <c r="VAR155" s="2"/>
      <c r="VAS155" s="2"/>
      <c r="VAT155" s="2"/>
      <c r="VAU155" s="2"/>
      <c r="VAV155" s="2"/>
      <c r="VAW155" s="2"/>
      <c r="VAX155" s="2"/>
      <c r="VAY155" s="2"/>
      <c r="VAZ155" s="2"/>
      <c r="VBA155" s="2"/>
      <c r="VBB155" s="2"/>
      <c r="VBC155" s="2"/>
      <c r="VBD155" s="2"/>
      <c r="VBE155" s="2"/>
      <c r="VBF155" s="2"/>
      <c r="VBG155" s="2"/>
      <c r="VBH155" s="2"/>
      <c r="VBI155" s="2"/>
      <c r="VBJ155" s="2"/>
      <c r="VBK155" s="2"/>
      <c r="VBL155" s="2"/>
      <c r="VBM155" s="2"/>
      <c r="VBN155" s="2"/>
      <c r="VBO155" s="2"/>
      <c r="VBP155" s="2"/>
      <c r="VBQ155" s="2"/>
      <c r="VBR155" s="2"/>
      <c r="VBS155" s="2"/>
      <c r="VBT155" s="2"/>
      <c r="VBU155" s="2"/>
      <c r="VBV155" s="2"/>
      <c r="VBW155" s="2"/>
      <c r="VBX155" s="2"/>
      <c r="VBY155" s="2"/>
      <c r="VBZ155" s="2"/>
      <c r="VCA155" s="2"/>
      <c r="VCB155" s="2"/>
      <c r="VCC155" s="2"/>
      <c r="VCD155" s="2"/>
      <c r="VCE155" s="2"/>
      <c r="VCF155" s="2"/>
      <c r="VCG155" s="2"/>
      <c r="VCH155" s="2"/>
      <c r="VCI155" s="2"/>
      <c r="VCJ155" s="2"/>
      <c r="VCK155" s="2"/>
      <c r="VCL155" s="2"/>
      <c r="VCM155" s="2"/>
      <c r="VCN155" s="2"/>
      <c r="VCO155" s="2"/>
      <c r="VCP155" s="2"/>
      <c r="VCQ155" s="2"/>
      <c r="VCR155" s="2"/>
      <c r="VCS155" s="2"/>
      <c r="VCT155" s="2"/>
      <c r="VCU155" s="2"/>
      <c r="VCV155" s="2"/>
      <c r="VCW155" s="2"/>
      <c r="VCX155" s="2"/>
      <c r="VCY155" s="2"/>
      <c r="VCZ155" s="2"/>
      <c r="VDA155" s="2"/>
      <c r="VDB155" s="2"/>
      <c r="VDC155" s="2"/>
      <c r="VDD155" s="2"/>
      <c r="VDE155" s="2"/>
      <c r="VDF155" s="2"/>
      <c r="VDG155" s="2"/>
      <c r="VDH155" s="2"/>
      <c r="VDI155" s="2"/>
      <c r="VDJ155" s="2"/>
      <c r="VDK155" s="2"/>
      <c r="VDL155" s="2"/>
      <c r="VDM155" s="2"/>
      <c r="VDN155" s="2"/>
      <c r="VDO155" s="2"/>
      <c r="VDP155" s="2"/>
      <c r="VDQ155" s="2"/>
      <c r="VDR155" s="2"/>
      <c r="VDS155" s="2"/>
      <c r="VDT155" s="2"/>
      <c r="VDU155" s="2"/>
      <c r="VDV155" s="2"/>
      <c r="VDW155" s="2"/>
      <c r="VDX155" s="2"/>
      <c r="VDY155" s="2"/>
      <c r="VDZ155" s="2"/>
      <c r="VEA155" s="2"/>
      <c r="VEB155" s="2"/>
      <c r="VEC155" s="2"/>
      <c r="VED155" s="2"/>
      <c r="VEE155" s="2"/>
      <c r="VEF155" s="2"/>
      <c r="VEG155" s="2"/>
      <c r="VEH155" s="2"/>
      <c r="VEI155" s="2"/>
      <c r="VEJ155" s="2"/>
      <c r="VEK155" s="2"/>
      <c r="VEL155" s="2"/>
      <c r="VEM155" s="2"/>
      <c r="VEN155" s="2"/>
      <c r="VEO155" s="2"/>
      <c r="VEP155" s="2"/>
      <c r="VEQ155" s="2"/>
      <c r="VER155" s="2"/>
      <c r="VES155" s="2"/>
      <c r="VET155" s="2"/>
      <c r="VEU155" s="2"/>
      <c r="VEV155" s="2"/>
      <c r="VEW155" s="2"/>
      <c r="VEX155" s="2"/>
      <c r="VEY155" s="2"/>
      <c r="VEZ155" s="2"/>
      <c r="VFA155" s="2"/>
      <c r="VFB155" s="2"/>
      <c r="VFC155" s="2"/>
      <c r="VFD155" s="2"/>
      <c r="VFE155" s="2"/>
      <c r="VFF155" s="2"/>
      <c r="VFG155" s="2"/>
      <c r="VFH155" s="2"/>
      <c r="VFI155" s="2"/>
      <c r="VFJ155" s="2"/>
      <c r="VFK155" s="2"/>
      <c r="VFL155" s="2"/>
      <c r="VFM155" s="2"/>
      <c r="VFN155" s="2"/>
      <c r="VFO155" s="2"/>
      <c r="VFP155" s="2"/>
      <c r="VFQ155" s="2"/>
      <c r="VFR155" s="2"/>
      <c r="VFS155" s="2"/>
      <c r="VFT155" s="2"/>
      <c r="VFU155" s="2"/>
      <c r="VFV155" s="2"/>
      <c r="VFW155" s="2"/>
      <c r="VFX155" s="2"/>
      <c r="VFY155" s="2"/>
      <c r="VFZ155" s="2"/>
      <c r="VGA155" s="2"/>
      <c r="VGB155" s="2"/>
      <c r="VGC155" s="2"/>
      <c r="VGD155" s="2"/>
      <c r="VGE155" s="2"/>
      <c r="VGF155" s="2"/>
      <c r="VGG155" s="2"/>
      <c r="VGH155" s="2"/>
      <c r="VGI155" s="2"/>
      <c r="VGJ155" s="2"/>
      <c r="VGK155" s="2"/>
      <c r="VGL155" s="2"/>
      <c r="VGM155" s="2"/>
      <c r="VGN155" s="2"/>
      <c r="VGO155" s="2"/>
      <c r="VGP155" s="2"/>
      <c r="VGQ155" s="2"/>
      <c r="VGR155" s="2"/>
      <c r="VGS155" s="2"/>
      <c r="VGT155" s="2"/>
      <c r="VGU155" s="2"/>
      <c r="VGV155" s="2"/>
      <c r="VGW155" s="2"/>
      <c r="VGX155" s="2"/>
      <c r="VGY155" s="2"/>
      <c r="VGZ155" s="2"/>
      <c r="VHA155" s="2"/>
      <c r="VHB155" s="2"/>
      <c r="VHC155" s="2"/>
      <c r="VHD155" s="2"/>
      <c r="VHE155" s="2"/>
      <c r="VHF155" s="2"/>
      <c r="VHG155" s="2"/>
      <c r="VHH155" s="2"/>
      <c r="VHI155" s="2"/>
      <c r="VHJ155" s="2"/>
      <c r="VHK155" s="2"/>
      <c r="VHL155" s="2"/>
      <c r="VHM155" s="2"/>
      <c r="VHN155" s="2"/>
      <c r="VHO155" s="2"/>
      <c r="VHP155" s="2"/>
      <c r="VHQ155" s="2"/>
      <c r="VHR155" s="2"/>
      <c r="VHS155" s="2"/>
      <c r="VHT155" s="2"/>
      <c r="VHU155" s="2"/>
      <c r="VHV155" s="2"/>
      <c r="VHW155" s="2"/>
      <c r="VHX155" s="2"/>
      <c r="VHY155" s="2"/>
      <c r="VHZ155" s="2"/>
      <c r="VIA155" s="2"/>
      <c r="VIB155" s="2"/>
      <c r="VIC155" s="2"/>
      <c r="VID155" s="2"/>
      <c r="VIE155" s="2"/>
      <c r="VIF155" s="2"/>
      <c r="VIG155" s="2"/>
      <c r="VIH155" s="2"/>
      <c r="VII155" s="2"/>
      <c r="VIJ155" s="2"/>
      <c r="VIK155" s="2"/>
      <c r="VIL155" s="2"/>
      <c r="VIM155" s="2"/>
      <c r="VIN155" s="2"/>
      <c r="VIO155" s="2"/>
      <c r="VIP155" s="2"/>
      <c r="VIQ155" s="2"/>
      <c r="VIR155" s="2"/>
      <c r="VIS155" s="2"/>
      <c r="VIT155" s="2"/>
      <c r="VIU155" s="2"/>
      <c r="VIV155" s="2"/>
      <c r="VIW155" s="2"/>
      <c r="VIX155" s="2"/>
      <c r="VIY155" s="2"/>
      <c r="VIZ155" s="2"/>
      <c r="VJA155" s="2"/>
      <c r="VJB155" s="2"/>
      <c r="VJC155" s="2"/>
      <c r="VJD155" s="2"/>
      <c r="VJE155" s="2"/>
      <c r="VJF155" s="2"/>
      <c r="VJG155" s="2"/>
      <c r="VJH155" s="2"/>
      <c r="VJI155" s="2"/>
      <c r="VJJ155" s="2"/>
      <c r="VJK155" s="2"/>
      <c r="VJL155" s="2"/>
      <c r="VJM155" s="2"/>
      <c r="VJN155" s="2"/>
      <c r="VJO155" s="2"/>
      <c r="VJP155" s="2"/>
      <c r="VJQ155" s="2"/>
      <c r="VJR155" s="2"/>
      <c r="VJS155" s="2"/>
      <c r="VJT155" s="2"/>
      <c r="VJU155" s="2"/>
      <c r="VJV155" s="2"/>
      <c r="VJW155" s="2"/>
      <c r="VJX155" s="2"/>
      <c r="VJY155" s="2"/>
      <c r="VJZ155" s="2"/>
      <c r="VKA155" s="2"/>
      <c r="VKB155" s="2"/>
      <c r="VKC155" s="2"/>
      <c r="VKD155" s="2"/>
      <c r="VKE155" s="2"/>
      <c r="VKF155" s="2"/>
      <c r="VKG155" s="2"/>
      <c r="VKH155" s="2"/>
      <c r="VKI155" s="2"/>
      <c r="VKJ155" s="2"/>
      <c r="VKK155" s="2"/>
      <c r="VKL155" s="2"/>
      <c r="VKM155" s="2"/>
      <c r="VKN155" s="2"/>
      <c r="VKO155" s="2"/>
      <c r="VKP155" s="2"/>
      <c r="VKQ155" s="2"/>
      <c r="VKR155" s="2"/>
      <c r="VKS155" s="2"/>
      <c r="VKT155" s="2"/>
      <c r="VKU155" s="2"/>
      <c r="VKV155" s="2"/>
      <c r="VKW155" s="2"/>
      <c r="VKX155" s="2"/>
      <c r="VKY155" s="2"/>
      <c r="VKZ155" s="2"/>
      <c r="VLA155" s="2"/>
      <c r="VLB155" s="2"/>
      <c r="VLC155" s="2"/>
      <c r="VLD155" s="2"/>
      <c r="VLE155" s="2"/>
      <c r="VLF155" s="2"/>
      <c r="VLG155" s="2"/>
      <c r="VLH155" s="2"/>
      <c r="VLI155" s="2"/>
      <c r="VLJ155" s="2"/>
      <c r="VLK155" s="2"/>
      <c r="VLL155" s="2"/>
      <c r="VLM155" s="2"/>
      <c r="VLN155" s="2"/>
      <c r="VLO155" s="2"/>
      <c r="VLP155" s="2"/>
      <c r="VLQ155" s="2"/>
      <c r="VLR155" s="2"/>
      <c r="VLS155" s="2"/>
      <c r="VLT155" s="2"/>
      <c r="VLU155" s="2"/>
      <c r="VLV155" s="2"/>
      <c r="VLW155" s="2"/>
      <c r="VLX155" s="2"/>
      <c r="VLY155" s="2"/>
      <c r="VLZ155" s="2"/>
      <c r="VMA155" s="2"/>
      <c r="VMB155" s="2"/>
      <c r="VMC155" s="2"/>
      <c r="VMD155" s="2"/>
      <c r="VME155" s="2"/>
      <c r="VMF155" s="2"/>
      <c r="VMG155" s="2"/>
      <c r="VMH155" s="2"/>
      <c r="VMI155" s="2"/>
      <c r="VMJ155" s="2"/>
      <c r="VMK155" s="2"/>
      <c r="VML155" s="2"/>
      <c r="VMM155" s="2"/>
      <c r="VMN155" s="2"/>
      <c r="VMO155" s="2"/>
      <c r="VMP155" s="2"/>
      <c r="VMQ155" s="2"/>
      <c r="VMR155" s="2"/>
      <c r="VMS155" s="2"/>
      <c r="VMT155" s="2"/>
      <c r="VMU155" s="2"/>
      <c r="VMV155" s="2"/>
      <c r="VMW155" s="2"/>
      <c r="VMX155" s="2"/>
      <c r="VMY155" s="2"/>
      <c r="VMZ155" s="2"/>
      <c r="VNA155" s="2"/>
      <c r="VNB155" s="2"/>
      <c r="VNC155" s="2"/>
      <c r="VND155" s="2"/>
      <c r="VNE155" s="2"/>
      <c r="VNF155" s="2"/>
      <c r="VNG155" s="2"/>
      <c r="VNH155" s="2"/>
      <c r="VNI155" s="2"/>
      <c r="VNJ155" s="2"/>
      <c r="VNK155" s="2"/>
      <c r="VNL155" s="2"/>
      <c r="VNM155" s="2"/>
      <c r="VNN155" s="2"/>
      <c r="VNO155" s="2"/>
      <c r="VNP155" s="2"/>
      <c r="VNQ155" s="2"/>
      <c r="VNR155" s="2"/>
      <c r="VNS155" s="2"/>
      <c r="VNT155" s="2"/>
      <c r="VNU155" s="2"/>
      <c r="VNV155" s="2"/>
      <c r="VNW155" s="2"/>
      <c r="VNX155" s="2"/>
      <c r="VNY155" s="2"/>
      <c r="VNZ155" s="2"/>
      <c r="VOA155" s="2"/>
      <c r="VOB155" s="2"/>
      <c r="VOC155" s="2"/>
      <c r="VOD155" s="2"/>
      <c r="VOE155" s="2"/>
      <c r="VOF155" s="2"/>
      <c r="VOG155" s="2"/>
      <c r="VOH155" s="2"/>
      <c r="VOI155" s="2"/>
      <c r="VOJ155" s="2"/>
      <c r="VOK155" s="2"/>
      <c r="VOL155" s="2"/>
      <c r="VOM155" s="2"/>
      <c r="VON155" s="2"/>
      <c r="VOO155" s="2"/>
      <c r="VOP155" s="2"/>
      <c r="VOQ155" s="2"/>
      <c r="VOR155" s="2"/>
      <c r="VOS155" s="2"/>
      <c r="VOT155" s="2"/>
      <c r="VOU155" s="2"/>
      <c r="VOV155" s="2"/>
      <c r="VOW155" s="2"/>
      <c r="VOX155" s="2"/>
      <c r="VOY155" s="2"/>
      <c r="VOZ155" s="2"/>
      <c r="VPA155" s="2"/>
      <c r="VPB155" s="2"/>
      <c r="VPC155" s="2"/>
      <c r="VPD155" s="2"/>
      <c r="VPE155" s="2"/>
      <c r="VPF155" s="2"/>
      <c r="VPG155" s="2"/>
      <c r="VPH155" s="2"/>
      <c r="VPI155" s="2"/>
      <c r="VPJ155" s="2"/>
      <c r="VPK155" s="2"/>
      <c r="VPL155" s="2"/>
      <c r="VPM155" s="2"/>
      <c r="VPN155" s="2"/>
      <c r="VPO155" s="2"/>
      <c r="VPP155" s="2"/>
      <c r="VPQ155" s="2"/>
      <c r="VPR155" s="2"/>
      <c r="VPS155" s="2"/>
      <c r="VPT155" s="2"/>
      <c r="VPU155" s="2"/>
      <c r="VPV155" s="2"/>
      <c r="VPW155" s="2"/>
      <c r="VPX155" s="2"/>
      <c r="VPY155" s="2"/>
      <c r="VPZ155" s="2"/>
      <c r="VQA155" s="2"/>
      <c r="VQB155" s="2"/>
      <c r="VQC155" s="2"/>
      <c r="VQD155" s="2"/>
      <c r="VQE155" s="2"/>
      <c r="VQF155" s="2"/>
      <c r="VQG155" s="2"/>
      <c r="VQH155" s="2"/>
      <c r="VQI155" s="2"/>
      <c r="VQJ155" s="2"/>
      <c r="VQK155" s="2"/>
      <c r="VQL155" s="2"/>
      <c r="VQM155" s="2"/>
      <c r="VQN155" s="2"/>
      <c r="VQO155" s="2"/>
      <c r="VQP155" s="2"/>
      <c r="VQQ155" s="2"/>
      <c r="VQR155" s="2"/>
      <c r="VQS155" s="2"/>
      <c r="VQT155" s="2"/>
      <c r="VQU155" s="2"/>
      <c r="VQV155" s="2"/>
      <c r="VQW155" s="2"/>
      <c r="VQX155" s="2"/>
      <c r="VQY155" s="2"/>
      <c r="VQZ155" s="2"/>
      <c r="VRA155" s="2"/>
      <c r="VRB155" s="2"/>
      <c r="VRC155" s="2"/>
      <c r="VRD155" s="2"/>
      <c r="VRE155" s="2"/>
      <c r="VRF155" s="2"/>
      <c r="VRG155" s="2"/>
      <c r="VRH155" s="2"/>
      <c r="VRI155" s="2"/>
      <c r="VRJ155" s="2"/>
      <c r="VRK155" s="2"/>
      <c r="VRL155" s="2"/>
      <c r="VRM155" s="2"/>
      <c r="VRN155" s="2"/>
      <c r="VRO155" s="2"/>
      <c r="VRP155" s="2"/>
      <c r="VRQ155" s="2"/>
      <c r="VRR155" s="2"/>
      <c r="VRS155" s="2"/>
      <c r="VRT155" s="2"/>
      <c r="VRU155" s="2"/>
      <c r="VRV155" s="2"/>
      <c r="VRW155" s="2"/>
      <c r="VRX155" s="2"/>
      <c r="VRY155" s="2"/>
      <c r="VRZ155" s="2"/>
      <c r="VSA155" s="2"/>
      <c r="VSB155" s="2"/>
      <c r="VSC155" s="2"/>
      <c r="VSD155" s="2"/>
      <c r="VSE155" s="2"/>
      <c r="VSF155" s="2"/>
      <c r="VSG155" s="2"/>
      <c r="VSH155" s="2"/>
      <c r="VSI155" s="2"/>
      <c r="VSJ155" s="2"/>
      <c r="VSK155" s="2"/>
      <c r="VSL155" s="2"/>
      <c r="VSM155" s="2"/>
      <c r="VSN155" s="2"/>
      <c r="VSO155" s="2"/>
      <c r="VSP155" s="2"/>
      <c r="VSQ155" s="2"/>
      <c r="VSR155" s="2"/>
      <c r="VSS155" s="2"/>
      <c r="VST155" s="2"/>
      <c r="VSU155" s="2"/>
      <c r="VSV155" s="2"/>
      <c r="VSW155" s="2"/>
      <c r="VSX155" s="2"/>
      <c r="VSY155" s="2"/>
      <c r="VSZ155" s="2"/>
      <c r="VTA155" s="2"/>
      <c r="VTB155" s="2"/>
      <c r="VTC155" s="2"/>
      <c r="VTD155" s="2"/>
      <c r="VTE155" s="2"/>
      <c r="VTF155" s="2"/>
      <c r="VTG155" s="2"/>
      <c r="VTH155" s="2"/>
      <c r="VTI155" s="2"/>
      <c r="VTJ155" s="2"/>
      <c r="VTK155" s="2"/>
      <c r="VTL155" s="2"/>
      <c r="VTM155" s="2"/>
      <c r="VTN155" s="2"/>
      <c r="VTO155" s="2"/>
      <c r="VTP155" s="2"/>
      <c r="VTQ155" s="2"/>
      <c r="VTR155" s="2"/>
      <c r="VTS155" s="2"/>
      <c r="VTT155" s="2"/>
      <c r="VTU155" s="2"/>
      <c r="VTV155" s="2"/>
      <c r="VTW155" s="2"/>
      <c r="VTX155" s="2"/>
      <c r="VTY155" s="2"/>
      <c r="VTZ155" s="2"/>
      <c r="VUA155" s="2"/>
      <c r="VUB155" s="2"/>
      <c r="VUC155" s="2"/>
      <c r="VUD155" s="2"/>
      <c r="VUE155" s="2"/>
      <c r="VUF155" s="2"/>
      <c r="VUG155" s="2"/>
      <c r="VUH155" s="2"/>
      <c r="VUI155" s="2"/>
      <c r="VUJ155" s="2"/>
      <c r="VUK155" s="2"/>
      <c r="VUL155" s="2"/>
      <c r="VUM155" s="2"/>
      <c r="VUN155" s="2"/>
      <c r="VUO155" s="2"/>
      <c r="VUP155" s="2"/>
      <c r="VUQ155" s="2"/>
      <c r="VUR155" s="2"/>
      <c r="VUS155" s="2"/>
      <c r="VUT155" s="2"/>
      <c r="VUU155" s="2"/>
      <c r="VUV155" s="2"/>
      <c r="VUW155" s="2"/>
      <c r="VUX155" s="2"/>
      <c r="VUY155" s="2"/>
      <c r="VUZ155" s="2"/>
      <c r="VVA155" s="2"/>
      <c r="VVB155" s="2"/>
      <c r="VVC155" s="2"/>
      <c r="VVD155" s="2"/>
      <c r="VVE155" s="2"/>
      <c r="VVF155" s="2"/>
      <c r="VVG155" s="2"/>
      <c r="VVH155" s="2"/>
      <c r="VVI155" s="2"/>
      <c r="VVJ155" s="2"/>
      <c r="VVK155" s="2"/>
      <c r="VVL155" s="2"/>
      <c r="VVM155" s="2"/>
      <c r="VVN155" s="2"/>
      <c r="VVO155" s="2"/>
      <c r="VVP155" s="2"/>
      <c r="VVQ155" s="2"/>
      <c r="VVR155" s="2"/>
      <c r="VVS155" s="2"/>
      <c r="VVT155" s="2"/>
      <c r="VVU155" s="2"/>
      <c r="VVV155" s="2"/>
      <c r="VVW155" s="2"/>
      <c r="VVX155" s="2"/>
      <c r="VVY155" s="2"/>
      <c r="VVZ155" s="2"/>
      <c r="VWA155" s="2"/>
      <c r="VWB155" s="2"/>
      <c r="VWC155" s="2"/>
      <c r="VWD155" s="2"/>
      <c r="VWE155" s="2"/>
      <c r="VWF155" s="2"/>
      <c r="VWG155" s="2"/>
      <c r="VWH155" s="2"/>
      <c r="VWI155" s="2"/>
      <c r="VWJ155" s="2"/>
      <c r="VWK155" s="2"/>
      <c r="VWL155" s="2"/>
      <c r="VWM155" s="2"/>
      <c r="VWN155" s="2"/>
      <c r="VWO155" s="2"/>
      <c r="VWP155" s="2"/>
      <c r="VWQ155" s="2"/>
      <c r="VWR155" s="2"/>
      <c r="VWS155" s="2"/>
      <c r="VWT155" s="2"/>
      <c r="VWU155" s="2"/>
      <c r="VWV155" s="2"/>
      <c r="VWW155" s="2"/>
      <c r="VWX155" s="2"/>
      <c r="VWY155" s="2"/>
      <c r="VWZ155" s="2"/>
      <c r="VXA155" s="2"/>
      <c r="VXB155" s="2"/>
      <c r="VXC155" s="2"/>
      <c r="VXD155" s="2"/>
      <c r="VXE155" s="2"/>
      <c r="VXF155" s="2"/>
      <c r="VXG155" s="2"/>
      <c r="VXH155" s="2"/>
      <c r="VXI155" s="2"/>
      <c r="VXJ155" s="2"/>
      <c r="VXK155" s="2"/>
      <c r="VXL155" s="2"/>
      <c r="VXM155" s="2"/>
      <c r="VXN155" s="2"/>
      <c r="VXO155" s="2"/>
      <c r="VXP155" s="2"/>
      <c r="VXQ155" s="2"/>
      <c r="VXR155" s="2"/>
      <c r="VXS155" s="2"/>
      <c r="VXT155" s="2"/>
      <c r="VXU155" s="2"/>
      <c r="VXV155" s="2"/>
      <c r="VXW155" s="2"/>
      <c r="VXX155" s="2"/>
      <c r="VXY155" s="2"/>
      <c r="VXZ155" s="2"/>
      <c r="VYA155" s="2"/>
      <c r="VYB155" s="2"/>
      <c r="VYC155" s="2"/>
      <c r="VYD155" s="2"/>
      <c r="VYE155" s="2"/>
      <c r="VYF155" s="2"/>
      <c r="VYG155" s="2"/>
      <c r="VYH155" s="2"/>
      <c r="VYI155" s="2"/>
      <c r="VYJ155" s="2"/>
      <c r="VYK155" s="2"/>
      <c r="VYL155" s="2"/>
      <c r="VYM155" s="2"/>
      <c r="VYN155" s="2"/>
      <c r="VYO155" s="2"/>
      <c r="VYP155" s="2"/>
      <c r="VYQ155" s="2"/>
      <c r="VYR155" s="2"/>
      <c r="VYS155" s="2"/>
      <c r="VYT155" s="2"/>
      <c r="VYU155" s="2"/>
      <c r="VYV155" s="2"/>
      <c r="VYW155" s="2"/>
      <c r="VYX155" s="2"/>
      <c r="VYY155" s="2"/>
      <c r="VYZ155" s="2"/>
      <c r="VZA155" s="2"/>
      <c r="VZB155" s="2"/>
      <c r="VZC155" s="2"/>
      <c r="VZD155" s="2"/>
      <c r="VZE155" s="2"/>
      <c r="VZF155" s="2"/>
      <c r="VZG155" s="2"/>
      <c r="VZH155" s="2"/>
      <c r="VZI155" s="2"/>
      <c r="VZJ155" s="2"/>
      <c r="VZK155" s="2"/>
      <c r="VZL155" s="2"/>
      <c r="VZM155" s="2"/>
      <c r="VZN155" s="2"/>
      <c r="VZO155" s="2"/>
      <c r="VZP155" s="2"/>
      <c r="VZQ155" s="2"/>
      <c r="VZR155" s="2"/>
      <c r="VZS155" s="2"/>
      <c r="VZT155" s="2"/>
      <c r="VZU155" s="2"/>
      <c r="VZV155" s="2"/>
      <c r="VZW155" s="2"/>
      <c r="VZX155" s="2"/>
      <c r="VZY155" s="2"/>
      <c r="VZZ155" s="2"/>
      <c r="WAA155" s="2"/>
      <c r="WAB155" s="2"/>
      <c r="WAC155" s="2"/>
      <c r="WAD155" s="2"/>
      <c r="WAE155" s="2"/>
      <c r="WAF155" s="2"/>
      <c r="WAG155" s="2"/>
      <c r="WAH155" s="2"/>
      <c r="WAI155" s="2"/>
      <c r="WAJ155" s="2"/>
      <c r="WAK155" s="2"/>
      <c r="WAL155" s="2"/>
      <c r="WAM155" s="2"/>
      <c r="WAN155" s="2"/>
      <c r="WAO155" s="2"/>
      <c r="WAP155" s="2"/>
      <c r="WAQ155" s="2"/>
      <c r="WAR155" s="2"/>
      <c r="WAS155" s="2"/>
      <c r="WAT155" s="2"/>
      <c r="WAU155" s="2"/>
      <c r="WAV155" s="2"/>
      <c r="WAW155" s="2"/>
      <c r="WAX155" s="2"/>
      <c r="WAY155" s="2"/>
      <c r="WAZ155" s="2"/>
      <c r="WBA155" s="2"/>
      <c r="WBB155" s="2"/>
      <c r="WBC155" s="2"/>
      <c r="WBD155" s="2"/>
      <c r="WBE155" s="2"/>
      <c r="WBF155" s="2"/>
      <c r="WBG155" s="2"/>
      <c r="WBH155" s="2"/>
      <c r="WBI155" s="2"/>
      <c r="WBJ155" s="2"/>
      <c r="WBK155" s="2"/>
      <c r="WBL155" s="2"/>
      <c r="WBM155" s="2"/>
      <c r="WBN155" s="2"/>
      <c r="WBO155" s="2"/>
      <c r="WBP155" s="2"/>
      <c r="WBQ155" s="2"/>
      <c r="WBR155" s="2"/>
      <c r="WBS155" s="2"/>
      <c r="WBT155" s="2"/>
      <c r="WBU155" s="2"/>
      <c r="WBV155" s="2"/>
      <c r="WBW155" s="2"/>
      <c r="WBX155" s="2"/>
      <c r="WBY155" s="2"/>
      <c r="WBZ155" s="2"/>
      <c r="WCA155" s="2"/>
      <c r="WCB155" s="2"/>
      <c r="WCC155" s="2"/>
      <c r="WCD155" s="2"/>
      <c r="WCE155" s="2"/>
      <c r="WCF155" s="2"/>
      <c r="WCG155" s="2"/>
      <c r="WCH155" s="2"/>
      <c r="WCI155" s="2"/>
      <c r="WCJ155" s="2"/>
      <c r="WCK155" s="2"/>
      <c r="WCL155" s="2"/>
      <c r="WCM155" s="2"/>
      <c r="WCN155" s="2"/>
      <c r="WCO155" s="2"/>
      <c r="WCP155" s="2"/>
      <c r="WCQ155" s="2"/>
      <c r="WCR155" s="2"/>
      <c r="WCS155" s="2"/>
      <c r="WCT155" s="2"/>
      <c r="WCU155" s="2"/>
      <c r="WCV155" s="2"/>
      <c r="WCW155" s="2"/>
      <c r="WCX155" s="2"/>
      <c r="WCY155" s="2"/>
      <c r="WCZ155" s="2"/>
      <c r="WDA155" s="2"/>
      <c r="WDB155" s="2"/>
      <c r="WDC155" s="2"/>
      <c r="WDD155" s="2"/>
      <c r="WDE155" s="2"/>
      <c r="WDF155" s="2"/>
      <c r="WDG155" s="2"/>
      <c r="WDH155" s="2"/>
      <c r="WDI155" s="2"/>
      <c r="WDJ155" s="2"/>
      <c r="WDK155" s="2"/>
      <c r="WDL155" s="2"/>
      <c r="WDM155" s="2"/>
      <c r="WDN155" s="2"/>
      <c r="WDO155" s="2"/>
      <c r="WDP155" s="2"/>
      <c r="WDQ155" s="2"/>
      <c r="WDR155" s="2"/>
      <c r="WDS155" s="2"/>
      <c r="WDT155" s="2"/>
      <c r="WDU155" s="2"/>
      <c r="WDV155" s="2"/>
      <c r="WDW155" s="2"/>
      <c r="WDX155" s="2"/>
      <c r="WDY155" s="2"/>
      <c r="WDZ155" s="2"/>
      <c r="WEA155" s="2"/>
      <c r="WEB155" s="2"/>
      <c r="WEC155" s="2"/>
      <c r="WED155" s="2"/>
      <c r="WEE155" s="2"/>
      <c r="WEF155" s="2"/>
      <c r="WEG155" s="2"/>
      <c r="WEH155" s="2"/>
      <c r="WEI155" s="2"/>
      <c r="WEJ155" s="2"/>
      <c r="WEK155" s="2"/>
      <c r="WEL155" s="2"/>
      <c r="WEM155" s="2"/>
      <c r="WEN155" s="2"/>
      <c r="WEO155" s="2"/>
      <c r="WEP155" s="2"/>
      <c r="WEQ155" s="2"/>
      <c r="WER155" s="2"/>
      <c r="WES155" s="2"/>
      <c r="WET155" s="2"/>
      <c r="WEU155" s="2"/>
      <c r="WEV155" s="2"/>
      <c r="WEW155" s="2"/>
      <c r="WEX155" s="2"/>
      <c r="WEY155" s="2"/>
      <c r="WEZ155" s="2"/>
      <c r="WFA155" s="2"/>
      <c r="WFB155" s="2"/>
      <c r="WFC155" s="2"/>
      <c r="WFD155" s="2"/>
      <c r="WFE155" s="2"/>
      <c r="WFF155" s="2"/>
      <c r="WFG155" s="2"/>
      <c r="WFH155" s="2"/>
      <c r="WFI155" s="2"/>
      <c r="WFJ155" s="2"/>
      <c r="WFK155" s="2"/>
      <c r="WFL155" s="2"/>
      <c r="WFM155" s="2"/>
      <c r="WFN155" s="2"/>
      <c r="WFO155" s="2"/>
      <c r="WFP155" s="2"/>
      <c r="WFQ155" s="2"/>
      <c r="WFR155" s="2"/>
      <c r="WFS155" s="2"/>
      <c r="WFT155" s="2"/>
      <c r="WFU155" s="2"/>
      <c r="WFV155" s="2"/>
      <c r="WFW155" s="2"/>
      <c r="WFX155" s="2"/>
      <c r="WFY155" s="2"/>
      <c r="WFZ155" s="2"/>
      <c r="WGA155" s="2"/>
      <c r="WGB155" s="2"/>
      <c r="WGC155" s="2"/>
      <c r="WGD155" s="2"/>
      <c r="WGE155" s="2"/>
      <c r="WGF155" s="2"/>
      <c r="WGG155" s="2"/>
      <c r="WGH155" s="2"/>
      <c r="WGI155" s="2"/>
      <c r="WGJ155" s="2"/>
      <c r="WGK155" s="2"/>
      <c r="WGL155" s="2"/>
      <c r="WGM155" s="2"/>
      <c r="WGN155" s="2"/>
      <c r="WGO155" s="2"/>
      <c r="WGP155" s="2"/>
      <c r="WGQ155" s="2"/>
      <c r="WGR155" s="2"/>
      <c r="WGS155" s="2"/>
      <c r="WGT155" s="2"/>
      <c r="WGU155" s="2"/>
      <c r="WGV155" s="2"/>
      <c r="WGW155" s="2"/>
      <c r="WGX155" s="2"/>
      <c r="WGY155" s="2"/>
      <c r="WGZ155" s="2"/>
      <c r="WHA155" s="2"/>
      <c r="WHB155" s="2"/>
      <c r="WHC155" s="2"/>
      <c r="WHD155" s="2"/>
      <c r="WHE155" s="2"/>
      <c r="WHF155" s="2"/>
      <c r="WHG155" s="2"/>
      <c r="WHH155" s="2"/>
      <c r="WHI155" s="2"/>
      <c r="WHJ155" s="2"/>
      <c r="WHK155" s="2"/>
      <c r="WHL155" s="2"/>
      <c r="WHM155" s="2"/>
      <c r="WHN155" s="2"/>
      <c r="WHO155" s="2"/>
      <c r="WHP155" s="2"/>
      <c r="WHQ155" s="2"/>
      <c r="WHR155" s="2"/>
      <c r="WHS155" s="2"/>
      <c r="WHT155" s="2"/>
      <c r="WHU155" s="2"/>
      <c r="WHV155" s="2"/>
      <c r="WHW155" s="2"/>
      <c r="WHX155" s="2"/>
      <c r="WHY155" s="2"/>
      <c r="WHZ155" s="2"/>
      <c r="WIA155" s="2"/>
      <c r="WIB155" s="2"/>
      <c r="WIC155" s="2"/>
      <c r="WID155" s="2"/>
      <c r="WIE155" s="2"/>
      <c r="WIF155" s="2"/>
      <c r="WIG155" s="2"/>
      <c r="WIH155" s="2"/>
      <c r="WII155" s="2"/>
      <c r="WIJ155" s="2"/>
      <c r="WIK155" s="2"/>
      <c r="WIL155" s="2"/>
      <c r="WIM155" s="2"/>
      <c r="WIN155" s="2"/>
      <c r="WIO155" s="2"/>
      <c r="WIP155" s="2"/>
      <c r="WIQ155" s="2"/>
      <c r="WIR155" s="2"/>
      <c r="WIS155" s="2"/>
      <c r="WIT155" s="2"/>
      <c r="WIU155" s="2"/>
      <c r="WIV155" s="2"/>
      <c r="WIW155" s="2"/>
      <c r="WIX155" s="2"/>
      <c r="WIY155" s="2"/>
      <c r="WIZ155" s="2"/>
      <c r="WJA155" s="2"/>
      <c r="WJB155" s="2"/>
      <c r="WJC155" s="2"/>
      <c r="WJD155" s="2"/>
      <c r="WJE155" s="2"/>
      <c r="WJF155" s="2"/>
      <c r="WJG155" s="2"/>
      <c r="WJH155" s="2"/>
      <c r="WJI155" s="2"/>
      <c r="WJJ155" s="2"/>
      <c r="WJK155" s="2"/>
      <c r="WJL155" s="2"/>
      <c r="WJM155" s="2"/>
      <c r="WJN155" s="2"/>
      <c r="WJO155" s="2"/>
      <c r="WJP155" s="2"/>
      <c r="WJQ155" s="2"/>
      <c r="WJR155" s="2"/>
      <c r="WJS155" s="2"/>
      <c r="WJT155" s="2"/>
      <c r="WJU155" s="2"/>
      <c r="WJV155" s="2"/>
      <c r="WJW155" s="2"/>
      <c r="WJX155" s="2"/>
      <c r="WJY155" s="2"/>
      <c r="WJZ155" s="2"/>
      <c r="WKA155" s="2"/>
      <c r="WKB155" s="2"/>
      <c r="WKC155" s="2"/>
      <c r="WKD155" s="2"/>
      <c r="WKE155" s="2"/>
      <c r="WKF155" s="2"/>
      <c r="WKG155" s="2"/>
      <c r="WKH155" s="2"/>
      <c r="WKI155" s="2"/>
      <c r="WKJ155" s="2"/>
      <c r="WKK155" s="2"/>
      <c r="WKL155" s="2"/>
      <c r="WKM155" s="2"/>
      <c r="WKN155" s="2"/>
      <c r="WKO155" s="2"/>
      <c r="WKP155" s="2"/>
      <c r="WKQ155" s="2"/>
      <c r="WKR155" s="2"/>
      <c r="WKS155" s="2"/>
      <c r="WKT155" s="2"/>
      <c r="WKU155" s="2"/>
      <c r="WKV155" s="2"/>
      <c r="WKW155" s="2"/>
      <c r="WKX155" s="2"/>
      <c r="WKY155" s="2"/>
      <c r="WKZ155" s="2"/>
      <c r="WLA155" s="2"/>
      <c r="WLB155" s="2"/>
      <c r="WLC155" s="2"/>
      <c r="WLD155" s="2"/>
      <c r="WLE155" s="2"/>
      <c r="WLF155" s="2"/>
      <c r="WLG155" s="2"/>
      <c r="WLH155" s="2"/>
      <c r="WLI155" s="2"/>
      <c r="WLJ155" s="2"/>
      <c r="WLK155" s="2"/>
      <c r="WLL155" s="2"/>
      <c r="WLM155" s="2"/>
      <c r="WLN155" s="2"/>
      <c r="WLO155" s="2"/>
      <c r="WLP155" s="2"/>
      <c r="WLQ155" s="2"/>
      <c r="WLR155" s="2"/>
      <c r="WLS155" s="2"/>
      <c r="WLT155" s="2"/>
      <c r="WLU155" s="2"/>
      <c r="WLV155" s="2"/>
      <c r="WLW155" s="2"/>
      <c r="WLX155" s="2"/>
      <c r="WLY155" s="2"/>
      <c r="WLZ155" s="2"/>
      <c r="WMA155" s="2"/>
      <c r="WMB155" s="2"/>
      <c r="WMC155" s="2"/>
      <c r="WMD155" s="2"/>
      <c r="WME155" s="2"/>
      <c r="WMF155" s="2"/>
      <c r="WMG155" s="2"/>
      <c r="WMH155" s="2"/>
      <c r="WMI155" s="2"/>
      <c r="WMJ155" s="2"/>
      <c r="WMK155" s="2"/>
      <c r="WML155" s="2"/>
      <c r="WMM155" s="2"/>
      <c r="WMN155" s="2"/>
      <c r="WMO155" s="2"/>
      <c r="WMP155" s="2"/>
      <c r="WMQ155" s="2"/>
      <c r="WMR155" s="2"/>
      <c r="WMS155" s="2"/>
      <c r="WMT155" s="2"/>
      <c r="WMU155" s="2"/>
      <c r="WMV155" s="2"/>
      <c r="WMW155" s="2"/>
      <c r="WMX155" s="2"/>
      <c r="WMY155" s="2"/>
      <c r="WMZ155" s="2"/>
      <c r="WNA155" s="2"/>
      <c r="WNB155" s="2"/>
      <c r="WNC155" s="2"/>
      <c r="WND155" s="2"/>
      <c r="WNE155" s="2"/>
      <c r="WNF155" s="2"/>
      <c r="WNG155" s="2"/>
      <c r="WNH155" s="2"/>
      <c r="WNI155" s="2"/>
      <c r="WNJ155" s="2"/>
      <c r="WNK155" s="2"/>
      <c r="WNL155" s="2"/>
      <c r="WNM155" s="2"/>
      <c r="WNN155" s="2"/>
      <c r="WNO155" s="2"/>
      <c r="WNP155" s="2"/>
      <c r="WNQ155" s="2"/>
      <c r="WNR155" s="2"/>
      <c r="WNS155" s="2"/>
      <c r="WNT155" s="2"/>
      <c r="WNU155" s="2"/>
      <c r="WNV155" s="2"/>
      <c r="WNW155" s="2"/>
      <c r="WNX155" s="2"/>
      <c r="WNY155" s="2"/>
      <c r="WNZ155" s="2"/>
      <c r="WOA155" s="2"/>
      <c r="WOB155" s="2"/>
      <c r="WOC155" s="2"/>
      <c r="WOD155" s="2"/>
      <c r="WOE155" s="2"/>
      <c r="WOF155" s="2"/>
      <c r="WOG155" s="2"/>
      <c r="WOH155" s="2"/>
      <c r="WOI155" s="2"/>
      <c r="WOJ155" s="2"/>
      <c r="WOK155" s="2"/>
      <c r="WOL155" s="2"/>
      <c r="WOM155" s="2"/>
      <c r="WON155" s="2"/>
      <c r="WOO155" s="2"/>
      <c r="WOP155" s="2"/>
      <c r="WOQ155" s="2"/>
      <c r="WOR155" s="2"/>
      <c r="WOS155" s="2"/>
      <c r="WOT155" s="2"/>
      <c r="WOU155" s="2"/>
      <c r="WOV155" s="2"/>
      <c r="WOW155" s="2"/>
      <c r="WOX155" s="2"/>
      <c r="WOY155" s="2"/>
      <c r="WOZ155" s="2"/>
      <c r="WPA155" s="2"/>
      <c r="WPB155" s="2"/>
      <c r="WPC155" s="2"/>
      <c r="WPD155" s="2"/>
      <c r="WPE155" s="2"/>
      <c r="WPF155" s="2"/>
      <c r="WPG155" s="2"/>
      <c r="WPH155" s="2"/>
      <c r="WPI155" s="2"/>
      <c r="WPJ155" s="2"/>
      <c r="WPK155" s="2"/>
      <c r="WPL155" s="2"/>
      <c r="WPM155" s="2"/>
      <c r="WPN155" s="2"/>
      <c r="WPO155" s="2"/>
      <c r="WPP155" s="2"/>
      <c r="WPQ155" s="2"/>
      <c r="WPR155" s="2"/>
      <c r="WPS155" s="2"/>
      <c r="WPT155" s="2"/>
      <c r="WPU155" s="2"/>
      <c r="WPV155" s="2"/>
      <c r="WPW155" s="2"/>
      <c r="WPX155" s="2"/>
      <c r="WPY155" s="2"/>
      <c r="WPZ155" s="2"/>
      <c r="WQA155" s="2"/>
      <c r="WQB155" s="2"/>
      <c r="WQC155" s="2"/>
      <c r="WQD155" s="2"/>
      <c r="WQE155" s="2"/>
      <c r="WQF155" s="2"/>
      <c r="WQG155" s="2"/>
      <c r="WQH155" s="2"/>
      <c r="WQI155" s="2"/>
      <c r="WQJ155" s="2"/>
      <c r="WQK155" s="2"/>
      <c r="WQL155" s="2"/>
      <c r="WQM155" s="2"/>
      <c r="WQN155" s="2"/>
      <c r="WQO155" s="2"/>
      <c r="WQP155" s="2"/>
      <c r="WQQ155" s="2"/>
      <c r="WQR155" s="2"/>
      <c r="WQS155" s="2"/>
      <c r="WQT155" s="2"/>
      <c r="WQU155" s="2"/>
      <c r="WQV155" s="2"/>
      <c r="WQW155" s="2"/>
      <c r="WQX155" s="2"/>
      <c r="WQY155" s="2"/>
      <c r="WQZ155" s="2"/>
      <c r="WRA155" s="2"/>
      <c r="WRB155" s="2"/>
      <c r="WRC155" s="2"/>
      <c r="WRD155" s="2"/>
      <c r="WRE155" s="2"/>
      <c r="WRF155" s="2"/>
      <c r="WRG155" s="2"/>
      <c r="WRH155" s="2"/>
      <c r="WRI155" s="2"/>
      <c r="WRJ155" s="2"/>
      <c r="WRK155" s="2"/>
      <c r="WRL155" s="2"/>
      <c r="WRM155" s="2"/>
      <c r="WRN155" s="2"/>
      <c r="WRO155" s="2"/>
      <c r="WRP155" s="2"/>
      <c r="WRQ155" s="2"/>
      <c r="WRR155" s="2"/>
      <c r="WRS155" s="2"/>
      <c r="WRT155" s="2"/>
      <c r="WRU155" s="2"/>
      <c r="WRV155" s="2"/>
      <c r="WRW155" s="2"/>
      <c r="WRX155" s="2"/>
      <c r="WRY155" s="2"/>
      <c r="WRZ155" s="2"/>
      <c r="WSA155" s="2"/>
      <c r="WSB155" s="2"/>
      <c r="WSC155" s="2"/>
      <c r="WSD155" s="2"/>
      <c r="WSE155" s="2"/>
      <c r="WSF155" s="2"/>
      <c r="WSG155" s="2"/>
      <c r="WSH155" s="2"/>
      <c r="WSI155" s="2"/>
      <c r="WSJ155" s="2"/>
      <c r="WSK155" s="2"/>
      <c r="WSL155" s="2"/>
      <c r="WSM155" s="2"/>
      <c r="WSN155" s="2"/>
      <c r="WSO155" s="2"/>
      <c r="WSP155" s="2"/>
      <c r="WSQ155" s="2"/>
      <c r="WSR155" s="2"/>
      <c r="WSS155" s="2"/>
      <c r="WST155" s="2"/>
      <c r="WSU155" s="2"/>
      <c r="WSV155" s="2"/>
      <c r="WSW155" s="2"/>
      <c r="WSX155" s="2"/>
      <c r="WSY155" s="2"/>
      <c r="WSZ155" s="2"/>
      <c r="WTA155" s="2"/>
      <c r="WTB155" s="2"/>
      <c r="WTC155" s="2"/>
      <c r="WTD155" s="2"/>
      <c r="WTE155" s="2"/>
      <c r="WTF155" s="2"/>
      <c r="WTG155" s="2"/>
      <c r="WTH155" s="2"/>
      <c r="WTI155" s="2"/>
      <c r="WTJ155" s="2"/>
      <c r="WTK155" s="2"/>
      <c r="WTL155" s="2"/>
      <c r="WTM155" s="2"/>
      <c r="WTN155" s="2"/>
      <c r="WTO155" s="2"/>
      <c r="WTP155" s="2"/>
      <c r="WTQ155" s="2"/>
      <c r="WTR155" s="2"/>
      <c r="WTS155" s="2"/>
      <c r="WTT155" s="2"/>
      <c r="WTU155" s="2"/>
      <c r="WTV155" s="2"/>
      <c r="WTW155" s="2"/>
      <c r="WTX155" s="2"/>
      <c r="WTY155" s="2"/>
      <c r="WTZ155" s="2"/>
      <c r="WUA155" s="2"/>
      <c r="WUB155" s="2"/>
      <c r="WUC155" s="2"/>
      <c r="WUD155" s="2"/>
      <c r="WUE155" s="2"/>
      <c r="WUF155" s="2"/>
      <c r="WUG155" s="2"/>
      <c r="WUH155" s="2"/>
      <c r="WUI155" s="2"/>
      <c r="WUJ155" s="2"/>
      <c r="WUK155" s="2"/>
      <c r="WUL155" s="2"/>
      <c r="WUM155" s="2"/>
      <c r="WUN155" s="2"/>
      <c r="WUO155" s="2"/>
      <c r="WUP155" s="2"/>
      <c r="WUQ155" s="2"/>
      <c r="WUR155" s="2"/>
      <c r="WUS155" s="2"/>
      <c r="WUT155" s="2"/>
      <c r="WUU155" s="2"/>
      <c r="WUV155" s="2"/>
      <c r="WUW155" s="2"/>
      <c r="WUX155" s="2"/>
      <c r="WUY155" s="2"/>
      <c r="WUZ155" s="2"/>
      <c r="WVA155" s="2"/>
      <c r="WVB155" s="2"/>
      <c r="WVC155" s="2"/>
      <c r="WVD155" s="2"/>
      <c r="WVE155" s="2"/>
      <c r="WVF155" s="2"/>
      <c r="WVG155" s="2"/>
      <c r="WVH155" s="2"/>
      <c r="WVI155" s="2"/>
      <c r="WVJ155" s="2"/>
      <c r="WVK155" s="2"/>
      <c r="WVL155" s="2"/>
      <c r="WVM155" s="2"/>
      <c r="WVN155" s="2"/>
      <c r="WVO155" s="2"/>
      <c r="WVP155" s="2"/>
      <c r="WVQ155" s="2"/>
      <c r="WVR155" s="2"/>
      <c r="WVS155" s="2"/>
      <c r="WVT155" s="2"/>
      <c r="WVU155" s="2"/>
      <c r="WVV155" s="2"/>
      <c r="WVW155" s="2"/>
      <c r="WVX155" s="2"/>
      <c r="WVY155" s="2"/>
      <c r="WVZ155" s="2"/>
      <c r="WWA155" s="2"/>
      <c r="WWB155" s="2"/>
      <c r="WWC155" s="2"/>
      <c r="WWD155" s="2"/>
      <c r="WWE155" s="2"/>
      <c r="WWF155" s="2"/>
      <c r="WWG155" s="2"/>
      <c r="WWH155" s="2"/>
      <c r="WWI155" s="2"/>
      <c r="WWJ155" s="2"/>
      <c r="WWK155" s="2"/>
      <c r="WWL155" s="2"/>
      <c r="WWM155" s="2"/>
      <c r="WWN155" s="2"/>
      <c r="WWO155" s="2"/>
      <c r="WWP155" s="2"/>
      <c r="WWQ155" s="2"/>
      <c r="WWR155" s="2"/>
      <c r="WWS155" s="2"/>
      <c r="WWT155" s="2"/>
      <c r="WWU155" s="2"/>
      <c r="WWV155" s="2"/>
      <c r="WWW155" s="2"/>
      <c r="WWX155" s="2"/>
      <c r="WWY155" s="2"/>
      <c r="WWZ155" s="2"/>
      <c r="WXA155" s="2"/>
      <c r="WXB155" s="2"/>
      <c r="WXC155" s="2"/>
      <c r="WXD155" s="2"/>
      <c r="WXE155" s="2"/>
      <c r="WXF155" s="2"/>
      <c r="WXG155" s="2"/>
      <c r="WXH155" s="2"/>
      <c r="WXI155" s="2"/>
      <c r="WXJ155" s="2"/>
      <c r="WXK155" s="2"/>
      <c r="WXL155" s="2"/>
      <c r="WXM155" s="2"/>
      <c r="WXN155" s="2"/>
      <c r="WXO155" s="2"/>
      <c r="WXP155" s="2"/>
      <c r="WXQ155" s="2"/>
      <c r="WXR155" s="2"/>
      <c r="WXS155" s="2"/>
      <c r="WXT155" s="2"/>
      <c r="WXU155" s="2"/>
      <c r="WXV155" s="2"/>
      <c r="WXW155" s="2"/>
      <c r="WXX155" s="2"/>
      <c r="WXY155" s="2"/>
      <c r="WXZ155" s="2"/>
      <c r="WYA155" s="2"/>
      <c r="WYB155" s="2"/>
      <c r="WYC155" s="2"/>
      <c r="WYD155" s="2"/>
      <c r="WYE155" s="2"/>
      <c r="WYF155" s="2"/>
      <c r="WYG155" s="2"/>
      <c r="WYH155" s="2"/>
      <c r="WYI155" s="2"/>
      <c r="WYJ155" s="2"/>
      <c r="WYK155" s="2"/>
      <c r="WYL155" s="2"/>
      <c r="WYM155" s="2"/>
      <c r="WYN155" s="2"/>
      <c r="WYO155" s="2"/>
      <c r="WYP155" s="2"/>
      <c r="WYQ155" s="2"/>
      <c r="WYR155" s="2"/>
      <c r="WYS155" s="2"/>
      <c r="WYT155" s="2"/>
      <c r="WYU155" s="2"/>
      <c r="WYV155" s="2"/>
      <c r="WYW155" s="2"/>
      <c r="WYX155" s="2"/>
      <c r="WYY155" s="2"/>
      <c r="WYZ155" s="2"/>
      <c r="WZA155" s="2"/>
      <c r="WZB155" s="2"/>
      <c r="WZC155" s="2"/>
      <c r="WZD155" s="2"/>
      <c r="WZE155" s="2"/>
      <c r="WZF155" s="2"/>
      <c r="WZG155" s="2"/>
      <c r="WZH155" s="2"/>
      <c r="WZI155" s="2"/>
      <c r="WZJ155" s="2"/>
      <c r="WZK155" s="2"/>
      <c r="WZL155" s="2"/>
      <c r="WZM155" s="2"/>
      <c r="WZN155" s="2"/>
      <c r="WZO155" s="2"/>
      <c r="WZP155" s="2"/>
      <c r="WZQ155" s="2"/>
      <c r="WZR155" s="2"/>
      <c r="WZS155" s="2"/>
      <c r="WZT155" s="2"/>
      <c r="WZU155" s="2"/>
      <c r="WZV155" s="2"/>
      <c r="WZW155" s="2"/>
      <c r="WZX155" s="2"/>
      <c r="WZY155" s="2"/>
      <c r="WZZ155" s="2"/>
      <c r="XAA155" s="2"/>
      <c r="XAB155" s="2"/>
      <c r="XAC155" s="2"/>
      <c r="XAD155" s="2"/>
      <c r="XAE155" s="2"/>
      <c r="XAF155" s="2"/>
      <c r="XAG155" s="2"/>
      <c r="XAH155" s="2"/>
      <c r="XAI155" s="2"/>
      <c r="XAJ155" s="2"/>
      <c r="XAK155" s="2"/>
      <c r="XAL155" s="2"/>
      <c r="XAM155" s="2"/>
      <c r="XAN155" s="2"/>
      <c r="XAO155" s="2"/>
      <c r="XAP155" s="2"/>
      <c r="XAQ155" s="2"/>
      <c r="XAR155" s="2"/>
      <c r="XAS155" s="2"/>
      <c r="XAT155" s="2"/>
      <c r="XAU155" s="2"/>
      <c r="XAV155" s="2"/>
      <c r="XAW155" s="2"/>
      <c r="XAX155" s="2"/>
      <c r="XAY155" s="2"/>
      <c r="XAZ155" s="2"/>
      <c r="XBA155" s="2"/>
      <c r="XBB155" s="2"/>
      <c r="XBC155" s="2"/>
      <c r="XBD155" s="2"/>
      <c r="XBE155" s="2"/>
      <c r="XBF155" s="2"/>
      <c r="XBG155" s="2"/>
      <c r="XBH155" s="2"/>
      <c r="XBI155" s="2"/>
      <c r="XBJ155" s="2"/>
      <c r="XBK155" s="2"/>
      <c r="XBL155" s="2"/>
      <c r="XBM155" s="2"/>
      <c r="XBN155" s="2"/>
      <c r="XBO155" s="2"/>
      <c r="XBP155" s="2"/>
      <c r="XBQ155" s="2"/>
      <c r="XBR155" s="2"/>
      <c r="XBS155" s="2"/>
      <c r="XBT155" s="2"/>
      <c r="XBU155" s="2"/>
      <c r="XBV155" s="2"/>
      <c r="XBW155" s="2"/>
      <c r="XBX155" s="2"/>
      <c r="XBY155" s="2"/>
      <c r="XBZ155" s="2"/>
      <c r="XCA155" s="2"/>
      <c r="XCB155" s="2"/>
      <c r="XCC155" s="2"/>
      <c r="XCD155" s="2"/>
      <c r="XCE155" s="2"/>
      <c r="XCF155" s="2"/>
      <c r="XCG155" s="2"/>
      <c r="XCH155" s="2"/>
      <c r="XCI155" s="2"/>
      <c r="XCJ155" s="2"/>
      <c r="XCK155" s="2"/>
      <c r="XCL155" s="2"/>
      <c r="XCM155" s="2"/>
      <c r="XCN155" s="2"/>
      <c r="XCO155" s="2"/>
      <c r="XCP155" s="2"/>
      <c r="XCQ155" s="2"/>
      <c r="XCR155" s="2"/>
      <c r="XCS155" s="2"/>
      <c r="XCT155" s="2"/>
      <c r="XCU155" s="2"/>
      <c r="XCV155" s="2"/>
      <c r="XCW155" s="2"/>
      <c r="XCX155" s="2"/>
      <c r="XCY155" s="2"/>
      <c r="XCZ155" s="2"/>
      <c r="XDA155" s="2"/>
      <c r="XDB155" s="2"/>
      <c r="XDC155" s="2"/>
      <c r="XDD155" s="2"/>
      <c r="XDE155" s="2"/>
      <c r="XDF155" s="2"/>
      <c r="XDG155" s="2"/>
      <c r="XDH155" s="2"/>
      <c r="XDI155" s="2"/>
      <c r="XDJ155" s="2"/>
      <c r="XDK155" s="2"/>
      <c r="XDL155" s="2"/>
      <c r="XDM155" s="2"/>
      <c r="XDN155" s="2"/>
      <c r="XDO155" s="2"/>
      <c r="XDP155" s="2"/>
      <c r="XDQ155" s="2"/>
      <c r="XDR155" s="2"/>
      <c r="XDS155" s="2"/>
      <c r="XDT155" s="2"/>
      <c r="XDU155" s="2"/>
      <c r="XDV155" s="2"/>
      <c r="XDW155" s="2"/>
      <c r="XDX155" s="2"/>
      <c r="XDY155" s="2"/>
      <c r="XDZ155" s="2"/>
      <c r="XEA155" s="2"/>
      <c r="XEB155" s="2"/>
      <c r="XEC155" s="2"/>
      <c r="XED155" s="2"/>
      <c r="XEE155" s="2"/>
      <c r="XEF155" s="2"/>
      <c r="XEG155" s="2"/>
      <c r="XEH155" s="2"/>
      <c r="XEI155" s="2"/>
      <c r="XEJ155" s="58" t="s">
        <v>365</v>
      </c>
      <c r="XEK155" s="58" t="s">
        <v>366</v>
      </c>
      <c r="XEL155" s="58" t="s">
        <v>181</v>
      </c>
      <c r="XEM155" s="70" t="s">
        <v>364</v>
      </c>
    </row>
    <row r="156" spans="1:16367" s="12" customFormat="1" ht="15">
      <c r="A156" s="69"/>
      <c r="B156" s="11"/>
      <c r="C156" s="1325" t="s">
        <v>367</v>
      </c>
      <c r="D156" s="1325"/>
      <c r="E156" s="1702"/>
      <c r="F156" s="179" t="s">
        <v>104</v>
      </c>
      <c r="G156" s="179" t="s">
        <v>104</v>
      </c>
      <c r="H156" s="179" t="s">
        <v>104</v>
      </c>
      <c r="I156" s="179" t="s">
        <v>104</v>
      </c>
      <c r="J156" s="179" t="s">
        <v>104</v>
      </c>
      <c r="K156" s="179" t="s">
        <v>104</v>
      </c>
      <c r="L156" s="179" t="s">
        <v>104</v>
      </c>
      <c r="M156" s="179" t="s">
        <v>104</v>
      </c>
      <c r="N156" s="178" t="s">
        <v>104</v>
      </c>
      <c r="XEJ156" s="12" t="s">
        <v>104</v>
      </c>
      <c r="XEK156" s="12" t="s">
        <v>104</v>
      </c>
      <c r="XEL156" s="12" t="s">
        <v>104</v>
      </c>
      <c r="XEM156" s="12" t="s">
        <v>104</v>
      </c>
    </row>
    <row r="157" spans="1:16367" s="12" customFormat="1" ht="15">
      <c r="A157" s="69"/>
      <c r="B157" s="11"/>
      <c r="C157" s="1325" t="s">
        <v>368</v>
      </c>
      <c r="D157" s="1325"/>
      <c r="E157" s="1702"/>
      <c r="F157" s="179" t="s">
        <v>104</v>
      </c>
      <c r="G157" s="179" t="s">
        <v>104</v>
      </c>
      <c r="H157" s="179" t="s">
        <v>42</v>
      </c>
      <c r="I157" s="179" t="s">
        <v>104</v>
      </c>
      <c r="J157" s="179" t="s">
        <v>104</v>
      </c>
      <c r="K157" s="179" t="s">
        <v>42</v>
      </c>
      <c r="L157" s="179" t="s">
        <v>42</v>
      </c>
      <c r="M157" s="179"/>
      <c r="N157" s="178" t="s">
        <v>104</v>
      </c>
      <c r="XEJ157" s="12" t="s">
        <v>42</v>
      </c>
      <c r="XEK157" s="12" t="s">
        <v>104</v>
      </c>
      <c r="XEL157" s="12" t="s">
        <v>104</v>
      </c>
      <c r="XEM157" s="12" t="s">
        <v>104</v>
      </c>
    </row>
    <row r="158" spans="1:16367" s="12" customFormat="1" ht="15">
      <c r="A158" s="69"/>
      <c r="B158" s="11"/>
      <c r="C158" s="1325" t="s">
        <v>369</v>
      </c>
      <c r="D158" s="1325"/>
      <c r="E158" s="1702"/>
      <c r="F158" s="179" t="s">
        <v>104</v>
      </c>
      <c r="G158" s="179" t="s">
        <v>104</v>
      </c>
      <c r="H158" s="179" t="s">
        <v>104</v>
      </c>
      <c r="I158" s="179" t="s">
        <v>104</v>
      </c>
      <c r="J158" s="179" t="s">
        <v>104</v>
      </c>
      <c r="K158" s="179" t="s">
        <v>104</v>
      </c>
      <c r="L158" s="179" t="s">
        <v>104</v>
      </c>
      <c r="M158" s="179"/>
      <c r="N158" s="178" t="s">
        <v>104</v>
      </c>
      <c r="XEJ158" s="12" t="s">
        <v>104</v>
      </c>
      <c r="XEL158" s="12" t="s">
        <v>104</v>
      </c>
      <c r="XEM158" s="12" t="s">
        <v>104</v>
      </c>
    </row>
    <row r="159" spans="1:16367" s="12" customFormat="1" ht="15">
      <c r="A159" s="69"/>
      <c r="B159" s="11"/>
      <c r="C159" s="1325" t="s">
        <v>370</v>
      </c>
      <c r="D159" s="1325"/>
      <c r="E159" s="1702"/>
      <c r="F159" s="179" t="s">
        <v>104</v>
      </c>
      <c r="G159" s="179" t="s">
        <v>104</v>
      </c>
      <c r="H159" s="179" t="s">
        <v>104</v>
      </c>
      <c r="I159" s="179" t="s">
        <v>104</v>
      </c>
      <c r="J159" s="179" t="s">
        <v>104</v>
      </c>
      <c r="K159" s="179" t="s">
        <v>104</v>
      </c>
      <c r="L159" s="179" t="s">
        <v>104</v>
      </c>
      <c r="M159" s="179" t="s">
        <v>104</v>
      </c>
      <c r="N159" s="178" t="s">
        <v>104</v>
      </c>
      <c r="XEJ159" s="12" t="s">
        <v>104</v>
      </c>
      <c r="XEL159" s="12" t="s">
        <v>104</v>
      </c>
      <c r="XEM159" s="12" t="s">
        <v>104</v>
      </c>
    </row>
    <row r="160" spans="1:16367" s="12" customFormat="1" ht="15">
      <c r="A160" s="69"/>
      <c r="B160" s="11"/>
      <c r="C160" s="1325" t="s">
        <v>371</v>
      </c>
      <c r="D160" s="1325"/>
      <c r="E160" s="1702"/>
      <c r="F160" s="179" t="s">
        <v>104</v>
      </c>
      <c r="G160" s="179" t="s">
        <v>104</v>
      </c>
      <c r="H160" s="179" t="s">
        <v>42</v>
      </c>
      <c r="I160" s="179" t="s">
        <v>104</v>
      </c>
      <c r="J160" s="179" t="s">
        <v>104</v>
      </c>
      <c r="K160" s="179" t="s">
        <v>104</v>
      </c>
      <c r="L160" s="179" t="s">
        <v>104</v>
      </c>
      <c r="M160" s="179" t="s">
        <v>104</v>
      </c>
      <c r="N160" s="178" t="s">
        <v>104</v>
      </c>
      <c r="XEJ160" s="12" t="s">
        <v>104</v>
      </c>
      <c r="XEK160" s="12" t="s">
        <v>104</v>
      </c>
      <c r="XEL160" s="12" t="s">
        <v>104</v>
      </c>
      <c r="XEM160" s="12" t="s">
        <v>104</v>
      </c>
    </row>
    <row r="161" spans="1:287 16364:16367" s="12" customFormat="1" ht="15">
      <c r="A161" s="69"/>
      <c r="B161" s="11"/>
      <c r="C161" s="1325" t="s">
        <v>372</v>
      </c>
      <c r="D161" s="1325"/>
      <c r="E161" s="1702"/>
      <c r="F161" s="179" t="s">
        <v>104</v>
      </c>
      <c r="G161" s="179" t="s">
        <v>104</v>
      </c>
      <c r="H161" s="179" t="s">
        <v>104</v>
      </c>
      <c r="I161" s="179" t="s">
        <v>104</v>
      </c>
      <c r="J161" s="179"/>
      <c r="K161" s="179" t="s">
        <v>104</v>
      </c>
      <c r="L161" s="179" t="s">
        <v>104</v>
      </c>
      <c r="M161" s="179" t="s">
        <v>104</v>
      </c>
      <c r="N161" s="178" t="s">
        <v>104</v>
      </c>
      <c r="XEJ161" s="12" t="s">
        <v>104</v>
      </c>
      <c r="XEK161" s="12" t="s">
        <v>104</v>
      </c>
      <c r="XEL161" s="12" t="s">
        <v>104</v>
      </c>
      <c r="XEM161" s="12" t="s">
        <v>104</v>
      </c>
    </row>
    <row r="162" spans="1:287 16364:16367" s="12" customFormat="1" ht="15">
      <c r="A162" s="69"/>
      <c r="B162" s="11"/>
      <c r="C162" s="1325" t="s">
        <v>373</v>
      </c>
      <c r="D162" s="1325"/>
      <c r="E162" s="1702"/>
      <c r="F162" s="179" t="s">
        <v>104</v>
      </c>
      <c r="G162" s="179" t="s">
        <v>104</v>
      </c>
      <c r="H162" s="179" t="s">
        <v>104</v>
      </c>
      <c r="I162" s="179"/>
      <c r="J162" s="179" t="s">
        <v>104</v>
      </c>
      <c r="K162" s="179" t="s">
        <v>104</v>
      </c>
      <c r="L162" s="179" t="s">
        <v>42</v>
      </c>
      <c r="M162" s="179"/>
      <c r="N162" s="178" t="s">
        <v>104</v>
      </c>
      <c r="XEJ162" s="12" t="s">
        <v>104</v>
      </c>
      <c r="XEK162" s="12" t="s">
        <v>42</v>
      </c>
      <c r="XEM162" s="12" t="s">
        <v>104</v>
      </c>
    </row>
    <row r="163" spans="1:287 16364:16367" s="12" customFormat="1" ht="15">
      <c r="A163" s="69"/>
      <c r="B163" s="11"/>
      <c r="C163" s="1325" t="s">
        <v>374</v>
      </c>
      <c r="D163" s="1325"/>
      <c r="E163" s="1702"/>
      <c r="F163" s="179" t="s">
        <v>104</v>
      </c>
      <c r="G163" s="179" t="s">
        <v>104</v>
      </c>
      <c r="H163" s="179" t="s">
        <v>42</v>
      </c>
      <c r="I163" s="179" t="s">
        <v>104</v>
      </c>
      <c r="J163" s="179" t="s">
        <v>42</v>
      </c>
      <c r="K163" s="179" t="s">
        <v>42</v>
      </c>
      <c r="L163" s="179" t="s">
        <v>42</v>
      </c>
      <c r="M163" s="179"/>
      <c r="N163" s="178" t="s">
        <v>104</v>
      </c>
      <c r="XEJ163" s="12" t="s">
        <v>42</v>
      </c>
      <c r="XEK163" s="12" t="s">
        <v>42</v>
      </c>
      <c r="XEM163" s="12" t="s">
        <v>104</v>
      </c>
    </row>
    <row r="164" spans="1:287 16364:16367" ht="15">
      <c r="A164" s="69"/>
      <c r="C164" s="1325" t="s">
        <v>375</v>
      </c>
      <c r="D164" s="1325"/>
      <c r="E164" s="1702"/>
      <c r="F164" s="179" t="s">
        <v>104</v>
      </c>
      <c r="G164" s="179" t="s">
        <v>104</v>
      </c>
      <c r="H164" s="179" t="s">
        <v>42</v>
      </c>
      <c r="I164" s="179"/>
      <c r="J164" s="179" t="s">
        <v>42</v>
      </c>
      <c r="K164" s="179" t="s">
        <v>104</v>
      </c>
      <c r="L164" s="179" t="s">
        <v>104</v>
      </c>
      <c r="M164" s="179"/>
      <c r="N164" s="178" t="s">
        <v>104</v>
      </c>
      <c r="XEK164" s="11" t="s">
        <v>104</v>
      </c>
      <c r="XEM164" s="11" t="s">
        <v>104</v>
      </c>
    </row>
    <row r="165" spans="1:287 16364:16367" ht="15">
      <c r="A165" s="69"/>
      <c r="C165" s="1325" t="s">
        <v>376</v>
      </c>
      <c r="D165" s="1325"/>
      <c r="E165" s="1702"/>
      <c r="F165" s="179" t="s">
        <v>104</v>
      </c>
      <c r="G165" s="179" t="s">
        <v>104</v>
      </c>
      <c r="H165" s="179" t="s">
        <v>42</v>
      </c>
      <c r="I165" s="179" t="s">
        <v>42</v>
      </c>
      <c r="J165" s="179" t="s">
        <v>42</v>
      </c>
      <c r="K165" s="179" t="s">
        <v>104</v>
      </c>
      <c r="L165" s="179" t="s">
        <v>104</v>
      </c>
      <c r="M165" s="179"/>
      <c r="N165" s="178" t="s">
        <v>104</v>
      </c>
      <c r="XEJ165" s="11" t="s">
        <v>104</v>
      </c>
      <c r="XEK165" s="11" t="s">
        <v>104</v>
      </c>
      <c r="XEM165" s="11" t="s">
        <v>104</v>
      </c>
    </row>
    <row r="166" spans="1:287 16364:16367" ht="15">
      <c r="A166" s="69"/>
      <c r="C166" s="1325" t="s">
        <v>377</v>
      </c>
      <c r="D166" s="1325"/>
      <c r="E166" s="1702"/>
      <c r="F166" s="179" t="s">
        <v>104</v>
      </c>
      <c r="G166" s="179" t="s">
        <v>42</v>
      </c>
      <c r="H166" s="179" t="s">
        <v>42</v>
      </c>
      <c r="I166" s="179" t="s">
        <v>42</v>
      </c>
      <c r="J166" s="179" t="s">
        <v>42</v>
      </c>
      <c r="K166" s="179" t="s">
        <v>104</v>
      </c>
      <c r="L166" s="179" t="s">
        <v>42</v>
      </c>
      <c r="M166" s="179"/>
      <c r="N166" s="178"/>
      <c r="XEJ166" s="11" t="s">
        <v>104</v>
      </c>
      <c r="XEK166" s="11" t="s">
        <v>104</v>
      </c>
    </row>
    <row r="167" spans="1:287 16364:16367" ht="15">
      <c r="A167" s="69"/>
      <c r="C167" s="1325" t="s">
        <v>378</v>
      </c>
      <c r="D167" s="1325"/>
      <c r="E167" s="1702"/>
      <c r="F167" s="179" t="s">
        <v>104</v>
      </c>
      <c r="G167" s="179" t="s">
        <v>104</v>
      </c>
      <c r="H167" s="179" t="s">
        <v>42</v>
      </c>
      <c r="I167" s="179" t="s">
        <v>42</v>
      </c>
      <c r="J167" s="179" t="s">
        <v>42</v>
      </c>
      <c r="K167" s="179" t="s">
        <v>42</v>
      </c>
      <c r="L167" s="179" t="s">
        <v>42</v>
      </c>
      <c r="M167" s="179" t="s">
        <v>104</v>
      </c>
      <c r="N167" s="178" t="s">
        <v>104</v>
      </c>
      <c r="XEJ167" s="11" t="s">
        <v>42</v>
      </c>
      <c r="XEK167" s="11" t="s">
        <v>42</v>
      </c>
      <c r="XEM167" s="11" t="s">
        <v>104</v>
      </c>
    </row>
    <row r="168" spans="1:287 16364:16367" s="69" customFormat="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row>
    <row r="169" spans="1:287 16364:16367" s="69" customFormat="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row>
    <row r="170" spans="1:287 16364:16367" s="69" customFormat="1" ht="15.5">
      <c r="B170" s="11"/>
      <c r="C170" s="1806" t="s">
        <v>484</v>
      </c>
      <c r="D170" s="1807"/>
      <c r="E170" s="1807"/>
      <c r="F170" s="1807"/>
      <c r="G170" s="1807"/>
      <c r="H170" s="1807"/>
      <c r="I170" s="1807"/>
      <c r="J170" s="1807"/>
      <c r="K170" s="1807"/>
      <c r="L170" s="1807"/>
      <c r="M170" s="1807"/>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row>
    <row r="171" spans="1:287 16364:16367" s="69" customFormat="1" ht="15">
      <c r="B171" s="11"/>
      <c r="C171" s="1808"/>
      <c r="D171" s="1385"/>
      <c r="E171" s="1385"/>
      <c r="F171" s="1321">
        <v>2023</v>
      </c>
      <c r="G171" s="1321"/>
      <c r="H171" s="1321">
        <v>2024</v>
      </c>
      <c r="I171" s="1321"/>
      <c r="J171" s="1321">
        <v>2025</v>
      </c>
      <c r="K171" s="132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row>
    <row r="172" spans="1:287 16364:16367" s="69" customFormat="1" ht="15">
      <c r="B172" s="11"/>
      <c r="C172" s="1808" t="s">
        <v>379</v>
      </c>
      <c r="D172" s="1385"/>
      <c r="E172" s="1385"/>
      <c r="F172" s="300" t="s">
        <v>380</v>
      </c>
      <c r="G172" s="300" t="s">
        <v>381</v>
      </c>
      <c r="H172" s="300" t="s">
        <v>380</v>
      </c>
      <c r="I172" s="300" t="s">
        <v>381</v>
      </c>
      <c r="J172" s="300" t="s">
        <v>380</v>
      </c>
      <c r="K172" s="300" t="s">
        <v>381</v>
      </c>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row>
    <row r="173" spans="1:287 16364:16367" s="69" customFormat="1" ht="34.5" customHeight="1">
      <c r="B173" s="11"/>
      <c r="C173" s="1325" t="s">
        <v>382</v>
      </c>
      <c r="D173" s="1325"/>
      <c r="E173" s="1702"/>
      <c r="F173" s="42">
        <v>26</v>
      </c>
      <c r="G173" s="1071">
        <v>27266</v>
      </c>
      <c r="H173" s="1072">
        <v>24</v>
      </c>
      <c r="I173" s="1068">
        <v>27136</v>
      </c>
      <c r="J173" s="1116">
        <v>24</v>
      </c>
      <c r="K173" s="1117">
        <v>24078.329999999998</v>
      </c>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row>
    <row r="174" spans="1:287 16364:16367" s="69" customFormat="1" ht="35.25" customHeight="1">
      <c r="B174" s="11"/>
      <c r="C174" s="1325" t="s">
        <v>384</v>
      </c>
      <c r="D174" s="1325"/>
      <c r="E174" s="1702"/>
      <c r="F174" s="43">
        <v>24</v>
      </c>
      <c r="G174" s="157">
        <v>27143</v>
      </c>
      <c r="H174" s="1073">
        <v>23</v>
      </c>
      <c r="I174" s="1069">
        <v>27134</v>
      </c>
      <c r="J174" s="1116">
        <v>24</v>
      </c>
      <c r="K174" s="1117">
        <v>22426.269999999997</v>
      </c>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row>
    <row r="175" spans="1:287 16364:16367" s="69" customFormat="1" ht="35.25" customHeight="1">
      <c r="B175" s="11"/>
      <c r="C175" s="1325" t="s">
        <v>385</v>
      </c>
      <c r="D175" s="1325"/>
      <c r="E175" s="1702"/>
      <c r="F175" s="43">
        <v>0</v>
      </c>
      <c r="G175" s="156">
        <v>0</v>
      </c>
      <c r="H175" s="1074">
        <v>0</v>
      </c>
      <c r="I175" s="1070">
        <v>0</v>
      </c>
      <c r="J175" s="1118">
        <v>0</v>
      </c>
      <c r="K175" s="1119">
        <v>0</v>
      </c>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row>
    <row r="176" spans="1:287 16364:16367" s="69" customFormat="1" ht="51.75" customHeight="1">
      <c r="B176" s="11"/>
      <c r="C176" s="1325" t="s">
        <v>386</v>
      </c>
      <c r="D176" s="1325"/>
      <c r="E176" s="1702"/>
      <c r="F176" s="43">
        <v>0</v>
      </c>
      <c r="G176" s="156">
        <v>0</v>
      </c>
      <c r="H176" s="1074">
        <v>0</v>
      </c>
      <c r="I176" s="1070">
        <v>0</v>
      </c>
      <c r="J176" s="1118">
        <v>0</v>
      </c>
      <c r="K176" s="1119">
        <v>0</v>
      </c>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row>
    <row r="177" spans="1:287" s="69" customFormat="1">
      <c r="B177" s="11"/>
      <c r="C177" s="1795" t="s">
        <v>485</v>
      </c>
      <c r="D177" s="1796"/>
      <c r="E177" s="1796"/>
      <c r="F177" s="1796"/>
      <c r="G177" s="1796"/>
      <c r="H177" s="1796"/>
      <c r="I177" s="1796"/>
      <c r="J177" s="1796"/>
      <c r="K177" s="1796"/>
      <c r="L177" s="1796"/>
      <c r="M177" s="1796"/>
      <c r="N177" s="1796"/>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row>
    <row r="178" spans="1:287" s="69" customFormat="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row>
    <row r="179" spans="1:287" s="69" customFormat="1" ht="15.5">
      <c r="B179" s="11"/>
      <c r="C179" s="1742" t="s">
        <v>1692</v>
      </c>
      <c r="D179" s="1743"/>
      <c r="E179" s="1743"/>
      <c r="F179" s="1743"/>
      <c r="G179" s="1743"/>
      <c r="H179" s="1743"/>
      <c r="I179" s="1743"/>
      <c r="J179" s="1743"/>
      <c r="K179" s="1743"/>
      <c r="L179" s="1743"/>
      <c r="M179" s="1743"/>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row>
    <row r="180" spans="1:287" s="69" customFormat="1" ht="32.25" customHeight="1">
      <c r="B180" s="11"/>
      <c r="C180" s="1555" t="s">
        <v>486</v>
      </c>
      <c r="D180" s="1555"/>
      <c r="E180" s="1555"/>
      <c r="F180" s="1555"/>
      <c r="G180" s="1555"/>
      <c r="H180" s="1555"/>
      <c r="I180" s="1555"/>
      <c r="J180" s="1555"/>
      <c r="K180" s="1555"/>
      <c r="L180" s="1555"/>
      <c r="M180" s="1555"/>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row>
    <row r="181" spans="1:287" s="69" customFormat="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row>
    <row r="182" spans="1:287" s="69" customFormat="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row>
    <row r="183" spans="1:287" s="69" customFormat="1" ht="15.5">
      <c r="B183" s="11"/>
      <c r="C183" s="1723" t="s">
        <v>1693</v>
      </c>
      <c r="D183" s="1727"/>
      <c r="E183" s="1727"/>
      <c r="F183" s="1727"/>
      <c r="G183" s="1727"/>
      <c r="H183" s="1727"/>
      <c r="I183" s="1727"/>
      <c r="J183" s="1727"/>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row>
    <row r="184" spans="1:287" ht="15" customHeight="1">
      <c r="A184" s="69"/>
      <c r="C184" s="1399" t="s">
        <v>1538</v>
      </c>
      <c r="D184" s="1399"/>
      <c r="E184" s="1399"/>
      <c r="F184" s="1399"/>
      <c r="G184" s="1399"/>
      <c r="H184" s="1399"/>
      <c r="I184" s="1399"/>
      <c r="J184" s="1399"/>
      <c r="K184" s="1399"/>
      <c r="L184" s="1399"/>
      <c r="M184" s="1399"/>
    </row>
    <row r="185" spans="1:287" ht="14.25" customHeight="1">
      <c r="A185" s="69"/>
      <c r="C185" s="1399"/>
      <c r="D185" s="1399"/>
      <c r="E185" s="1399"/>
      <c r="F185" s="1399"/>
      <c r="G185" s="1399"/>
      <c r="H185" s="1399"/>
      <c r="I185" s="1399"/>
      <c r="J185" s="1399"/>
      <c r="K185" s="1399"/>
      <c r="L185" s="1399"/>
      <c r="M185" s="1399"/>
    </row>
    <row r="186" spans="1:287" ht="14.25" customHeight="1">
      <c r="A186" s="69"/>
      <c r="C186" s="1399"/>
      <c r="D186" s="1399"/>
      <c r="E186" s="1399"/>
      <c r="F186" s="1399"/>
      <c r="G186" s="1399"/>
      <c r="H186" s="1399"/>
      <c r="I186" s="1399"/>
      <c r="J186" s="1399"/>
      <c r="K186" s="1399"/>
      <c r="L186" s="1399"/>
      <c r="M186" s="1399"/>
    </row>
    <row r="187" spans="1:287" ht="14.25" customHeight="1">
      <c r="A187" s="69"/>
      <c r="C187" s="1399"/>
      <c r="D187" s="1399"/>
      <c r="E187" s="1399"/>
      <c r="F187" s="1399"/>
      <c r="G187" s="1399"/>
      <c r="H187" s="1399"/>
      <c r="I187" s="1399"/>
      <c r="J187" s="1399"/>
      <c r="K187" s="1399"/>
      <c r="L187" s="1399"/>
      <c r="M187" s="1399"/>
    </row>
    <row r="188" spans="1:287" s="86" customFormat="1" ht="14.25" customHeight="1">
      <c r="A188" s="69"/>
      <c r="C188" s="1399"/>
      <c r="D188" s="1399"/>
      <c r="E188" s="1399"/>
      <c r="F188" s="1399"/>
      <c r="G188" s="1399"/>
      <c r="H188" s="1399"/>
      <c r="I188" s="1399"/>
      <c r="J188" s="1399"/>
      <c r="K188" s="1399"/>
      <c r="L188" s="1399"/>
      <c r="M188" s="1399"/>
    </row>
    <row r="189" spans="1:287" ht="14.25" customHeight="1">
      <c r="A189" s="69"/>
      <c r="C189" s="1399"/>
      <c r="D189" s="1399"/>
      <c r="E189" s="1399"/>
      <c r="F189" s="1399"/>
      <c r="G189" s="1399"/>
      <c r="H189" s="1399"/>
      <c r="I189" s="1399"/>
      <c r="J189" s="1399"/>
      <c r="K189" s="1399"/>
      <c r="L189" s="1399"/>
      <c r="M189" s="1399"/>
    </row>
    <row r="190" spans="1:287" ht="14.25" customHeight="1">
      <c r="A190" s="69"/>
      <c r="C190" s="1399"/>
      <c r="D190" s="1399"/>
      <c r="E190" s="1399"/>
      <c r="F190" s="1399"/>
      <c r="G190" s="1399"/>
      <c r="H190" s="1399"/>
      <c r="I190" s="1399"/>
      <c r="J190" s="1399"/>
      <c r="K190" s="1399"/>
      <c r="L190" s="1399"/>
      <c r="M190" s="1399"/>
    </row>
    <row r="191" spans="1:287" ht="14.25" customHeight="1">
      <c r="A191" s="69"/>
      <c r="C191" s="1399"/>
      <c r="D191" s="1399"/>
      <c r="E191" s="1399"/>
      <c r="F191" s="1399"/>
      <c r="G191" s="1399"/>
      <c r="H191" s="1399"/>
      <c r="I191" s="1399"/>
      <c r="J191" s="1399"/>
      <c r="K191" s="1399"/>
      <c r="L191" s="1399"/>
      <c r="M191" s="1399"/>
    </row>
    <row r="192" spans="1:287" ht="14.25" customHeight="1">
      <c r="A192" s="69"/>
      <c r="C192" s="1399"/>
      <c r="D192" s="1399"/>
      <c r="E192" s="1399"/>
      <c r="F192" s="1399"/>
      <c r="G192" s="1399"/>
      <c r="H192" s="1399"/>
      <c r="I192" s="1399"/>
      <c r="J192" s="1399"/>
      <c r="K192" s="1399"/>
      <c r="L192" s="1399"/>
      <c r="M192" s="1399"/>
    </row>
    <row r="193" spans="1:13" ht="14.25" customHeight="1">
      <c r="A193" s="69"/>
      <c r="C193" s="1399"/>
      <c r="D193" s="1399"/>
      <c r="E193" s="1399"/>
      <c r="F193" s="1399"/>
      <c r="G193" s="1399"/>
      <c r="H193" s="1399"/>
      <c r="I193" s="1399"/>
      <c r="J193" s="1399"/>
      <c r="K193" s="1399"/>
      <c r="L193" s="1399"/>
      <c r="M193" s="1399"/>
    </row>
    <row r="194" spans="1:13" ht="14.25" customHeight="1">
      <c r="A194" s="69"/>
      <c r="C194" s="1399"/>
      <c r="D194" s="1399"/>
      <c r="E194" s="1399"/>
      <c r="F194" s="1399"/>
      <c r="G194" s="1399"/>
      <c r="H194" s="1399"/>
      <c r="I194" s="1399"/>
      <c r="J194" s="1399"/>
      <c r="K194" s="1399"/>
      <c r="L194" s="1399"/>
      <c r="M194" s="1399"/>
    </row>
    <row r="195" spans="1:13" ht="14.25" customHeight="1">
      <c r="A195" s="69"/>
      <c r="C195" s="1399"/>
      <c r="D195" s="1399"/>
      <c r="E195" s="1399"/>
      <c r="F195" s="1399"/>
      <c r="G195" s="1399"/>
      <c r="H195" s="1399"/>
      <c r="I195" s="1399"/>
      <c r="J195" s="1399"/>
      <c r="K195" s="1399"/>
      <c r="L195" s="1399"/>
      <c r="M195" s="1399"/>
    </row>
    <row r="196" spans="1:13" ht="14.25" customHeight="1">
      <c r="A196" s="69"/>
      <c r="C196" s="1399"/>
      <c r="D196" s="1399"/>
      <c r="E196" s="1399"/>
      <c r="F196" s="1399"/>
      <c r="G196" s="1399"/>
      <c r="H196" s="1399"/>
      <c r="I196" s="1399"/>
      <c r="J196" s="1399"/>
      <c r="K196" s="1399"/>
      <c r="L196" s="1399"/>
      <c r="M196" s="1399"/>
    </row>
    <row r="197" spans="1:13" ht="14.25" customHeight="1">
      <c r="A197" s="69"/>
      <c r="C197" s="1399"/>
      <c r="D197" s="1399"/>
      <c r="E197" s="1399"/>
      <c r="F197" s="1399"/>
      <c r="G197" s="1399"/>
      <c r="H197" s="1399"/>
      <c r="I197" s="1399"/>
      <c r="J197" s="1399"/>
      <c r="K197" s="1399"/>
      <c r="L197" s="1399"/>
      <c r="M197" s="1399"/>
    </row>
    <row r="198" spans="1:13" ht="14.25" customHeight="1">
      <c r="A198" s="69"/>
      <c r="C198" s="1399"/>
      <c r="D198" s="1399"/>
      <c r="E198" s="1399"/>
      <c r="F198" s="1399"/>
      <c r="G198" s="1399"/>
      <c r="H198" s="1399"/>
      <c r="I198" s="1399"/>
      <c r="J198" s="1399"/>
      <c r="K198" s="1399"/>
      <c r="L198" s="1399"/>
      <c r="M198" s="1399"/>
    </row>
    <row r="199" spans="1:13" ht="14.25" customHeight="1">
      <c r="A199" s="69"/>
      <c r="C199" s="1399"/>
      <c r="D199" s="1399"/>
      <c r="E199" s="1399"/>
      <c r="F199" s="1399"/>
      <c r="G199" s="1399"/>
      <c r="H199" s="1399"/>
      <c r="I199" s="1399"/>
      <c r="J199" s="1399"/>
      <c r="K199" s="1399"/>
      <c r="L199" s="1399"/>
      <c r="M199" s="1399"/>
    </row>
    <row r="200" spans="1:13" ht="14.25" customHeight="1">
      <c r="A200" s="69"/>
      <c r="C200" s="1399"/>
      <c r="D200" s="1399"/>
      <c r="E200" s="1399"/>
      <c r="F200" s="1399"/>
      <c r="G200" s="1399"/>
      <c r="H200" s="1399"/>
      <c r="I200" s="1399"/>
      <c r="J200" s="1399"/>
      <c r="K200" s="1399"/>
      <c r="L200" s="1399"/>
      <c r="M200" s="1399"/>
    </row>
    <row r="201" spans="1:13" ht="14.25" customHeight="1">
      <c r="A201" s="69"/>
      <c r="C201" s="1399"/>
      <c r="D201" s="1399"/>
      <c r="E201" s="1399"/>
      <c r="F201" s="1399"/>
      <c r="G201" s="1399"/>
      <c r="H201" s="1399"/>
      <c r="I201" s="1399"/>
      <c r="J201" s="1399"/>
      <c r="K201" s="1399"/>
      <c r="L201" s="1399"/>
      <c r="M201" s="1399"/>
    </row>
    <row r="202" spans="1:13" ht="14.25" customHeight="1">
      <c r="A202" s="69"/>
      <c r="C202" s="1399"/>
      <c r="D202" s="1399"/>
      <c r="E202" s="1399"/>
      <c r="F202" s="1399"/>
      <c r="G202" s="1399"/>
      <c r="H202" s="1399"/>
      <c r="I202" s="1399"/>
      <c r="J202" s="1399"/>
      <c r="K202" s="1399"/>
      <c r="L202" s="1399"/>
      <c r="M202" s="1399"/>
    </row>
    <row r="203" spans="1:13" ht="14.25" customHeight="1">
      <c r="A203" s="69"/>
      <c r="C203" s="1399"/>
      <c r="D203" s="1399"/>
      <c r="E203" s="1399"/>
      <c r="F203" s="1399"/>
      <c r="G203" s="1399"/>
      <c r="H203" s="1399"/>
      <c r="I203" s="1399"/>
      <c r="J203" s="1399"/>
      <c r="K203" s="1399"/>
      <c r="L203" s="1399"/>
      <c r="M203" s="1399"/>
    </row>
    <row r="204" spans="1:13" ht="14.25" customHeight="1">
      <c r="A204" s="69"/>
      <c r="C204" s="1399"/>
      <c r="D204" s="1399"/>
      <c r="E204" s="1399"/>
      <c r="F204" s="1399"/>
      <c r="G204" s="1399"/>
      <c r="H204" s="1399"/>
      <c r="I204" s="1399"/>
      <c r="J204" s="1399"/>
      <c r="K204" s="1399"/>
      <c r="L204" s="1399"/>
      <c r="M204" s="1399"/>
    </row>
    <row r="205" spans="1:13" ht="14.25" customHeight="1">
      <c r="A205" s="69"/>
      <c r="C205" s="1399"/>
      <c r="D205" s="1399"/>
      <c r="E205" s="1399"/>
      <c r="F205" s="1399"/>
      <c r="G205" s="1399"/>
      <c r="H205" s="1399"/>
      <c r="I205" s="1399"/>
      <c r="J205" s="1399"/>
      <c r="K205" s="1399"/>
      <c r="L205" s="1399"/>
      <c r="M205" s="1399"/>
    </row>
    <row r="206" spans="1:13" ht="14.25" customHeight="1">
      <c r="A206" s="69"/>
      <c r="C206" s="1399"/>
      <c r="D206" s="1399"/>
      <c r="E206" s="1399"/>
      <c r="F206" s="1399"/>
      <c r="G206" s="1399"/>
      <c r="H206" s="1399"/>
      <c r="I206" s="1399"/>
      <c r="J206" s="1399"/>
      <c r="K206" s="1399"/>
      <c r="L206" s="1399"/>
      <c r="M206" s="1399"/>
    </row>
    <row r="207" spans="1:13" ht="15" customHeight="1">
      <c r="A207" s="69"/>
      <c r="C207" s="1399"/>
      <c r="D207" s="1399"/>
      <c r="E207" s="1399"/>
      <c r="F207" s="1399"/>
      <c r="G207" s="1399"/>
      <c r="H207" s="1399"/>
      <c r="I207" s="1399"/>
      <c r="J207" s="1399"/>
      <c r="K207" s="1399"/>
      <c r="L207" s="1399"/>
      <c r="M207" s="1399"/>
    </row>
    <row r="208" spans="1:13" ht="15" customHeight="1">
      <c r="A208" s="69"/>
      <c r="C208" s="1399"/>
      <c r="D208" s="1399"/>
      <c r="E208" s="1399"/>
      <c r="F208" s="1399"/>
      <c r="G208" s="1399"/>
      <c r="H208" s="1399"/>
      <c r="I208" s="1399"/>
      <c r="J208" s="1399"/>
      <c r="K208" s="1399"/>
      <c r="L208" s="1399"/>
      <c r="M208" s="1399"/>
    </row>
    <row r="209" spans="1:18" ht="15" customHeight="1">
      <c r="A209" s="69"/>
      <c r="C209" s="1399"/>
      <c r="D209" s="1399"/>
      <c r="E209" s="1399"/>
      <c r="F209" s="1399"/>
      <c r="G209" s="1399"/>
      <c r="H209" s="1399"/>
      <c r="I209" s="1399"/>
      <c r="J209" s="1399"/>
      <c r="K209" s="1399"/>
      <c r="L209" s="1399"/>
      <c r="M209" s="1399"/>
    </row>
    <row r="210" spans="1:18" ht="15" customHeight="1">
      <c r="A210" s="69"/>
      <c r="C210" s="1399"/>
      <c r="D210" s="1399"/>
      <c r="E210" s="1399"/>
      <c r="F210" s="1399"/>
      <c r="G210" s="1399"/>
      <c r="H210" s="1399"/>
      <c r="I210" s="1399"/>
      <c r="J210" s="1399"/>
      <c r="K210" s="1399"/>
      <c r="L210" s="1399"/>
      <c r="M210" s="1399"/>
    </row>
    <row r="211" spans="1:18">
      <c r="A211" s="69"/>
      <c r="C211" s="1399"/>
      <c r="D211" s="1399"/>
      <c r="E211" s="1399"/>
      <c r="F211" s="1399"/>
      <c r="G211" s="1399"/>
      <c r="H211" s="1399"/>
      <c r="I211" s="1399"/>
      <c r="J211" s="1399"/>
      <c r="K211" s="1399"/>
      <c r="L211" s="1399"/>
      <c r="M211" s="1399"/>
    </row>
    <row r="212" spans="1:18">
      <c r="A212" s="69"/>
    </row>
    <row r="213" spans="1:18">
      <c r="A213" s="69"/>
    </row>
    <row r="214" spans="1:18" ht="15.5">
      <c r="A214" s="69"/>
      <c r="C214" s="1791" t="s">
        <v>1170</v>
      </c>
      <c r="D214" s="1792"/>
      <c r="E214" s="1792"/>
      <c r="F214" s="1792"/>
      <c r="G214" s="1792"/>
      <c r="H214" s="1792"/>
      <c r="I214" s="1792"/>
      <c r="J214" s="1792"/>
    </row>
    <row r="215" spans="1:18" s="12" customFormat="1">
      <c r="A215" s="69"/>
      <c r="B215" s="11"/>
      <c r="C215" s="1547" t="s">
        <v>1378</v>
      </c>
      <c r="D215" s="1547"/>
      <c r="E215" s="1547"/>
      <c r="F215" s="1547"/>
      <c r="G215" s="1547"/>
      <c r="H215" s="1547"/>
      <c r="I215" s="1547"/>
      <c r="J215" s="1547"/>
      <c r="K215" s="1547"/>
      <c r="L215" s="1547"/>
      <c r="M215" s="1547"/>
    </row>
    <row r="216" spans="1:18" s="12" customFormat="1">
      <c r="A216" s="69"/>
      <c r="B216" s="11"/>
      <c r="C216" s="1547"/>
      <c r="D216" s="1547"/>
      <c r="E216" s="1547"/>
      <c r="F216" s="1547"/>
      <c r="G216" s="1547"/>
      <c r="H216" s="1547"/>
      <c r="I216" s="1547"/>
      <c r="J216" s="1547"/>
      <c r="K216" s="1547"/>
      <c r="L216" s="1547"/>
      <c r="M216" s="1547"/>
    </row>
    <row r="217" spans="1:18" s="12" customFormat="1">
      <c r="A217" s="69"/>
      <c r="B217" s="11"/>
      <c r="C217" s="1547"/>
      <c r="D217" s="1547"/>
      <c r="E217" s="1547"/>
      <c r="F217" s="1547"/>
      <c r="G217" s="1547"/>
      <c r="H217" s="1547"/>
      <c r="I217" s="1547"/>
      <c r="J217" s="1547"/>
      <c r="K217" s="1547"/>
      <c r="L217" s="1547"/>
      <c r="M217" s="1547"/>
    </row>
    <row r="218" spans="1:18" s="12" customFormat="1" ht="14.25" customHeight="1">
      <c r="A218" s="69"/>
      <c r="B218" s="11"/>
      <c r="C218" s="1547"/>
      <c r="D218" s="1547"/>
      <c r="E218" s="1547"/>
      <c r="F218" s="1547"/>
      <c r="G218" s="1547"/>
      <c r="H218" s="1547"/>
      <c r="I218" s="1547"/>
      <c r="J218" s="1547"/>
      <c r="K218" s="1547"/>
      <c r="L218" s="1547"/>
      <c r="M218" s="1547"/>
    </row>
    <row r="219" spans="1:18" s="12" customFormat="1" ht="14.25" customHeight="1">
      <c r="A219" s="69"/>
      <c r="B219" s="11"/>
      <c r="C219" s="1547"/>
      <c r="D219" s="1547"/>
      <c r="E219" s="1547"/>
      <c r="F219" s="1547"/>
      <c r="G219" s="1547"/>
      <c r="H219" s="1547"/>
      <c r="I219" s="1547"/>
      <c r="J219" s="1547"/>
      <c r="K219" s="1547"/>
      <c r="L219" s="1547"/>
      <c r="M219" s="1547"/>
    </row>
    <row r="220" spans="1:18" s="12" customFormat="1" ht="14.25" customHeight="1">
      <c r="A220" s="69"/>
      <c r="B220" s="11"/>
      <c r="C220" s="1547"/>
      <c r="D220" s="1547"/>
      <c r="E220" s="1547"/>
      <c r="F220" s="1547"/>
      <c r="G220" s="1547"/>
      <c r="H220" s="1547"/>
      <c r="I220" s="1547"/>
      <c r="J220" s="1547"/>
      <c r="K220" s="1547"/>
      <c r="L220" s="1547"/>
      <c r="M220" s="1547"/>
    </row>
    <row r="221" spans="1:18" s="12" customFormat="1" ht="14.25" customHeight="1">
      <c r="A221" s="69"/>
      <c r="B221" s="11"/>
      <c r="C221" s="1547"/>
      <c r="D221" s="1547"/>
      <c r="E221" s="1547"/>
      <c r="F221" s="1547"/>
      <c r="G221" s="1547"/>
      <c r="H221" s="1547"/>
      <c r="I221" s="1547"/>
      <c r="J221" s="1547"/>
      <c r="K221" s="1547"/>
      <c r="L221" s="1547"/>
      <c r="M221" s="1547"/>
    </row>
    <row r="222" spans="1:18" s="12" customFormat="1" ht="14.25" customHeight="1">
      <c r="A222" s="69"/>
      <c r="B222" s="11"/>
      <c r="C222" s="1547"/>
      <c r="D222" s="1547"/>
      <c r="E222" s="1547"/>
      <c r="F222" s="1547"/>
      <c r="G222" s="1547"/>
      <c r="H222" s="1547"/>
      <c r="I222" s="1547"/>
      <c r="J222" s="1547"/>
      <c r="K222" s="1547"/>
      <c r="L222" s="1547"/>
      <c r="M222" s="1547"/>
    </row>
    <row r="223" spans="1:18" s="12" customFormat="1" ht="14.25" customHeight="1">
      <c r="A223" s="69"/>
      <c r="B223" s="11"/>
      <c r="C223" s="1357" t="s">
        <v>387</v>
      </c>
      <c r="D223" s="1357"/>
      <c r="E223" s="1357"/>
      <c r="F223" s="1357"/>
      <c r="G223" s="1357"/>
      <c r="H223" s="1357"/>
      <c r="I223" s="1357"/>
      <c r="J223" s="1357"/>
      <c r="K223" s="1357"/>
      <c r="L223" s="1357"/>
      <c r="M223" s="1357"/>
      <c r="N223" s="1357"/>
      <c r="O223" s="1357"/>
      <c r="P223" s="1357"/>
      <c r="Q223" s="1357"/>
      <c r="R223" s="1357"/>
    </row>
    <row r="224" spans="1:18" s="12" customFormat="1" ht="42.65" customHeight="1">
      <c r="A224" s="69"/>
      <c r="B224" s="11"/>
      <c r="C224" s="1794" t="s">
        <v>42</v>
      </c>
      <c r="D224" s="1794"/>
      <c r="E224" s="1794"/>
      <c r="F224" s="1502" t="s">
        <v>1379</v>
      </c>
      <c r="G224" s="1502"/>
      <c r="H224" s="1502"/>
      <c r="I224" s="1502"/>
      <c r="J224" s="1502" t="s">
        <v>1380</v>
      </c>
      <c r="K224" s="1502"/>
      <c r="L224" s="1502"/>
      <c r="M224" s="1502"/>
      <c r="N224" s="1502" t="s">
        <v>1381</v>
      </c>
      <c r="O224" s="1502"/>
      <c r="P224" s="1502"/>
      <c r="Q224" s="1502"/>
      <c r="R224" s="300" t="s">
        <v>1373</v>
      </c>
    </row>
    <row r="225" spans="1:16367" s="12" customFormat="1" ht="14.25" customHeight="1">
      <c r="A225" s="69"/>
      <c r="B225" s="11"/>
      <c r="C225" s="1793" t="s">
        <v>42</v>
      </c>
      <c r="D225" s="1793"/>
      <c r="E225" s="1793"/>
      <c r="F225" s="310">
        <v>2022</v>
      </c>
      <c r="G225" s="310">
        <v>2023</v>
      </c>
      <c r="H225" s="310">
        <v>2024</v>
      </c>
      <c r="I225" s="310">
        <v>2025</v>
      </c>
      <c r="J225" s="310">
        <v>2022</v>
      </c>
      <c r="K225" s="310">
        <v>2023</v>
      </c>
      <c r="L225" s="310">
        <v>2024</v>
      </c>
      <c r="M225" s="310">
        <v>2025</v>
      </c>
      <c r="N225" s="310">
        <v>2022</v>
      </c>
      <c r="O225" s="310">
        <v>2023</v>
      </c>
      <c r="P225" s="310">
        <v>2024</v>
      </c>
      <c r="Q225" s="310">
        <v>2025</v>
      </c>
      <c r="R225" s="310">
        <v>2025</v>
      </c>
    </row>
    <row r="226" spans="1:16367" s="12" customFormat="1" ht="33" customHeight="1">
      <c r="A226" s="69"/>
      <c r="B226" s="11"/>
      <c r="C226" s="1717" t="s">
        <v>388</v>
      </c>
      <c r="D226" s="1717"/>
      <c r="E226" s="1718"/>
      <c r="F226" s="47">
        <v>21.14</v>
      </c>
      <c r="G226" s="47">
        <v>24.08</v>
      </c>
      <c r="H226" s="47">
        <v>9.76</v>
      </c>
      <c r="I226" s="23">
        <v>7.75</v>
      </c>
      <c r="J226" s="185">
        <v>11.53</v>
      </c>
      <c r="K226" s="182">
        <v>14.59</v>
      </c>
      <c r="L226" s="182">
        <v>11.34</v>
      </c>
      <c r="M226" s="183">
        <v>10.77</v>
      </c>
      <c r="N226" s="47">
        <v>0</v>
      </c>
      <c r="O226" s="47">
        <v>0</v>
      </c>
      <c r="P226" s="42">
        <v>0</v>
      </c>
      <c r="Q226" s="155">
        <v>0</v>
      </c>
      <c r="R226" s="321">
        <v>0</v>
      </c>
      <c r="S226" s="3"/>
      <c r="T226" s="4"/>
      <c r="U226" s="5"/>
      <c r="V226" s="5"/>
      <c r="W226" s="6"/>
      <c r="X226" s="5"/>
      <c r="Y226" s="5"/>
      <c r="Z226" s="5"/>
      <c r="AA226" s="6"/>
      <c r="AB226" s="63"/>
      <c r="AC226" s="63"/>
      <c r="AD226" s="63"/>
      <c r="AE226" s="63"/>
      <c r="AF226" s="63"/>
      <c r="AG226" s="63"/>
      <c r="AH226" s="63"/>
      <c r="AI226" s="63"/>
      <c r="AJ226" s="63"/>
      <c r="AK226" s="63"/>
      <c r="AL226" s="7"/>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c r="AML226" s="1"/>
      <c r="AMM226" s="1"/>
      <c r="AMN226" s="1"/>
      <c r="AMO226" s="1"/>
      <c r="AMP226" s="1"/>
      <c r="AMQ226" s="1"/>
      <c r="AMR226" s="1"/>
      <c r="AMS226" s="1"/>
      <c r="AMT226" s="1"/>
      <c r="AMU226" s="1"/>
      <c r="AMV226" s="1"/>
      <c r="AMW226" s="1"/>
      <c r="AMX226" s="1"/>
      <c r="AMY226" s="1"/>
      <c r="AMZ226" s="1"/>
      <c r="ANA226" s="1"/>
      <c r="ANB226" s="1"/>
      <c r="ANC226" s="1"/>
      <c r="AND226" s="1"/>
      <c r="ANE226" s="1"/>
      <c r="ANF226" s="1"/>
      <c r="ANG226" s="1"/>
      <c r="ANH226" s="1"/>
      <c r="ANI226" s="1"/>
      <c r="ANJ226" s="1"/>
      <c r="ANK226" s="1"/>
      <c r="ANL226" s="1"/>
      <c r="ANM226" s="1"/>
      <c r="ANN226" s="1"/>
      <c r="ANO226" s="1"/>
      <c r="ANP226" s="1"/>
      <c r="ANQ226" s="1"/>
      <c r="ANR226" s="1"/>
      <c r="ANS226" s="1"/>
      <c r="ANT226" s="1"/>
      <c r="ANU226" s="1"/>
      <c r="ANV226" s="1"/>
      <c r="ANW226" s="1"/>
      <c r="ANX226" s="1"/>
      <c r="ANY226" s="1"/>
      <c r="ANZ226" s="1"/>
      <c r="AOA226" s="1"/>
      <c r="AOB226" s="1"/>
      <c r="AOC226" s="1"/>
      <c r="AOD226" s="1"/>
      <c r="AOE226" s="1"/>
      <c r="AOF226" s="1"/>
      <c r="AOG226" s="1"/>
      <c r="AOH226" s="1"/>
      <c r="AOI226" s="1"/>
      <c r="AOJ226" s="1"/>
      <c r="AOK226" s="1"/>
      <c r="AOL226" s="1"/>
      <c r="AOM226" s="1"/>
      <c r="AON226" s="1"/>
      <c r="AOO226" s="1"/>
      <c r="AOP226" s="1"/>
      <c r="AOQ226" s="1"/>
      <c r="AOR226" s="1"/>
      <c r="AOS226" s="1"/>
      <c r="AOT226" s="1"/>
      <c r="AOU226" s="1"/>
      <c r="AOV226" s="1"/>
      <c r="AOW226" s="1"/>
      <c r="AOX226" s="1"/>
      <c r="AOY226" s="1"/>
      <c r="AOZ226" s="1"/>
      <c r="APA226" s="1"/>
      <c r="APB226" s="1"/>
      <c r="APC226" s="1"/>
      <c r="APD226" s="1"/>
      <c r="APE226" s="1"/>
      <c r="APF226" s="1"/>
      <c r="APG226" s="1"/>
      <c r="APH226" s="1"/>
      <c r="API226" s="1"/>
      <c r="APJ226" s="1"/>
      <c r="APK226" s="1"/>
      <c r="APL226" s="1"/>
      <c r="APM226" s="1"/>
      <c r="APN226" s="1"/>
      <c r="APO226" s="1"/>
      <c r="APP226" s="1"/>
      <c r="APQ226" s="1"/>
      <c r="APR226" s="1"/>
      <c r="APS226" s="1"/>
      <c r="APT226" s="1"/>
      <c r="APU226" s="1"/>
      <c r="APV226" s="1"/>
      <c r="APW226" s="1"/>
      <c r="APX226" s="1"/>
      <c r="APY226" s="1"/>
      <c r="APZ226" s="1"/>
      <c r="AQA226" s="1"/>
      <c r="AQB226" s="1"/>
      <c r="AQC226" s="1"/>
      <c r="AQD226" s="1"/>
      <c r="AQE226" s="1"/>
      <c r="AQF226" s="1"/>
      <c r="AQG226" s="1"/>
      <c r="AQH226" s="1"/>
      <c r="AQI226" s="1"/>
      <c r="AQJ226" s="1"/>
      <c r="AQK226" s="1"/>
      <c r="AQL226" s="1"/>
      <c r="AQM226" s="1"/>
      <c r="AQN226" s="1"/>
      <c r="AQO226" s="1"/>
      <c r="AQP226" s="1"/>
      <c r="AQQ226" s="1"/>
      <c r="AQR226" s="1"/>
      <c r="AQS226" s="1"/>
      <c r="AQT226" s="1"/>
      <c r="AQU226" s="1"/>
      <c r="AQV226" s="1"/>
      <c r="AQW226" s="1"/>
      <c r="AQX226" s="1"/>
      <c r="AQY226" s="1"/>
      <c r="AQZ226" s="1"/>
      <c r="ARA226" s="1"/>
      <c r="ARB226" s="1"/>
      <c r="ARC226" s="1"/>
      <c r="ARD226" s="1"/>
      <c r="ARE226" s="1"/>
      <c r="ARF226" s="1"/>
      <c r="ARG226" s="1"/>
      <c r="ARH226" s="1"/>
      <c r="ARI226" s="1"/>
      <c r="ARJ226" s="1"/>
      <c r="ARK226" s="1"/>
      <c r="ARL226" s="1"/>
      <c r="ARM226" s="1"/>
      <c r="ARN226" s="1"/>
      <c r="ARO226" s="1"/>
      <c r="ARP226" s="1"/>
      <c r="ARQ226" s="1"/>
      <c r="ARR226" s="1"/>
      <c r="ARS226" s="1"/>
      <c r="ART226" s="1"/>
      <c r="ARU226" s="1"/>
      <c r="ARV226" s="1"/>
      <c r="ARW226" s="1"/>
      <c r="ARX226" s="1"/>
      <c r="ARY226" s="1"/>
      <c r="ARZ226" s="1"/>
      <c r="ASA226" s="1"/>
      <c r="ASB226" s="1"/>
      <c r="ASC226" s="1"/>
      <c r="ASD226" s="1"/>
      <c r="ASE226" s="1"/>
      <c r="ASF226" s="1"/>
      <c r="ASG226" s="1"/>
      <c r="ASH226" s="1"/>
      <c r="ASI226" s="1"/>
      <c r="ASJ226" s="1"/>
      <c r="ASK226" s="1"/>
      <c r="ASL226" s="1"/>
      <c r="ASM226" s="1"/>
      <c r="ASN226" s="1"/>
      <c r="ASO226" s="1"/>
      <c r="ASP226" s="1"/>
      <c r="ASQ226" s="1"/>
      <c r="ASR226" s="1"/>
      <c r="ASS226" s="1"/>
      <c r="AST226" s="1"/>
      <c r="ASU226" s="1"/>
      <c r="ASV226" s="1"/>
      <c r="ASW226" s="1"/>
      <c r="ASX226" s="1"/>
      <c r="ASY226" s="1"/>
      <c r="ASZ226" s="1"/>
      <c r="ATA226" s="1"/>
      <c r="ATB226" s="1"/>
      <c r="ATC226" s="1"/>
      <c r="ATD226" s="1"/>
      <c r="ATE226" s="1"/>
      <c r="ATF226" s="1"/>
      <c r="ATG226" s="1"/>
      <c r="ATH226" s="1"/>
      <c r="ATI226" s="1"/>
      <c r="ATJ226" s="1"/>
      <c r="ATK226" s="1"/>
      <c r="ATL226" s="1"/>
      <c r="ATM226" s="1"/>
      <c r="ATN226" s="1"/>
      <c r="ATO226" s="1"/>
      <c r="ATP226" s="1"/>
      <c r="ATQ226" s="1"/>
      <c r="ATR226" s="1"/>
      <c r="ATS226" s="1"/>
      <c r="ATT226" s="1"/>
      <c r="ATU226" s="1"/>
      <c r="ATV226" s="1"/>
      <c r="ATW226" s="1"/>
      <c r="ATX226" s="1"/>
      <c r="ATY226" s="1"/>
      <c r="ATZ226" s="1"/>
      <c r="AUA226" s="1"/>
      <c r="AUB226" s="1"/>
      <c r="AUC226" s="1"/>
      <c r="AUD226" s="1"/>
      <c r="AUE226" s="1"/>
      <c r="AUF226" s="1"/>
      <c r="AUG226" s="1"/>
      <c r="AUH226" s="1"/>
      <c r="AUI226" s="1"/>
      <c r="AUJ226" s="1"/>
      <c r="AUK226" s="1"/>
      <c r="AUL226" s="1"/>
      <c r="AUM226" s="1"/>
      <c r="AUN226" s="1"/>
      <c r="AUO226" s="1"/>
      <c r="AUP226" s="1"/>
      <c r="AUQ226" s="1"/>
      <c r="AUR226" s="1"/>
      <c r="AUS226" s="1"/>
      <c r="AUT226" s="1"/>
      <c r="AUU226" s="1"/>
      <c r="AUV226" s="1"/>
      <c r="AUW226" s="1"/>
      <c r="AUX226" s="1"/>
      <c r="AUY226" s="1"/>
      <c r="AUZ226" s="1"/>
      <c r="AVA226" s="1"/>
      <c r="AVB226" s="1"/>
      <c r="AVC226" s="1"/>
      <c r="AVD226" s="1"/>
      <c r="AVE226" s="1"/>
      <c r="AVF226" s="1"/>
      <c r="AVG226" s="1"/>
      <c r="AVH226" s="1"/>
      <c r="AVI226" s="1"/>
      <c r="AVJ226" s="1"/>
      <c r="AVK226" s="1"/>
      <c r="AVL226" s="1"/>
      <c r="AVM226" s="1"/>
      <c r="AVN226" s="1"/>
      <c r="AVO226" s="1"/>
      <c r="AVP226" s="1"/>
      <c r="AVQ226" s="1"/>
      <c r="AVR226" s="1"/>
      <c r="AVS226" s="1"/>
      <c r="AVT226" s="1"/>
      <c r="AVU226" s="1"/>
      <c r="AVV226" s="1"/>
      <c r="AVW226" s="1"/>
      <c r="AVX226" s="1"/>
      <c r="AVY226" s="1"/>
      <c r="AVZ226" s="1"/>
      <c r="AWA226" s="1"/>
      <c r="AWB226" s="1"/>
      <c r="AWC226" s="1"/>
      <c r="AWD226" s="1"/>
      <c r="AWE226" s="1"/>
      <c r="AWF226" s="1"/>
      <c r="AWG226" s="1"/>
      <c r="AWH226" s="1"/>
      <c r="AWI226" s="1"/>
      <c r="AWJ226" s="1"/>
      <c r="AWK226" s="1"/>
      <c r="AWL226" s="1"/>
      <c r="AWM226" s="1"/>
      <c r="AWN226" s="1"/>
      <c r="AWO226" s="1"/>
      <c r="AWP226" s="1"/>
      <c r="AWQ226" s="1"/>
      <c r="AWR226" s="1"/>
      <c r="AWS226" s="1"/>
      <c r="AWT226" s="1"/>
      <c r="AWU226" s="1"/>
      <c r="AWV226" s="1"/>
      <c r="AWW226" s="1"/>
      <c r="AWX226" s="1"/>
      <c r="AWY226" s="1"/>
      <c r="AWZ226" s="1"/>
      <c r="AXA226" s="1"/>
      <c r="AXB226" s="1"/>
      <c r="AXC226" s="1"/>
      <c r="AXD226" s="1"/>
      <c r="AXE226" s="1"/>
      <c r="AXF226" s="1"/>
      <c r="AXG226" s="1"/>
      <c r="AXH226" s="1"/>
      <c r="AXI226" s="1"/>
      <c r="AXJ226" s="1"/>
      <c r="AXK226" s="1"/>
      <c r="AXL226" s="1"/>
      <c r="AXM226" s="1"/>
      <c r="AXN226" s="1"/>
      <c r="AXO226" s="1"/>
      <c r="AXP226" s="1"/>
      <c r="AXQ226" s="1"/>
      <c r="AXR226" s="1"/>
      <c r="AXS226" s="1"/>
      <c r="AXT226" s="1"/>
      <c r="AXU226" s="1"/>
      <c r="AXV226" s="1"/>
      <c r="AXW226" s="1"/>
      <c r="AXX226" s="1"/>
      <c r="AXY226" s="1"/>
      <c r="AXZ226" s="1"/>
      <c r="AYA226" s="1"/>
      <c r="AYB226" s="1"/>
      <c r="AYC226" s="1"/>
      <c r="AYD226" s="1"/>
      <c r="AYE226" s="1"/>
      <c r="AYF226" s="1"/>
      <c r="AYG226" s="1"/>
      <c r="AYH226" s="1"/>
      <c r="AYI226" s="1"/>
      <c r="AYJ226" s="1"/>
      <c r="AYK226" s="1"/>
      <c r="AYL226" s="1"/>
      <c r="AYM226" s="1"/>
      <c r="AYN226" s="1"/>
      <c r="AYO226" s="1"/>
      <c r="AYP226" s="1"/>
      <c r="AYQ226" s="1"/>
      <c r="AYR226" s="1"/>
      <c r="AYS226" s="1"/>
      <c r="AYT226" s="1"/>
      <c r="AYU226" s="1"/>
      <c r="AYV226" s="1"/>
      <c r="AYW226" s="1"/>
      <c r="AYX226" s="1"/>
      <c r="AYY226" s="1"/>
      <c r="AYZ226" s="1"/>
      <c r="AZA226" s="1"/>
      <c r="AZB226" s="1"/>
      <c r="AZC226" s="1"/>
      <c r="AZD226" s="1"/>
      <c r="AZE226" s="1"/>
      <c r="AZF226" s="1"/>
      <c r="AZG226" s="1"/>
      <c r="AZH226" s="1"/>
      <c r="AZI226" s="1"/>
      <c r="AZJ226" s="1"/>
      <c r="AZK226" s="1"/>
      <c r="AZL226" s="1"/>
      <c r="AZM226" s="1"/>
      <c r="AZN226" s="1"/>
      <c r="AZO226" s="1"/>
      <c r="AZP226" s="1"/>
      <c r="AZQ226" s="1"/>
      <c r="AZR226" s="1"/>
      <c r="AZS226" s="1"/>
      <c r="AZT226" s="1"/>
      <c r="AZU226" s="1"/>
      <c r="AZV226" s="1"/>
      <c r="AZW226" s="1"/>
      <c r="AZX226" s="1"/>
      <c r="AZY226" s="1"/>
      <c r="AZZ226" s="1"/>
      <c r="BAA226" s="1"/>
      <c r="BAB226" s="1"/>
      <c r="BAC226" s="1"/>
      <c r="BAD226" s="1"/>
      <c r="BAE226" s="1"/>
      <c r="BAF226" s="1"/>
      <c r="BAG226" s="1"/>
      <c r="BAH226" s="1"/>
      <c r="BAI226" s="1"/>
      <c r="BAJ226" s="1"/>
      <c r="BAK226" s="1"/>
      <c r="BAL226" s="1"/>
      <c r="BAM226" s="1"/>
      <c r="BAN226" s="1"/>
      <c r="BAO226" s="1"/>
      <c r="BAP226" s="1"/>
      <c r="BAQ226" s="1"/>
      <c r="BAR226" s="1"/>
      <c r="BAS226" s="1"/>
      <c r="BAT226" s="1"/>
      <c r="BAU226" s="1"/>
      <c r="BAV226" s="1"/>
      <c r="BAW226" s="1"/>
      <c r="BAX226" s="1"/>
      <c r="BAY226" s="1"/>
      <c r="BAZ226" s="1"/>
      <c r="BBA226" s="1"/>
      <c r="BBB226" s="1"/>
      <c r="BBC226" s="1"/>
      <c r="BBD226" s="1"/>
      <c r="BBE226" s="1"/>
      <c r="BBF226" s="1"/>
      <c r="BBG226" s="1"/>
      <c r="BBH226" s="1"/>
      <c r="BBI226" s="1"/>
      <c r="BBJ226" s="1"/>
      <c r="BBK226" s="1"/>
      <c r="BBL226" s="1"/>
      <c r="BBM226" s="1"/>
      <c r="BBN226" s="1"/>
      <c r="BBO226" s="1"/>
      <c r="BBP226" s="1"/>
      <c r="BBQ226" s="1"/>
      <c r="BBR226" s="1"/>
      <c r="BBS226" s="1"/>
      <c r="BBT226" s="1"/>
      <c r="BBU226" s="1"/>
      <c r="BBV226" s="1"/>
      <c r="BBW226" s="1"/>
      <c r="BBX226" s="1"/>
      <c r="BBY226" s="1"/>
      <c r="BBZ226" s="1"/>
      <c r="BCA226" s="1"/>
      <c r="BCB226" s="1"/>
      <c r="BCC226" s="1"/>
      <c r="BCD226" s="1"/>
      <c r="BCE226" s="1"/>
      <c r="BCF226" s="1"/>
      <c r="BCG226" s="1"/>
      <c r="BCH226" s="1"/>
      <c r="BCI226" s="1"/>
      <c r="BCJ226" s="1"/>
      <c r="BCK226" s="1"/>
      <c r="BCL226" s="1"/>
      <c r="BCM226" s="1"/>
      <c r="BCN226" s="1"/>
      <c r="BCO226" s="1"/>
      <c r="BCP226" s="1"/>
      <c r="BCQ226" s="1"/>
      <c r="BCR226" s="1"/>
      <c r="BCS226" s="1"/>
      <c r="BCT226" s="1"/>
      <c r="BCU226" s="1"/>
      <c r="BCV226" s="1"/>
      <c r="BCW226" s="1"/>
      <c r="BCX226" s="1"/>
      <c r="BCY226" s="1"/>
      <c r="BCZ226" s="1"/>
      <c r="BDA226" s="1"/>
      <c r="BDB226" s="1"/>
      <c r="BDC226" s="1"/>
      <c r="BDD226" s="1"/>
      <c r="BDE226" s="1"/>
      <c r="BDF226" s="1"/>
      <c r="BDG226" s="1"/>
      <c r="BDH226" s="1"/>
      <c r="BDI226" s="1"/>
      <c r="BDJ226" s="1"/>
      <c r="BDK226" s="1"/>
      <c r="BDL226" s="1"/>
      <c r="BDM226" s="1"/>
      <c r="BDN226" s="1"/>
      <c r="BDO226" s="1"/>
      <c r="BDP226" s="1"/>
      <c r="BDQ226" s="1"/>
      <c r="BDR226" s="1"/>
      <c r="BDS226" s="1"/>
      <c r="BDT226" s="1"/>
      <c r="BDU226" s="1"/>
      <c r="BDV226" s="1"/>
      <c r="BDW226" s="1"/>
      <c r="BDX226" s="1"/>
      <c r="BDY226" s="1"/>
      <c r="BDZ226" s="1"/>
      <c r="BEA226" s="1"/>
      <c r="BEB226" s="1"/>
      <c r="BEC226" s="1"/>
      <c r="BED226" s="1"/>
      <c r="BEE226" s="1"/>
      <c r="BEF226" s="1"/>
      <c r="BEG226" s="1"/>
      <c r="BEH226" s="1"/>
      <c r="BEI226" s="1"/>
      <c r="BEJ226" s="1"/>
      <c r="BEK226" s="1"/>
      <c r="BEL226" s="1"/>
      <c r="BEM226" s="1"/>
      <c r="BEN226" s="1"/>
      <c r="BEO226" s="1"/>
      <c r="BEP226" s="1"/>
      <c r="BEQ226" s="1"/>
      <c r="BER226" s="1"/>
      <c r="BES226" s="1"/>
      <c r="BET226" s="1"/>
      <c r="BEU226" s="1"/>
      <c r="BEV226" s="1"/>
      <c r="BEW226" s="1"/>
      <c r="BEX226" s="1"/>
      <c r="BEY226" s="1"/>
      <c r="BEZ226" s="1"/>
      <c r="BFA226" s="1"/>
      <c r="BFB226" s="1"/>
      <c r="BFC226" s="1"/>
      <c r="BFD226" s="1"/>
      <c r="BFE226" s="1"/>
      <c r="BFF226" s="1"/>
      <c r="BFG226" s="1"/>
      <c r="BFH226" s="1"/>
      <c r="BFI226" s="1"/>
      <c r="BFJ226" s="1"/>
      <c r="BFK226" s="1"/>
      <c r="BFL226" s="1"/>
      <c r="BFM226" s="1"/>
      <c r="BFN226" s="1"/>
      <c r="BFO226" s="1"/>
      <c r="BFP226" s="1"/>
      <c r="BFQ226" s="1"/>
      <c r="BFR226" s="1"/>
      <c r="BFS226" s="1"/>
      <c r="BFT226" s="1"/>
      <c r="BFU226" s="1"/>
      <c r="BFV226" s="1"/>
      <c r="BFW226" s="1"/>
      <c r="BFX226" s="1"/>
      <c r="BFY226" s="1"/>
      <c r="BFZ226" s="1"/>
      <c r="BGA226" s="1"/>
      <c r="BGB226" s="1"/>
      <c r="BGC226" s="1"/>
      <c r="BGD226" s="1"/>
      <c r="BGE226" s="1"/>
      <c r="BGF226" s="1"/>
      <c r="BGG226" s="1"/>
      <c r="BGH226" s="1"/>
      <c r="BGI226" s="1"/>
      <c r="BGJ226" s="1"/>
      <c r="BGK226" s="1"/>
      <c r="BGL226" s="1"/>
      <c r="BGM226" s="1"/>
      <c r="BGN226" s="1"/>
      <c r="BGO226" s="1"/>
      <c r="BGP226" s="1"/>
      <c r="BGQ226" s="1"/>
      <c r="BGR226" s="1"/>
      <c r="BGS226" s="1"/>
      <c r="BGT226" s="1"/>
      <c r="BGU226" s="1"/>
      <c r="BGV226" s="1"/>
      <c r="BGW226" s="1"/>
      <c r="BGX226" s="1"/>
      <c r="BGY226" s="1"/>
      <c r="BGZ226" s="1"/>
      <c r="BHA226" s="1"/>
      <c r="BHB226" s="1"/>
      <c r="BHC226" s="1"/>
      <c r="BHD226" s="1"/>
      <c r="BHE226" s="1"/>
      <c r="BHF226" s="1"/>
      <c r="BHG226" s="1"/>
      <c r="BHH226" s="1"/>
      <c r="BHI226" s="1"/>
      <c r="BHJ226" s="1"/>
      <c r="BHK226" s="1"/>
      <c r="BHL226" s="1"/>
      <c r="BHM226" s="1"/>
      <c r="BHN226" s="1"/>
      <c r="BHO226" s="1"/>
      <c r="BHP226" s="1"/>
      <c r="BHQ226" s="1"/>
      <c r="BHR226" s="1"/>
      <c r="BHS226" s="1"/>
      <c r="BHT226" s="1"/>
      <c r="BHU226" s="1"/>
      <c r="BHV226" s="1"/>
      <c r="BHW226" s="1"/>
      <c r="BHX226" s="1"/>
      <c r="BHY226" s="1"/>
      <c r="BHZ226" s="1"/>
      <c r="BIA226" s="1"/>
      <c r="BIB226" s="1"/>
      <c r="BIC226" s="1"/>
      <c r="BID226" s="1"/>
      <c r="BIE226" s="1"/>
      <c r="BIF226" s="1"/>
      <c r="BIG226" s="1"/>
      <c r="BIH226" s="1"/>
      <c r="BII226" s="1"/>
      <c r="BIJ226" s="1"/>
      <c r="BIK226" s="1"/>
      <c r="BIL226" s="1"/>
      <c r="BIM226" s="1"/>
      <c r="BIN226" s="1"/>
      <c r="BIO226" s="1"/>
      <c r="BIP226" s="1"/>
      <c r="BIQ226" s="1"/>
      <c r="BIR226" s="1"/>
      <c r="BIS226" s="1"/>
      <c r="BIT226" s="1"/>
      <c r="BIU226" s="1"/>
      <c r="BIV226" s="1"/>
      <c r="BIW226" s="1"/>
      <c r="BIX226" s="1"/>
      <c r="BIY226" s="1"/>
      <c r="BIZ226" s="1"/>
      <c r="BJA226" s="1"/>
      <c r="BJB226" s="1"/>
      <c r="BJC226" s="1"/>
      <c r="BJD226" s="1"/>
      <c r="BJE226" s="1"/>
      <c r="BJF226" s="1"/>
      <c r="BJG226" s="1"/>
      <c r="BJH226" s="1"/>
      <c r="BJI226" s="1"/>
      <c r="BJJ226" s="1"/>
      <c r="BJK226" s="1"/>
      <c r="BJL226" s="1"/>
      <c r="BJM226" s="1"/>
      <c r="BJN226" s="1"/>
      <c r="BJO226" s="1"/>
      <c r="BJP226" s="1"/>
      <c r="BJQ226" s="1"/>
      <c r="BJR226" s="1"/>
      <c r="BJS226" s="1"/>
      <c r="BJT226" s="1"/>
      <c r="BJU226" s="1"/>
      <c r="BJV226" s="1"/>
      <c r="BJW226" s="1"/>
      <c r="BJX226" s="1"/>
      <c r="BJY226" s="1"/>
      <c r="BJZ226" s="1"/>
      <c r="BKA226" s="1"/>
      <c r="BKB226" s="1"/>
      <c r="BKC226" s="1"/>
      <c r="BKD226" s="1"/>
      <c r="BKE226" s="1"/>
      <c r="BKF226" s="1"/>
      <c r="BKG226" s="1"/>
      <c r="BKH226" s="1"/>
      <c r="BKI226" s="1"/>
      <c r="BKJ226" s="1"/>
      <c r="BKK226" s="1"/>
      <c r="BKL226" s="1"/>
      <c r="BKM226" s="1"/>
      <c r="BKN226" s="1"/>
      <c r="BKO226" s="1"/>
      <c r="BKP226" s="1"/>
      <c r="BKQ226" s="1"/>
      <c r="BKR226" s="1"/>
      <c r="BKS226" s="1"/>
      <c r="BKT226" s="1"/>
      <c r="BKU226" s="1"/>
      <c r="BKV226" s="1"/>
      <c r="BKW226" s="1"/>
      <c r="BKX226" s="1"/>
      <c r="BKY226" s="1"/>
      <c r="BKZ226" s="1"/>
      <c r="BLA226" s="1"/>
      <c r="BLB226" s="1"/>
      <c r="BLC226" s="1"/>
      <c r="BLD226" s="1"/>
      <c r="BLE226" s="1"/>
      <c r="BLF226" s="1"/>
      <c r="BLG226" s="1"/>
      <c r="BLH226" s="1"/>
      <c r="BLI226" s="1"/>
      <c r="BLJ226" s="1"/>
      <c r="BLK226" s="1"/>
      <c r="BLL226" s="1"/>
      <c r="BLM226" s="1"/>
      <c r="BLN226" s="1"/>
      <c r="BLO226" s="1"/>
      <c r="BLP226" s="1"/>
      <c r="BLQ226" s="1"/>
      <c r="BLR226" s="1"/>
      <c r="BLS226" s="1"/>
      <c r="BLT226" s="1"/>
      <c r="BLU226" s="1"/>
      <c r="BLV226" s="1"/>
      <c r="BLW226" s="1"/>
      <c r="BLX226" s="1"/>
      <c r="BLY226" s="1"/>
      <c r="BLZ226" s="1"/>
      <c r="BMA226" s="1"/>
      <c r="BMB226" s="1"/>
      <c r="BMC226" s="1"/>
      <c r="BMD226" s="1"/>
      <c r="BME226" s="1"/>
      <c r="BMF226" s="1"/>
      <c r="BMG226" s="1"/>
      <c r="BMH226" s="1"/>
      <c r="BMI226" s="1"/>
      <c r="BMJ226" s="1"/>
      <c r="BMK226" s="1"/>
      <c r="BML226" s="1"/>
      <c r="BMM226" s="1"/>
      <c r="BMN226" s="1"/>
      <c r="BMO226" s="1"/>
      <c r="BMP226" s="1"/>
      <c r="BMQ226" s="1"/>
      <c r="BMR226" s="1"/>
      <c r="BMS226" s="1"/>
      <c r="BMT226" s="1"/>
      <c r="BMU226" s="1"/>
      <c r="BMV226" s="1"/>
      <c r="BMW226" s="1"/>
      <c r="BMX226" s="1"/>
      <c r="BMY226" s="1"/>
      <c r="BMZ226" s="1"/>
      <c r="BNA226" s="1"/>
      <c r="BNB226" s="1"/>
      <c r="BNC226" s="1"/>
      <c r="BND226" s="1"/>
      <c r="BNE226" s="1"/>
      <c r="BNF226" s="1"/>
      <c r="BNG226" s="1"/>
      <c r="BNH226" s="1"/>
      <c r="BNI226" s="1"/>
      <c r="BNJ226" s="1"/>
      <c r="BNK226" s="1"/>
      <c r="BNL226" s="1"/>
      <c r="BNM226" s="1"/>
      <c r="BNN226" s="1"/>
      <c r="BNO226" s="1"/>
      <c r="BNP226" s="1"/>
      <c r="BNQ226" s="1"/>
      <c r="BNR226" s="1"/>
      <c r="BNS226" s="1"/>
      <c r="BNT226" s="1"/>
      <c r="BNU226" s="1"/>
      <c r="BNV226" s="1"/>
      <c r="BNW226" s="1"/>
      <c r="BNX226" s="1"/>
      <c r="BNY226" s="1"/>
      <c r="BNZ226" s="1"/>
      <c r="BOA226" s="1"/>
      <c r="BOB226" s="1"/>
      <c r="BOC226" s="1"/>
      <c r="BOD226" s="1"/>
      <c r="BOE226" s="1"/>
      <c r="BOF226" s="1"/>
      <c r="BOG226" s="1"/>
      <c r="BOH226" s="1"/>
      <c r="BOI226" s="1"/>
      <c r="BOJ226" s="1"/>
      <c r="BOK226" s="1"/>
      <c r="BOL226" s="1"/>
      <c r="BOM226" s="1"/>
      <c r="BON226" s="1"/>
      <c r="BOO226" s="1"/>
      <c r="BOP226" s="1"/>
      <c r="BOQ226" s="1"/>
      <c r="BOR226" s="1"/>
      <c r="BOS226" s="1"/>
      <c r="BOT226" s="1"/>
      <c r="BOU226" s="1"/>
      <c r="BOV226" s="1"/>
      <c r="BOW226" s="1"/>
      <c r="BOX226" s="1"/>
      <c r="BOY226" s="1"/>
      <c r="BOZ226" s="1"/>
      <c r="BPA226" s="1"/>
      <c r="BPB226" s="1"/>
      <c r="BPC226" s="1"/>
      <c r="BPD226" s="1"/>
      <c r="BPE226" s="1"/>
      <c r="BPF226" s="1"/>
      <c r="BPG226" s="1"/>
      <c r="BPH226" s="1"/>
      <c r="BPI226" s="1"/>
      <c r="BPJ226" s="1"/>
      <c r="BPK226" s="1"/>
      <c r="BPL226" s="1"/>
      <c r="BPM226" s="1"/>
      <c r="BPN226" s="1"/>
      <c r="BPO226" s="1"/>
      <c r="BPP226" s="1"/>
      <c r="BPQ226" s="1"/>
      <c r="BPR226" s="1"/>
      <c r="BPS226" s="1"/>
      <c r="BPT226" s="1"/>
      <c r="BPU226" s="1"/>
      <c r="BPV226" s="1"/>
      <c r="BPW226" s="1"/>
      <c r="BPX226" s="1"/>
      <c r="BPY226" s="1"/>
      <c r="BPZ226" s="1"/>
      <c r="BQA226" s="1"/>
      <c r="BQB226" s="1"/>
      <c r="BQC226" s="1"/>
      <c r="BQD226" s="1"/>
      <c r="BQE226" s="1"/>
      <c r="BQF226" s="1"/>
      <c r="BQG226" s="1"/>
      <c r="BQH226" s="1"/>
      <c r="BQI226" s="1"/>
      <c r="BQJ226" s="1"/>
      <c r="BQK226" s="1"/>
      <c r="BQL226" s="1"/>
      <c r="BQM226" s="1"/>
      <c r="BQN226" s="1"/>
      <c r="BQO226" s="1"/>
      <c r="BQP226" s="1"/>
      <c r="BQQ226" s="1"/>
      <c r="BQR226" s="1"/>
      <c r="BQS226" s="1"/>
      <c r="BQT226" s="1"/>
      <c r="BQU226" s="1"/>
      <c r="BQV226" s="1"/>
      <c r="BQW226" s="1"/>
      <c r="BQX226" s="1"/>
      <c r="BQY226" s="1"/>
      <c r="BQZ226" s="1"/>
      <c r="BRA226" s="1"/>
      <c r="BRB226" s="1"/>
      <c r="BRC226" s="1"/>
      <c r="BRD226" s="1"/>
      <c r="BRE226" s="1"/>
      <c r="BRF226" s="1"/>
      <c r="BRG226" s="1"/>
      <c r="BRH226" s="1"/>
      <c r="BRI226" s="1"/>
      <c r="BRJ226" s="1"/>
      <c r="BRK226" s="1"/>
      <c r="BRL226" s="1"/>
      <c r="BRM226" s="1"/>
      <c r="BRN226" s="1"/>
      <c r="BRO226" s="1"/>
      <c r="BRP226" s="1"/>
      <c r="BRQ226" s="1"/>
      <c r="BRR226" s="1"/>
      <c r="BRS226" s="1"/>
      <c r="BRT226" s="1"/>
      <c r="BRU226" s="1"/>
      <c r="BRV226" s="1"/>
      <c r="BRW226" s="1"/>
      <c r="BRX226" s="1"/>
      <c r="BRY226" s="1"/>
      <c r="BRZ226" s="1"/>
      <c r="BSA226" s="1"/>
      <c r="BSB226" s="1"/>
      <c r="BSC226" s="1"/>
      <c r="BSD226" s="1"/>
      <c r="BSE226" s="1"/>
      <c r="BSF226" s="1"/>
      <c r="BSG226" s="1"/>
      <c r="BSH226" s="1"/>
      <c r="BSI226" s="1"/>
      <c r="BSJ226" s="1"/>
      <c r="BSK226" s="1"/>
      <c r="BSL226" s="1"/>
      <c r="BSM226" s="1"/>
      <c r="BSN226" s="1"/>
      <c r="BSO226" s="1"/>
      <c r="BSP226" s="1"/>
      <c r="BSQ226" s="1"/>
      <c r="BSR226" s="1"/>
      <c r="BSS226" s="1"/>
      <c r="BST226" s="1"/>
      <c r="BSU226" s="1"/>
      <c r="BSV226" s="1"/>
      <c r="BSW226" s="1"/>
      <c r="BSX226" s="1"/>
      <c r="BSY226" s="1"/>
      <c r="BSZ226" s="1"/>
      <c r="BTA226" s="1"/>
      <c r="BTB226" s="1"/>
      <c r="BTC226" s="1"/>
      <c r="BTD226" s="1"/>
      <c r="BTE226" s="1"/>
      <c r="BTF226" s="1"/>
      <c r="BTG226" s="1"/>
      <c r="BTH226" s="1"/>
      <c r="BTI226" s="1"/>
      <c r="BTJ226" s="1"/>
      <c r="BTK226" s="1"/>
      <c r="BTL226" s="1"/>
      <c r="BTM226" s="1"/>
      <c r="BTN226" s="1"/>
      <c r="BTO226" s="1"/>
      <c r="BTP226" s="1"/>
      <c r="BTQ226" s="1"/>
      <c r="BTR226" s="1"/>
      <c r="BTS226" s="1"/>
      <c r="BTT226" s="1"/>
      <c r="BTU226" s="1"/>
      <c r="BTV226" s="1"/>
      <c r="BTW226" s="1"/>
      <c r="BTX226" s="1"/>
      <c r="BTY226" s="1"/>
      <c r="BTZ226" s="1"/>
      <c r="BUA226" s="1"/>
      <c r="BUB226" s="1"/>
      <c r="BUC226" s="1"/>
      <c r="BUD226" s="1"/>
      <c r="BUE226" s="1"/>
      <c r="BUF226" s="1"/>
      <c r="BUG226" s="1"/>
      <c r="BUH226" s="1"/>
      <c r="BUI226" s="1"/>
      <c r="BUJ226" s="1"/>
      <c r="BUK226" s="1"/>
      <c r="BUL226" s="1"/>
      <c r="BUM226" s="1"/>
      <c r="BUN226" s="1"/>
      <c r="BUO226" s="1"/>
      <c r="BUP226" s="1"/>
      <c r="BUQ226" s="1"/>
      <c r="BUR226" s="1"/>
      <c r="BUS226" s="1"/>
      <c r="BUT226" s="1"/>
      <c r="BUU226" s="1"/>
      <c r="BUV226" s="1"/>
      <c r="BUW226" s="1"/>
      <c r="BUX226" s="1"/>
      <c r="BUY226" s="1"/>
      <c r="BUZ226" s="1"/>
      <c r="BVA226" s="1"/>
      <c r="BVB226" s="1"/>
      <c r="BVC226" s="1"/>
      <c r="BVD226" s="1"/>
      <c r="BVE226" s="1"/>
      <c r="BVF226" s="1"/>
      <c r="BVG226" s="1"/>
      <c r="BVH226" s="1"/>
      <c r="BVI226" s="1"/>
      <c r="BVJ226" s="1"/>
      <c r="BVK226" s="1"/>
      <c r="BVL226" s="1"/>
      <c r="BVM226" s="1"/>
      <c r="BVN226" s="1"/>
      <c r="BVO226" s="1"/>
      <c r="BVP226" s="1"/>
      <c r="BVQ226" s="1"/>
      <c r="BVR226" s="1"/>
      <c r="BVS226" s="1"/>
      <c r="BVT226" s="1"/>
      <c r="BVU226" s="1"/>
      <c r="BVV226" s="1"/>
      <c r="BVW226" s="1"/>
      <c r="BVX226" s="1"/>
      <c r="BVY226" s="1"/>
      <c r="BVZ226" s="1"/>
      <c r="BWA226" s="1"/>
      <c r="BWB226" s="1"/>
      <c r="BWC226" s="1"/>
      <c r="BWD226" s="1"/>
      <c r="BWE226" s="1"/>
      <c r="BWF226" s="1"/>
      <c r="BWG226" s="1"/>
      <c r="BWH226" s="1"/>
      <c r="BWI226" s="1"/>
      <c r="BWJ226" s="1"/>
      <c r="BWK226" s="1"/>
      <c r="BWL226" s="1"/>
      <c r="BWM226" s="1"/>
      <c r="BWN226" s="1"/>
      <c r="BWO226" s="1"/>
      <c r="BWP226" s="1"/>
      <c r="BWQ226" s="1"/>
      <c r="BWR226" s="1"/>
      <c r="BWS226" s="1"/>
      <c r="BWT226" s="1"/>
      <c r="BWU226" s="1"/>
      <c r="BWV226" s="1"/>
      <c r="BWW226" s="1"/>
      <c r="BWX226" s="1"/>
      <c r="BWY226" s="1"/>
      <c r="BWZ226" s="1"/>
      <c r="BXA226" s="1"/>
      <c r="BXB226" s="1"/>
      <c r="BXC226" s="1"/>
      <c r="BXD226" s="1"/>
      <c r="BXE226" s="1"/>
      <c r="BXF226" s="1"/>
      <c r="BXG226" s="1"/>
      <c r="BXH226" s="1"/>
      <c r="BXI226" s="1"/>
      <c r="BXJ226" s="1"/>
      <c r="BXK226" s="1"/>
      <c r="BXL226" s="1"/>
      <c r="BXM226" s="1"/>
      <c r="BXN226" s="1"/>
      <c r="BXO226" s="1"/>
      <c r="BXP226" s="1"/>
      <c r="BXQ226" s="1"/>
      <c r="BXR226" s="1"/>
      <c r="BXS226" s="1"/>
      <c r="BXT226" s="1"/>
      <c r="BXU226" s="1"/>
      <c r="BXV226" s="1"/>
      <c r="BXW226" s="1"/>
      <c r="BXX226" s="1"/>
      <c r="BXY226" s="1"/>
      <c r="BXZ226" s="1"/>
      <c r="BYA226" s="1"/>
      <c r="BYB226" s="1"/>
      <c r="BYC226" s="1"/>
      <c r="BYD226" s="1"/>
      <c r="BYE226" s="1"/>
      <c r="BYF226" s="1"/>
      <c r="BYG226" s="1"/>
      <c r="BYH226" s="1"/>
      <c r="BYI226" s="1"/>
      <c r="BYJ226" s="1"/>
      <c r="BYK226" s="1"/>
      <c r="BYL226" s="1"/>
      <c r="BYM226" s="1"/>
      <c r="BYN226" s="1"/>
      <c r="BYO226" s="1"/>
      <c r="BYP226" s="1"/>
      <c r="BYQ226" s="1"/>
      <c r="BYR226" s="1"/>
      <c r="BYS226" s="1"/>
      <c r="BYT226" s="1"/>
      <c r="BYU226" s="1"/>
      <c r="BYV226" s="1"/>
      <c r="BYW226" s="1"/>
      <c r="BYX226" s="1"/>
      <c r="BYY226" s="1"/>
      <c r="BYZ226" s="1"/>
      <c r="BZA226" s="1"/>
      <c r="BZB226" s="1"/>
      <c r="BZC226" s="1"/>
      <c r="BZD226" s="1"/>
      <c r="BZE226" s="1"/>
      <c r="BZF226" s="1"/>
      <c r="BZG226" s="1"/>
      <c r="BZH226" s="1"/>
      <c r="BZI226" s="1"/>
      <c r="BZJ226" s="1"/>
      <c r="BZK226" s="1"/>
      <c r="BZL226" s="1"/>
      <c r="BZM226" s="1"/>
      <c r="BZN226" s="1"/>
      <c r="BZO226" s="1"/>
      <c r="BZP226" s="1"/>
      <c r="BZQ226" s="1"/>
      <c r="BZR226" s="1"/>
      <c r="BZS226" s="1"/>
      <c r="BZT226" s="1"/>
      <c r="BZU226" s="1"/>
      <c r="BZV226" s="1"/>
      <c r="BZW226" s="1"/>
      <c r="BZX226" s="1"/>
      <c r="BZY226" s="1"/>
      <c r="BZZ226" s="1"/>
      <c r="CAA226" s="1"/>
      <c r="CAB226" s="1"/>
      <c r="CAC226" s="1"/>
      <c r="CAD226" s="1"/>
      <c r="CAE226" s="1"/>
      <c r="CAF226" s="1"/>
      <c r="CAG226" s="1"/>
      <c r="CAH226" s="1"/>
      <c r="CAI226" s="1"/>
      <c r="CAJ226" s="1"/>
      <c r="CAK226" s="1"/>
      <c r="CAL226" s="1"/>
      <c r="CAM226" s="1"/>
      <c r="CAN226" s="1"/>
      <c r="CAO226" s="1"/>
      <c r="CAP226" s="1"/>
      <c r="CAQ226" s="1"/>
      <c r="CAR226" s="1"/>
      <c r="CAS226" s="1"/>
      <c r="CAT226" s="1"/>
      <c r="CAU226" s="1"/>
      <c r="CAV226" s="1"/>
      <c r="CAW226" s="1"/>
      <c r="CAX226" s="1"/>
      <c r="CAY226" s="1"/>
      <c r="CAZ226" s="1"/>
      <c r="CBA226" s="1"/>
      <c r="CBB226" s="1"/>
      <c r="CBC226" s="1"/>
      <c r="CBD226" s="1"/>
      <c r="CBE226" s="1"/>
      <c r="CBF226" s="1"/>
      <c r="CBG226" s="1"/>
      <c r="CBH226" s="1"/>
      <c r="CBI226" s="1"/>
      <c r="CBJ226" s="1"/>
      <c r="CBK226" s="1"/>
      <c r="CBL226" s="1"/>
      <c r="CBM226" s="1"/>
      <c r="CBN226" s="1"/>
      <c r="CBO226" s="1"/>
      <c r="CBP226" s="1"/>
      <c r="CBQ226" s="1"/>
      <c r="CBR226" s="1"/>
      <c r="CBS226" s="1"/>
      <c r="CBT226" s="1"/>
      <c r="CBU226" s="1"/>
      <c r="CBV226" s="1"/>
      <c r="CBW226" s="1"/>
      <c r="CBX226" s="1"/>
      <c r="CBY226" s="1"/>
      <c r="CBZ226" s="1"/>
      <c r="CCA226" s="1"/>
      <c r="CCB226" s="1"/>
      <c r="CCC226" s="1"/>
      <c r="CCD226" s="1"/>
      <c r="CCE226" s="1"/>
      <c r="CCF226" s="1"/>
      <c r="CCG226" s="1"/>
      <c r="CCH226" s="1"/>
      <c r="CCI226" s="1"/>
      <c r="CCJ226" s="1"/>
      <c r="CCK226" s="1"/>
      <c r="CCL226" s="1"/>
      <c r="CCM226" s="1"/>
      <c r="CCN226" s="1"/>
      <c r="CCO226" s="1"/>
      <c r="CCP226" s="1"/>
      <c r="CCQ226" s="1"/>
      <c r="CCR226" s="1"/>
      <c r="CCS226" s="1"/>
      <c r="CCT226" s="1"/>
      <c r="CCU226" s="1"/>
      <c r="CCV226" s="1"/>
      <c r="CCW226" s="1"/>
      <c r="CCX226" s="1"/>
      <c r="CCY226" s="1"/>
      <c r="CCZ226" s="1"/>
      <c r="CDA226" s="1"/>
      <c r="CDB226" s="1"/>
      <c r="CDC226" s="1"/>
      <c r="CDD226" s="1"/>
      <c r="CDE226" s="1"/>
      <c r="CDF226" s="1"/>
      <c r="CDG226" s="1"/>
      <c r="CDH226" s="1"/>
      <c r="CDI226" s="1"/>
      <c r="CDJ226" s="1"/>
      <c r="CDK226" s="1"/>
      <c r="CDL226" s="1"/>
      <c r="CDM226" s="1"/>
      <c r="CDN226" s="1"/>
      <c r="CDO226" s="1"/>
      <c r="CDP226" s="1"/>
      <c r="CDQ226" s="1"/>
      <c r="CDR226" s="1"/>
      <c r="CDS226" s="1"/>
      <c r="CDT226" s="1"/>
      <c r="CDU226" s="1"/>
      <c r="CDV226" s="1"/>
      <c r="CDW226" s="1"/>
      <c r="CDX226" s="1"/>
      <c r="CDY226" s="1"/>
      <c r="CDZ226" s="1"/>
      <c r="CEA226" s="1"/>
      <c r="CEB226" s="1"/>
      <c r="CEC226" s="1"/>
      <c r="CED226" s="1"/>
      <c r="CEE226" s="1"/>
      <c r="CEF226" s="1"/>
      <c r="CEG226" s="1"/>
      <c r="CEH226" s="1"/>
      <c r="CEI226" s="1"/>
      <c r="CEJ226" s="1"/>
      <c r="CEK226" s="1"/>
      <c r="CEL226" s="1"/>
      <c r="CEM226" s="1"/>
      <c r="CEN226" s="1"/>
      <c r="CEO226" s="1"/>
      <c r="CEP226" s="1"/>
      <c r="CEQ226" s="1"/>
      <c r="CER226" s="1"/>
      <c r="CES226" s="1"/>
      <c r="CET226" s="1"/>
      <c r="CEU226" s="1"/>
      <c r="CEV226" s="1"/>
      <c r="CEW226" s="1"/>
      <c r="CEX226" s="1"/>
      <c r="CEY226" s="1"/>
      <c r="CEZ226" s="1"/>
      <c r="CFA226" s="1"/>
      <c r="CFB226" s="1"/>
      <c r="CFC226" s="1"/>
      <c r="CFD226" s="1"/>
      <c r="CFE226" s="1"/>
      <c r="CFF226" s="1"/>
      <c r="CFG226" s="1"/>
      <c r="CFH226" s="1"/>
      <c r="CFI226" s="1"/>
      <c r="CFJ226" s="1"/>
      <c r="CFK226" s="1"/>
      <c r="CFL226" s="1"/>
      <c r="CFM226" s="1"/>
      <c r="CFN226" s="1"/>
      <c r="CFO226" s="1"/>
      <c r="CFP226" s="1"/>
      <c r="CFQ226" s="1"/>
      <c r="CFR226" s="1"/>
      <c r="CFS226" s="1"/>
      <c r="CFT226" s="1"/>
      <c r="CFU226" s="1"/>
      <c r="CFV226" s="1"/>
      <c r="CFW226" s="1"/>
      <c r="CFX226" s="1"/>
      <c r="CFY226" s="1"/>
      <c r="CFZ226" s="1"/>
      <c r="CGA226" s="1"/>
      <c r="CGB226" s="1"/>
      <c r="CGC226" s="1"/>
      <c r="CGD226" s="1"/>
      <c r="CGE226" s="1"/>
      <c r="CGF226" s="1"/>
      <c r="CGG226" s="1"/>
      <c r="CGH226" s="1"/>
      <c r="CGI226" s="1"/>
      <c r="CGJ226" s="1"/>
      <c r="CGK226" s="1"/>
      <c r="CGL226" s="1"/>
      <c r="CGM226" s="1"/>
      <c r="CGN226" s="1"/>
      <c r="CGO226" s="1"/>
      <c r="CGP226" s="1"/>
      <c r="CGQ226" s="1"/>
      <c r="CGR226" s="1"/>
      <c r="CGS226" s="1"/>
      <c r="CGT226" s="1"/>
      <c r="CGU226" s="1"/>
      <c r="CGV226" s="1"/>
      <c r="CGW226" s="1"/>
      <c r="CGX226" s="1"/>
      <c r="CGY226" s="1"/>
      <c r="CGZ226" s="1"/>
      <c r="CHA226" s="1"/>
      <c r="CHB226" s="1"/>
      <c r="CHC226" s="1"/>
      <c r="CHD226" s="1"/>
      <c r="CHE226" s="1"/>
      <c r="CHF226" s="1"/>
      <c r="CHG226" s="1"/>
      <c r="CHH226" s="1"/>
      <c r="CHI226" s="1"/>
      <c r="CHJ226" s="1"/>
      <c r="CHK226" s="1"/>
      <c r="CHL226" s="1"/>
      <c r="CHM226" s="1"/>
      <c r="CHN226" s="1"/>
      <c r="CHO226" s="1"/>
      <c r="CHP226" s="1"/>
      <c r="CHQ226" s="1"/>
      <c r="CHR226" s="1"/>
      <c r="CHS226" s="1"/>
      <c r="CHT226" s="1"/>
      <c r="CHU226" s="1"/>
      <c r="CHV226" s="1"/>
      <c r="CHW226" s="1"/>
      <c r="CHX226" s="1"/>
      <c r="CHY226" s="1"/>
      <c r="CHZ226" s="1"/>
      <c r="CIA226" s="1"/>
      <c r="CIB226" s="1"/>
      <c r="CIC226" s="1"/>
      <c r="CID226" s="1"/>
      <c r="CIE226" s="1"/>
      <c r="CIF226" s="1"/>
      <c r="CIG226" s="1"/>
      <c r="CIH226" s="1"/>
      <c r="CII226" s="1"/>
      <c r="CIJ226" s="1"/>
      <c r="CIK226" s="1"/>
      <c r="CIL226" s="1"/>
      <c r="CIM226" s="1"/>
      <c r="CIN226" s="1"/>
      <c r="CIO226" s="1"/>
      <c r="CIP226" s="1"/>
      <c r="CIQ226" s="1"/>
      <c r="CIR226" s="1"/>
      <c r="CIS226" s="1"/>
      <c r="CIT226" s="1"/>
      <c r="CIU226" s="1"/>
      <c r="CIV226" s="1"/>
      <c r="CIW226" s="1"/>
      <c r="CIX226" s="1"/>
      <c r="CIY226" s="1"/>
      <c r="CIZ226" s="1"/>
      <c r="CJA226" s="1"/>
      <c r="CJB226" s="1"/>
      <c r="CJC226" s="1"/>
      <c r="CJD226" s="1"/>
      <c r="CJE226" s="1"/>
      <c r="CJF226" s="1"/>
      <c r="CJG226" s="1"/>
      <c r="CJH226" s="1"/>
      <c r="CJI226" s="1"/>
      <c r="CJJ226" s="1"/>
      <c r="CJK226" s="1"/>
      <c r="CJL226" s="1"/>
      <c r="CJM226" s="1"/>
      <c r="CJN226" s="1"/>
      <c r="CJO226" s="1"/>
      <c r="CJP226" s="1"/>
      <c r="CJQ226" s="1"/>
      <c r="CJR226" s="1"/>
      <c r="CJS226" s="1"/>
      <c r="CJT226" s="1"/>
      <c r="CJU226" s="1"/>
      <c r="CJV226" s="1"/>
      <c r="CJW226" s="1"/>
      <c r="CJX226" s="1"/>
      <c r="CJY226" s="1"/>
      <c r="CJZ226" s="1"/>
      <c r="CKA226" s="1"/>
      <c r="CKB226" s="1"/>
      <c r="CKC226" s="1"/>
      <c r="CKD226" s="1"/>
      <c r="CKE226" s="1"/>
      <c r="CKF226" s="1"/>
      <c r="CKG226" s="1"/>
      <c r="CKH226" s="1"/>
      <c r="CKI226" s="1"/>
      <c r="CKJ226" s="1"/>
      <c r="CKK226" s="1"/>
      <c r="CKL226" s="1"/>
      <c r="CKM226" s="1"/>
      <c r="CKN226" s="1"/>
      <c r="CKO226" s="1"/>
      <c r="CKP226" s="1"/>
      <c r="CKQ226" s="1"/>
      <c r="CKR226" s="1"/>
      <c r="CKS226" s="1"/>
      <c r="CKT226" s="1"/>
      <c r="CKU226" s="1"/>
      <c r="CKV226" s="1"/>
      <c r="CKW226" s="1"/>
      <c r="CKX226" s="1"/>
      <c r="CKY226" s="1"/>
      <c r="CKZ226" s="1"/>
      <c r="CLA226" s="1"/>
      <c r="CLB226" s="1"/>
      <c r="CLC226" s="1"/>
      <c r="CLD226" s="1"/>
      <c r="CLE226" s="1"/>
      <c r="CLF226" s="1"/>
      <c r="CLG226" s="1"/>
      <c r="CLH226" s="1"/>
      <c r="CLI226" s="1"/>
      <c r="CLJ226" s="1"/>
      <c r="CLK226" s="1"/>
      <c r="CLL226" s="1"/>
      <c r="CLM226" s="1"/>
      <c r="CLN226" s="1"/>
      <c r="CLO226" s="1"/>
      <c r="CLP226" s="1"/>
      <c r="CLQ226" s="1"/>
      <c r="CLR226" s="1"/>
      <c r="CLS226" s="1"/>
      <c r="CLT226" s="1"/>
      <c r="CLU226" s="1"/>
      <c r="CLV226" s="1"/>
      <c r="CLW226" s="1"/>
      <c r="CLX226" s="1"/>
      <c r="CLY226" s="1"/>
      <c r="CLZ226" s="1"/>
      <c r="CMA226" s="1"/>
      <c r="CMB226" s="1"/>
      <c r="CMC226" s="1"/>
      <c r="CMD226" s="1"/>
      <c r="CME226" s="1"/>
      <c r="CMF226" s="1"/>
      <c r="CMG226" s="1"/>
      <c r="CMH226" s="1"/>
      <c r="CMI226" s="1"/>
      <c r="CMJ226" s="1"/>
      <c r="CMK226" s="1"/>
      <c r="CML226" s="1"/>
      <c r="CMM226" s="1"/>
      <c r="CMN226" s="1"/>
      <c r="CMO226" s="1"/>
      <c r="CMP226" s="1"/>
      <c r="CMQ226" s="1"/>
      <c r="CMR226" s="1"/>
      <c r="CMS226" s="1"/>
      <c r="CMT226" s="1"/>
      <c r="CMU226" s="1"/>
      <c r="CMV226" s="1"/>
      <c r="CMW226" s="1"/>
      <c r="CMX226" s="1"/>
      <c r="CMY226" s="1"/>
      <c r="CMZ226" s="1"/>
      <c r="CNA226" s="1"/>
      <c r="CNB226" s="1"/>
      <c r="CNC226" s="1"/>
      <c r="CND226" s="1"/>
      <c r="CNE226" s="1"/>
      <c r="CNF226" s="1"/>
      <c r="CNG226" s="1"/>
      <c r="CNH226" s="1"/>
      <c r="CNI226" s="1"/>
      <c r="CNJ226" s="1"/>
      <c r="CNK226" s="1"/>
      <c r="CNL226" s="1"/>
      <c r="CNM226" s="1"/>
      <c r="CNN226" s="1"/>
      <c r="CNO226" s="1"/>
      <c r="CNP226" s="1"/>
      <c r="CNQ226" s="1"/>
      <c r="CNR226" s="1"/>
      <c r="CNS226" s="1"/>
      <c r="CNT226" s="1"/>
      <c r="CNU226" s="1"/>
      <c r="CNV226" s="1"/>
      <c r="CNW226" s="1"/>
      <c r="CNX226" s="1"/>
      <c r="CNY226" s="1"/>
      <c r="CNZ226" s="1"/>
      <c r="COA226" s="1"/>
      <c r="COB226" s="1"/>
      <c r="COC226" s="1"/>
      <c r="COD226" s="1"/>
      <c r="COE226" s="1"/>
      <c r="COF226" s="1"/>
      <c r="COG226" s="1"/>
      <c r="COH226" s="1"/>
      <c r="COI226" s="1"/>
      <c r="COJ226" s="1"/>
      <c r="COK226" s="1"/>
      <c r="COL226" s="1"/>
      <c r="COM226" s="1"/>
      <c r="CON226" s="1"/>
      <c r="COO226" s="1"/>
      <c r="COP226" s="1"/>
      <c r="COQ226" s="1"/>
      <c r="COR226" s="1"/>
      <c r="COS226" s="1"/>
      <c r="COT226" s="1"/>
      <c r="COU226" s="1"/>
      <c r="COV226" s="1"/>
      <c r="COW226" s="1"/>
      <c r="COX226" s="1"/>
      <c r="COY226" s="1"/>
      <c r="COZ226" s="1"/>
      <c r="CPA226" s="1"/>
      <c r="CPB226" s="1"/>
      <c r="CPC226" s="1"/>
      <c r="CPD226" s="1"/>
      <c r="CPE226" s="1"/>
      <c r="CPF226" s="1"/>
      <c r="CPG226" s="1"/>
      <c r="CPH226" s="1"/>
      <c r="CPI226" s="1"/>
      <c r="CPJ226" s="1"/>
      <c r="CPK226" s="1"/>
      <c r="CPL226" s="1"/>
      <c r="CPM226" s="1"/>
      <c r="CPN226" s="1"/>
      <c r="CPO226" s="1"/>
      <c r="CPP226" s="1"/>
      <c r="CPQ226" s="1"/>
      <c r="CPR226" s="1"/>
      <c r="CPS226" s="1"/>
      <c r="CPT226" s="1"/>
      <c r="CPU226" s="1"/>
      <c r="CPV226" s="1"/>
      <c r="CPW226" s="1"/>
      <c r="CPX226" s="1"/>
      <c r="CPY226" s="1"/>
      <c r="CPZ226" s="1"/>
      <c r="CQA226" s="1"/>
      <c r="CQB226" s="1"/>
      <c r="CQC226" s="1"/>
      <c r="CQD226" s="1"/>
      <c r="CQE226" s="1"/>
      <c r="CQF226" s="1"/>
      <c r="CQG226" s="1"/>
      <c r="CQH226" s="1"/>
      <c r="CQI226" s="1"/>
      <c r="CQJ226" s="1"/>
      <c r="CQK226" s="1"/>
      <c r="CQL226" s="1"/>
      <c r="CQM226" s="1"/>
      <c r="CQN226" s="1"/>
      <c r="CQO226" s="1"/>
      <c r="CQP226" s="1"/>
      <c r="CQQ226" s="1"/>
      <c r="CQR226" s="1"/>
      <c r="CQS226" s="1"/>
      <c r="CQT226" s="1"/>
      <c r="CQU226" s="1"/>
      <c r="CQV226" s="1"/>
      <c r="CQW226" s="1"/>
      <c r="CQX226" s="1"/>
      <c r="CQY226" s="1"/>
      <c r="CQZ226" s="1"/>
      <c r="CRA226" s="1"/>
      <c r="CRB226" s="1"/>
      <c r="CRC226" s="1"/>
      <c r="CRD226" s="1"/>
      <c r="CRE226" s="1"/>
      <c r="CRF226" s="1"/>
      <c r="CRG226" s="1"/>
      <c r="CRH226" s="1"/>
      <c r="CRI226" s="1"/>
      <c r="CRJ226" s="1"/>
      <c r="CRK226" s="1"/>
      <c r="CRL226" s="1"/>
      <c r="CRM226" s="1"/>
      <c r="CRN226" s="1"/>
      <c r="CRO226" s="1"/>
      <c r="CRP226" s="1"/>
      <c r="CRQ226" s="1"/>
      <c r="CRR226" s="1"/>
      <c r="CRS226" s="1"/>
      <c r="CRT226" s="1"/>
      <c r="CRU226" s="1"/>
      <c r="CRV226" s="1"/>
      <c r="CRW226" s="1"/>
      <c r="CRX226" s="1"/>
      <c r="CRY226" s="1"/>
      <c r="CRZ226" s="1"/>
      <c r="CSA226" s="1"/>
      <c r="CSB226" s="1"/>
      <c r="CSC226" s="1"/>
      <c r="CSD226" s="1"/>
      <c r="CSE226" s="1"/>
      <c r="CSF226" s="1"/>
      <c r="CSG226" s="1"/>
      <c r="CSH226" s="1"/>
      <c r="CSI226" s="1"/>
      <c r="CSJ226" s="1"/>
      <c r="CSK226" s="1"/>
      <c r="CSL226" s="1"/>
      <c r="CSM226" s="1"/>
      <c r="CSN226" s="1"/>
      <c r="CSO226" s="1"/>
      <c r="CSP226" s="1"/>
      <c r="CSQ226" s="1"/>
      <c r="CSR226" s="1"/>
      <c r="CSS226" s="1"/>
      <c r="CST226" s="1"/>
      <c r="CSU226" s="1"/>
      <c r="CSV226" s="1"/>
      <c r="CSW226" s="1"/>
      <c r="CSX226" s="1"/>
      <c r="CSY226" s="1"/>
      <c r="CSZ226" s="1"/>
      <c r="CTA226" s="1"/>
      <c r="CTB226" s="1"/>
      <c r="CTC226" s="1"/>
      <c r="CTD226" s="1"/>
      <c r="CTE226" s="1"/>
      <c r="CTF226" s="1"/>
      <c r="CTG226" s="1"/>
      <c r="CTH226" s="1"/>
      <c r="CTI226" s="1"/>
      <c r="CTJ226" s="1"/>
      <c r="CTK226" s="1"/>
      <c r="CTL226" s="1"/>
      <c r="CTM226" s="1"/>
      <c r="CTN226" s="1"/>
      <c r="CTO226" s="1"/>
      <c r="CTP226" s="1"/>
      <c r="CTQ226" s="1"/>
      <c r="CTR226" s="1"/>
      <c r="CTS226" s="1"/>
      <c r="CTT226" s="1"/>
      <c r="CTU226" s="1"/>
      <c r="CTV226" s="1"/>
      <c r="CTW226" s="1"/>
      <c r="CTX226" s="1"/>
      <c r="CTY226" s="1"/>
      <c r="CTZ226" s="1"/>
      <c r="CUA226" s="1"/>
      <c r="CUB226" s="1"/>
      <c r="CUC226" s="1"/>
      <c r="CUD226" s="1"/>
      <c r="CUE226" s="1"/>
      <c r="CUF226" s="1"/>
      <c r="CUG226" s="1"/>
      <c r="CUH226" s="1"/>
      <c r="CUI226" s="1"/>
      <c r="CUJ226" s="1"/>
      <c r="CUK226" s="1"/>
      <c r="CUL226" s="1"/>
      <c r="CUM226" s="1"/>
      <c r="CUN226" s="1"/>
      <c r="CUO226" s="1"/>
      <c r="CUP226" s="1"/>
      <c r="CUQ226" s="1"/>
      <c r="CUR226" s="1"/>
      <c r="CUS226" s="1"/>
      <c r="CUT226" s="1"/>
      <c r="CUU226" s="1"/>
      <c r="CUV226" s="1"/>
      <c r="CUW226" s="1"/>
      <c r="CUX226" s="1"/>
      <c r="CUY226" s="1"/>
      <c r="CUZ226" s="1"/>
      <c r="CVA226" s="1"/>
      <c r="CVB226" s="1"/>
      <c r="CVC226" s="1"/>
      <c r="CVD226" s="1"/>
      <c r="CVE226" s="1"/>
      <c r="CVF226" s="1"/>
      <c r="CVG226" s="1"/>
      <c r="CVH226" s="1"/>
      <c r="CVI226" s="1"/>
      <c r="CVJ226" s="1"/>
      <c r="CVK226" s="1"/>
      <c r="CVL226" s="1"/>
      <c r="CVM226" s="1"/>
      <c r="CVN226" s="1"/>
      <c r="CVO226" s="1"/>
      <c r="CVP226" s="1"/>
      <c r="CVQ226" s="1"/>
      <c r="CVR226" s="1"/>
      <c r="CVS226" s="1"/>
      <c r="CVT226" s="1"/>
      <c r="CVU226" s="1"/>
      <c r="CVV226" s="1"/>
      <c r="CVW226" s="1"/>
      <c r="CVX226" s="1"/>
      <c r="CVY226" s="1"/>
      <c r="CVZ226" s="1"/>
      <c r="CWA226" s="1"/>
      <c r="CWB226" s="1"/>
      <c r="CWC226" s="1"/>
      <c r="CWD226" s="1"/>
      <c r="CWE226" s="1"/>
      <c r="CWF226" s="1"/>
      <c r="CWG226" s="1"/>
      <c r="CWH226" s="1"/>
      <c r="CWI226" s="1"/>
      <c r="CWJ226" s="1"/>
      <c r="CWK226" s="1"/>
      <c r="CWL226" s="1"/>
      <c r="CWM226" s="1"/>
      <c r="CWN226" s="1"/>
      <c r="CWO226" s="1"/>
      <c r="CWP226" s="1"/>
      <c r="CWQ226" s="1"/>
      <c r="CWR226" s="1"/>
      <c r="CWS226" s="1"/>
      <c r="CWT226" s="1"/>
      <c r="CWU226" s="1"/>
      <c r="CWV226" s="1"/>
      <c r="CWW226" s="1"/>
      <c r="CWX226" s="1"/>
      <c r="CWY226" s="1"/>
      <c r="CWZ226" s="1"/>
      <c r="CXA226" s="1"/>
      <c r="CXB226" s="1"/>
      <c r="CXC226" s="1"/>
      <c r="CXD226" s="1"/>
      <c r="CXE226" s="1"/>
      <c r="CXF226" s="1"/>
      <c r="CXG226" s="1"/>
      <c r="CXH226" s="1"/>
      <c r="CXI226" s="1"/>
      <c r="CXJ226" s="1"/>
      <c r="CXK226" s="1"/>
      <c r="CXL226" s="1"/>
      <c r="CXM226" s="1"/>
      <c r="CXN226" s="1"/>
      <c r="CXO226" s="1"/>
      <c r="CXP226" s="1"/>
      <c r="CXQ226" s="1"/>
      <c r="CXR226" s="1"/>
      <c r="CXS226" s="1"/>
      <c r="CXT226" s="1"/>
      <c r="CXU226" s="1"/>
      <c r="CXV226" s="1"/>
      <c r="CXW226" s="1"/>
      <c r="CXX226" s="1"/>
      <c r="CXY226" s="1"/>
      <c r="CXZ226" s="1"/>
      <c r="CYA226" s="1"/>
      <c r="CYB226" s="1"/>
      <c r="CYC226" s="1"/>
      <c r="CYD226" s="1"/>
      <c r="CYE226" s="1"/>
      <c r="CYF226" s="1"/>
      <c r="CYG226" s="1"/>
      <c r="CYH226" s="1"/>
      <c r="CYI226" s="1"/>
      <c r="CYJ226" s="1"/>
      <c r="CYK226" s="1"/>
      <c r="CYL226" s="1"/>
      <c r="CYM226" s="1"/>
      <c r="CYN226" s="1"/>
      <c r="CYO226" s="1"/>
      <c r="CYP226" s="1"/>
      <c r="CYQ226" s="1"/>
      <c r="CYR226" s="1"/>
      <c r="CYS226" s="1"/>
      <c r="CYT226" s="1"/>
      <c r="CYU226" s="1"/>
      <c r="CYV226" s="1"/>
      <c r="CYW226" s="1"/>
      <c r="CYX226" s="1"/>
      <c r="CYY226" s="1"/>
      <c r="CYZ226" s="1"/>
      <c r="CZA226" s="1"/>
      <c r="CZB226" s="1"/>
      <c r="CZC226" s="1"/>
      <c r="CZD226" s="1"/>
      <c r="CZE226" s="1"/>
      <c r="CZF226" s="1"/>
      <c r="CZG226" s="1"/>
      <c r="CZH226" s="1"/>
      <c r="CZI226" s="1"/>
      <c r="CZJ226" s="1"/>
      <c r="CZK226" s="1"/>
      <c r="CZL226" s="1"/>
      <c r="CZM226" s="1"/>
      <c r="CZN226" s="1"/>
      <c r="CZO226" s="1"/>
      <c r="CZP226" s="1"/>
      <c r="CZQ226" s="1"/>
      <c r="CZR226" s="1"/>
      <c r="CZS226" s="1"/>
      <c r="CZT226" s="1"/>
      <c r="CZU226" s="1"/>
      <c r="CZV226" s="1"/>
      <c r="CZW226" s="1"/>
      <c r="CZX226" s="1"/>
      <c r="CZY226" s="1"/>
      <c r="CZZ226" s="1"/>
      <c r="DAA226" s="1"/>
      <c r="DAB226" s="1"/>
      <c r="DAC226" s="1"/>
      <c r="DAD226" s="1"/>
      <c r="DAE226" s="1"/>
      <c r="DAF226" s="1"/>
      <c r="DAG226" s="1"/>
      <c r="DAH226" s="1"/>
      <c r="DAI226" s="1"/>
      <c r="DAJ226" s="1"/>
      <c r="DAK226" s="1"/>
      <c r="DAL226" s="1"/>
      <c r="DAM226" s="1"/>
      <c r="DAN226" s="1"/>
      <c r="DAO226" s="1"/>
      <c r="DAP226" s="1"/>
      <c r="DAQ226" s="1"/>
      <c r="DAR226" s="1"/>
      <c r="DAS226" s="1"/>
      <c r="DAT226" s="1"/>
      <c r="DAU226" s="1"/>
      <c r="DAV226" s="1"/>
      <c r="DAW226" s="1"/>
      <c r="DAX226" s="1"/>
      <c r="DAY226" s="1"/>
      <c r="DAZ226" s="1"/>
      <c r="DBA226" s="1"/>
      <c r="DBB226" s="1"/>
      <c r="DBC226" s="1"/>
      <c r="DBD226" s="1"/>
      <c r="DBE226" s="1"/>
      <c r="DBF226" s="1"/>
      <c r="DBG226" s="1"/>
      <c r="DBH226" s="1"/>
      <c r="DBI226" s="1"/>
      <c r="DBJ226" s="1"/>
      <c r="DBK226" s="1"/>
      <c r="DBL226" s="1"/>
      <c r="DBM226" s="1"/>
      <c r="DBN226" s="1"/>
      <c r="DBO226" s="1"/>
      <c r="DBP226" s="1"/>
      <c r="DBQ226" s="1"/>
      <c r="DBR226" s="1"/>
      <c r="DBS226" s="1"/>
      <c r="DBT226" s="1"/>
      <c r="DBU226" s="1"/>
      <c r="DBV226" s="1"/>
      <c r="DBW226" s="1"/>
      <c r="DBX226" s="1"/>
      <c r="DBY226" s="1"/>
      <c r="DBZ226" s="1"/>
      <c r="DCA226" s="1"/>
      <c r="DCB226" s="1"/>
      <c r="DCC226" s="1"/>
      <c r="DCD226" s="1"/>
      <c r="DCE226" s="1"/>
      <c r="DCF226" s="1"/>
      <c r="DCG226" s="1"/>
      <c r="DCH226" s="1"/>
      <c r="DCI226" s="1"/>
      <c r="DCJ226" s="1"/>
      <c r="DCK226" s="1"/>
      <c r="DCL226" s="1"/>
      <c r="DCM226" s="1"/>
      <c r="DCN226" s="1"/>
      <c r="DCO226" s="1"/>
      <c r="DCP226" s="1"/>
      <c r="DCQ226" s="1"/>
      <c r="DCR226" s="1"/>
      <c r="DCS226" s="1"/>
      <c r="DCT226" s="1"/>
      <c r="DCU226" s="1"/>
      <c r="DCV226" s="1"/>
      <c r="DCW226" s="1"/>
      <c r="DCX226" s="1"/>
      <c r="DCY226" s="1"/>
      <c r="DCZ226" s="1"/>
      <c r="DDA226" s="1"/>
      <c r="DDB226" s="1"/>
      <c r="DDC226" s="1"/>
      <c r="DDD226" s="1"/>
      <c r="DDE226" s="1"/>
      <c r="DDF226" s="1"/>
      <c r="DDG226" s="1"/>
      <c r="DDH226" s="1"/>
      <c r="DDI226" s="1"/>
      <c r="DDJ226" s="1"/>
      <c r="DDK226" s="1"/>
      <c r="DDL226" s="1"/>
      <c r="DDM226" s="1"/>
      <c r="DDN226" s="1"/>
      <c r="DDO226" s="1"/>
      <c r="DDP226" s="1"/>
      <c r="DDQ226" s="1"/>
      <c r="DDR226" s="1"/>
      <c r="DDS226" s="1"/>
      <c r="DDT226" s="1"/>
      <c r="DDU226" s="1"/>
      <c r="DDV226" s="1"/>
      <c r="DDW226" s="1"/>
      <c r="DDX226" s="1"/>
      <c r="DDY226" s="1"/>
      <c r="DDZ226" s="1"/>
      <c r="DEA226" s="1"/>
      <c r="DEB226" s="1"/>
      <c r="DEC226" s="1"/>
      <c r="DED226" s="1"/>
      <c r="DEE226" s="1"/>
      <c r="DEF226" s="1"/>
      <c r="DEG226" s="1"/>
      <c r="DEH226" s="1"/>
      <c r="DEI226" s="1"/>
      <c r="DEJ226" s="1"/>
      <c r="DEK226" s="1"/>
      <c r="DEL226" s="1"/>
      <c r="DEM226" s="1"/>
      <c r="DEN226" s="1"/>
      <c r="DEO226" s="1"/>
      <c r="DEP226" s="1"/>
      <c r="DEQ226" s="1"/>
      <c r="DER226" s="1"/>
      <c r="DES226" s="1"/>
      <c r="DET226" s="1"/>
      <c r="DEU226" s="1"/>
      <c r="DEV226" s="1"/>
      <c r="DEW226" s="1"/>
      <c r="DEX226" s="1"/>
      <c r="DEY226" s="1"/>
      <c r="DEZ226" s="1"/>
      <c r="DFA226" s="1"/>
      <c r="DFB226" s="1"/>
      <c r="DFC226" s="1"/>
      <c r="DFD226" s="1"/>
      <c r="DFE226" s="1"/>
      <c r="DFF226" s="1"/>
      <c r="DFG226" s="1"/>
      <c r="DFH226" s="1"/>
      <c r="DFI226" s="1"/>
      <c r="DFJ226" s="1"/>
      <c r="DFK226" s="1"/>
      <c r="DFL226" s="1"/>
      <c r="DFM226" s="1"/>
      <c r="DFN226" s="1"/>
      <c r="DFO226" s="1"/>
      <c r="DFP226" s="1"/>
      <c r="DFQ226" s="1"/>
      <c r="DFR226" s="1"/>
      <c r="DFS226" s="1"/>
      <c r="DFT226" s="1"/>
      <c r="DFU226" s="1"/>
      <c r="DFV226" s="1"/>
      <c r="DFW226" s="1"/>
      <c r="DFX226" s="1"/>
      <c r="DFY226" s="1"/>
      <c r="DFZ226" s="1"/>
      <c r="DGA226" s="1"/>
      <c r="DGB226" s="1"/>
      <c r="DGC226" s="1"/>
      <c r="DGD226" s="1"/>
      <c r="DGE226" s="1"/>
      <c r="DGF226" s="1"/>
      <c r="DGG226" s="1"/>
      <c r="DGH226" s="1"/>
      <c r="DGI226" s="1"/>
      <c r="DGJ226" s="1"/>
      <c r="DGK226" s="1"/>
      <c r="DGL226" s="1"/>
      <c r="DGM226" s="1"/>
      <c r="DGN226" s="1"/>
      <c r="DGO226" s="1"/>
      <c r="DGP226" s="1"/>
      <c r="DGQ226" s="1"/>
      <c r="DGR226" s="1"/>
      <c r="DGS226" s="1"/>
      <c r="DGT226" s="1"/>
      <c r="DGU226" s="1"/>
      <c r="DGV226" s="1"/>
      <c r="DGW226" s="1"/>
      <c r="DGX226" s="1"/>
      <c r="DGY226" s="1"/>
      <c r="DGZ226" s="1"/>
      <c r="DHA226" s="1"/>
      <c r="DHB226" s="1"/>
      <c r="DHC226" s="1"/>
      <c r="DHD226" s="1"/>
      <c r="DHE226" s="1"/>
      <c r="DHF226" s="1"/>
      <c r="DHG226" s="1"/>
      <c r="DHH226" s="1"/>
      <c r="DHI226" s="1"/>
      <c r="DHJ226" s="1"/>
      <c r="DHK226" s="1"/>
      <c r="DHL226" s="1"/>
      <c r="DHM226" s="1"/>
      <c r="DHN226" s="1"/>
      <c r="DHO226" s="1"/>
      <c r="DHP226" s="1"/>
      <c r="DHQ226" s="1"/>
      <c r="DHR226" s="1"/>
      <c r="DHS226" s="1"/>
      <c r="DHT226" s="1"/>
      <c r="DHU226" s="1"/>
      <c r="DHV226" s="1"/>
      <c r="DHW226" s="1"/>
      <c r="DHX226" s="1"/>
      <c r="DHY226" s="1"/>
      <c r="DHZ226" s="1"/>
      <c r="DIA226" s="1"/>
      <c r="DIB226" s="1"/>
      <c r="DIC226" s="1"/>
      <c r="DID226" s="1"/>
      <c r="DIE226" s="1"/>
      <c r="DIF226" s="1"/>
      <c r="DIG226" s="1"/>
      <c r="DIH226" s="1"/>
      <c r="DII226" s="1"/>
      <c r="DIJ226" s="1"/>
      <c r="DIK226" s="1"/>
      <c r="DIL226" s="1"/>
      <c r="DIM226" s="1"/>
      <c r="DIN226" s="1"/>
      <c r="DIO226" s="1"/>
      <c r="DIP226" s="1"/>
      <c r="DIQ226" s="1"/>
      <c r="DIR226" s="1"/>
      <c r="DIS226" s="1"/>
      <c r="DIT226" s="1"/>
      <c r="DIU226" s="1"/>
      <c r="DIV226" s="1"/>
      <c r="DIW226" s="1"/>
      <c r="DIX226" s="1"/>
      <c r="DIY226" s="1"/>
      <c r="DIZ226" s="1"/>
      <c r="DJA226" s="1"/>
      <c r="DJB226" s="1"/>
      <c r="DJC226" s="1"/>
      <c r="DJD226" s="1"/>
      <c r="DJE226" s="1"/>
      <c r="DJF226" s="1"/>
      <c r="DJG226" s="1"/>
      <c r="DJH226" s="1"/>
      <c r="DJI226" s="1"/>
      <c r="DJJ226" s="1"/>
      <c r="DJK226" s="1"/>
      <c r="DJL226" s="1"/>
      <c r="DJM226" s="1"/>
      <c r="DJN226" s="1"/>
      <c r="DJO226" s="1"/>
      <c r="DJP226" s="1"/>
      <c r="DJQ226" s="1"/>
      <c r="DJR226" s="1"/>
      <c r="DJS226" s="1"/>
      <c r="DJT226" s="1"/>
      <c r="DJU226" s="1"/>
      <c r="DJV226" s="1"/>
      <c r="DJW226" s="1"/>
      <c r="DJX226" s="1"/>
      <c r="DJY226" s="1"/>
      <c r="DJZ226" s="1"/>
      <c r="DKA226" s="1"/>
      <c r="DKB226" s="1"/>
      <c r="DKC226" s="1"/>
      <c r="DKD226" s="1"/>
      <c r="DKE226" s="1"/>
      <c r="DKF226" s="1"/>
      <c r="DKG226" s="1"/>
      <c r="DKH226" s="1"/>
      <c r="DKI226" s="1"/>
      <c r="DKJ226" s="1"/>
      <c r="DKK226" s="1"/>
      <c r="DKL226" s="1"/>
      <c r="DKM226" s="1"/>
      <c r="DKN226" s="1"/>
      <c r="DKO226" s="1"/>
      <c r="DKP226" s="1"/>
      <c r="DKQ226" s="1"/>
      <c r="DKR226" s="1"/>
      <c r="DKS226" s="1"/>
      <c r="DKT226" s="1"/>
      <c r="DKU226" s="1"/>
      <c r="DKV226" s="1"/>
      <c r="DKW226" s="1"/>
      <c r="DKX226" s="1"/>
      <c r="DKY226" s="1"/>
      <c r="DKZ226" s="1"/>
      <c r="DLA226" s="1"/>
      <c r="DLB226" s="1"/>
      <c r="DLC226" s="1"/>
      <c r="DLD226" s="1"/>
      <c r="DLE226" s="1"/>
      <c r="DLF226" s="1"/>
      <c r="DLG226" s="1"/>
      <c r="DLH226" s="1"/>
      <c r="DLI226" s="1"/>
      <c r="DLJ226" s="1"/>
      <c r="DLK226" s="1"/>
      <c r="DLL226" s="1"/>
      <c r="DLM226" s="1"/>
      <c r="DLN226" s="1"/>
      <c r="DLO226" s="1"/>
      <c r="DLP226" s="1"/>
      <c r="DLQ226" s="1"/>
      <c r="DLR226" s="1"/>
      <c r="DLS226" s="1"/>
      <c r="DLT226" s="1"/>
      <c r="DLU226" s="1"/>
      <c r="DLV226" s="1"/>
      <c r="DLW226" s="1"/>
      <c r="DLX226" s="1"/>
      <c r="DLY226" s="1"/>
      <c r="DLZ226" s="1"/>
      <c r="DMA226" s="1"/>
      <c r="DMB226" s="1"/>
      <c r="DMC226" s="1"/>
      <c r="DMD226" s="1"/>
      <c r="DME226" s="1"/>
      <c r="DMF226" s="1"/>
      <c r="DMG226" s="1"/>
      <c r="DMH226" s="1"/>
      <c r="DMI226" s="1"/>
      <c r="DMJ226" s="1"/>
      <c r="DMK226" s="1"/>
      <c r="DML226" s="1"/>
      <c r="DMM226" s="1"/>
      <c r="DMN226" s="1"/>
      <c r="DMO226" s="1"/>
      <c r="DMP226" s="1"/>
      <c r="DMQ226" s="1"/>
      <c r="DMR226" s="1"/>
      <c r="DMS226" s="1"/>
      <c r="DMT226" s="1"/>
      <c r="DMU226" s="1"/>
      <c r="DMV226" s="1"/>
      <c r="DMW226" s="1"/>
      <c r="DMX226" s="1"/>
      <c r="DMY226" s="1"/>
      <c r="DMZ226" s="1"/>
      <c r="DNA226" s="1"/>
      <c r="DNB226" s="1"/>
      <c r="DNC226" s="1"/>
      <c r="DND226" s="1"/>
      <c r="DNE226" s="1"/>
      <c r="DNF226" s="1"/>
      <c r="DNG226" s="1"/>
      <c r="DNH226" s="1"/>
      <c r="DNI226" s="1"/>
      <c r="DNJ226" s="1"/>
      <c r="DNK226" s="1"/>
      <c r="DNL226" s="1"/>
      <c r="DNM226" s="1"/>
      <c r="DNN226" s="1"/>
      <c r="DNO226" s="1"/>
      <c r="DNP226" s="1"/>
      <c r="DNQ226" s="1"/>
      <c r="DNR226" s="1"/>
      <c r="DNS226" s="1"/>
      <c r="DNT226" s="1"/>
      <c r="DNU226" s="1"/>
      <c r="DNV226" s="1"/>
      <c r="DNW226" s="1"/>
      <c r="DNX226" s="1"/>
      <c r="DNY226" s="1"/>
      <c r="DNZ226" s="1"/>
      <c r="DOA226" s="1"/>
      <c r="DOB226" s="1"/>
      <c r="DOC226" s="1"/>
      <c r="DOD226" s="1"/>
      <c r="DOE226" s="1"/>
      <c r="DOF226" s="1"/>
      <c r="DOG226" s="1"/>
      <c r="DOH226" s="1"/>
      <c r="DOI226" s="1"/>
      <c r="DOJ226" s="1"/>
      <c r="DOK226" s="1"/>
      <c r="DOL226" s="1"/>
      <c r="DOM226" s="1"/>
      <c r="DON226" s="1"/>
      <c r="DOO226" s="1"/>
      <c r="DOP226" s="1"/>
      <c r="DOQ226" s="1"/>
      <c r="DOR226" s="1"/>
      <c r="DOS226" s="1"/>
      <c r="DOT226" s="1"/>
      <c r="DOU226" s="1"/>
      <c r="DOV226" s="1"/>
      <c r="DOW226" s="1"/>
      <c r="DOX226" s="1"/>
      <c r="DOY226" s="1"/>
      <c r="DOZ226" s="1"/>
      <c r="DPA226" s="1"/>
      <c r="DPB226" s="1"/>
      <c r="DPC226" s="1"/>
      <c r="DPD226" s="1"/>
      <c r="DPE226" s="1"/>
      <c r="DPF226" s="1"/>
      <c r="DPG226" s="1"/>
      <c r="DPH226" s="1"/>
      <c r="DPI226" s="1"/>
      <c r="DPJ226" s="1"/>
      <c r="DPK226" s="1"/>
      <c r="DPL226" s="1"/>
      <c r="DPM226" s="1"/>
      <c r="DPN226" s="1"/>
      <c r="DPO226" s="1"/>
      <c r="DPP226" s="1"/>
      <c r="DPQ226" s="1"/>
      <c r="DPR226" s="1"/>
      <c r="DPS226" s="1"/>
      <c r="DPT226" s="1"/>
      <c r="DPU226" s="1"/>
      <c r="DPV226" s="1"/>
      <c r="DPW226" s="1"/>
      <c r="DPX226" s="1"/>
      <c r="DPY226" s="1"/>
      <c r="DPZ226" s="1"/>
      <c r="DQA226" s="1"/>
      <c r="DQB226" s="1"/>
      <c r="DQC226" s="1"/>
      <c r="DQD226" s="1"/>
      <c r="DQE226" s="1"/>
      <c r="DQF226" s="1"/>
      <c r="DQG226" s="1"/>
      <c r="DQH226" s="1"/>
      <c r="DQI226" s="1"/>
      <c r="DQJ226" s="1"/>
      <c r="DQK226" s="1"/>
      <c r="DQL226" s="1"/>
      <c r="DQM226" s="1"/>
      <c r="DQN226" s="1"/>
      <c r="DQO226" s="1"/>
      <c r="DQP226" s="1"/>
      <c r="DQQ226" s="1"/>
      <c r="DQR226" s="1"/>
      <c r="DQS226" s="1"/>
      <c r="DQT226" s="1"/>
      <c r="DQU226" s="1"/>
      <c r="DQV226" s="1"/>
      <c r="DQW226" s="1"/>
      <c r="DQX226" s="1"/>
      <c r="DQY226" s="1"/>
      <c r="DQZ226" s="1"/>
      <c r="DRA226" s="1"/>
      <c r="DRB226" s="1"/>
      <c r="DRC226" s="1"/>
      <c r="DRD226" s="1"/>
      <c r="DRE226" s="1"/>
      <c r="DRF226" s="1"/>
      <c r="DRG226" s="1"/>
      <c r="DRH226" s="1"/>
      <c r="DRI226" s="1"/>
      <c r="DRJ226" s="1"/>
      <c r="DRK226" s="1"/>
      <c r="DRL226" s="1"/>
      <c r="DRM226" s="1"/>
      <c r="DRN226" s="1"/>
      <c r="DRO226" s="1"/>
      <c r="DRP226" s="1"/>
      <c r="DRQ226" s="1"/>
      <c r="DRR226" s="1"/>
      <c r="DRS226" s="1"/>
      <c r="DRT226" s="1"/>
      <c r="DRU226" s="1"/>
      <c r="DRV226" s="1"/>
      <c r="DRW226" s="1"/>
      <c r="DRX226" s="1"/>
      <c r="DRY226" s="1"/>
      <c r="DRZ226" s="1"/>
      <c r="DSA226" s="1"/>
      <c r="DSB226" s="1"/>
      <c r="DSC226" s="1"/>
      <c r="DSD226" s="1"/>
      <c r="DSE226" s="1"/>
      <c r="DSF226" s="1"/>
      <c r="DSG226" s="1"/>
      <c r="DSH226" s="1"/>
      <c r="DSI226" s="1"/>
      <c r="DSJ226" s="1"/>
      <c r="DSK226" s="1"/>
      <c r="DSL226" s="1"/>
      <c r="DSM226" s="1"/>
      <c r="DSN226" s="1"/>
      <c r="DSO226" s="1"/>
      <c r="DSP226" s="1"/>
      <c r="DSQ226" s="1"/>
      <c r="DSR226" s="1"/>
      <c r="DSS226" s="1"/>
      <c r="DST226" s="1"/>
      <c r="DSU226" s="1"/>
      <c r="DSV226" s="1"/>
      <c r="DSW226" s="1"/>
      <c r="DSX226" s="1"/>
      <c r="DSY226" s="1"/>
      <c r="DSZ226" s="1"/>
      <c r="DTA226" s="1"/>
      <c r="DTB226" s="1"/>
      <c r="DTC226" s="1"/>
      <c r="DTD226" s="1"/>
      <c r="DTE226" s="1"/>
      <c r="DTF226" s="1"/>
      <c r="DTG226" s="1"/>
      <c r="DTH226" s="1"/>
      <c r="DTI226" s="1"/>
      <c r="DTJ226" s="1"/>
      <c r="DTK226" s="1"/>
      <c r="DTL226" s="1"/>
      <c r="DTM226" s="1"/>
      <c r="DTN226" s="1"/>
      <c r="DTO226" s="1"/>
      <c r="DTP226" s="1"/>
      <c r="DTQ226" s="1"/>
      <c r="DTR226" s="1"/>
      <c r="DTS226" s="1"/>
      <c r="DTT226" s="1"/>
      <c r="DTU226" s="1"/>
      <c r="DTV226" s="1"/>
      <c r="DTW226" s="1"/>
      <c r="DTX226" s="1"/>
      <c r="DTY226" s="1"/>
      <c r="DTZ226" s="1"/>
      <c r="DUA226" s="1"/>
      <c r="DUB226" s="1"/>
      <c r="DUC226" s="1"/>
      <c r="DUD226" s="1"/>
      <c r="DUE226" s="1"/>
      <c r="DUF226" s="1"/>
      <c r="DUG226" s="1"/>
      <c r="DUH226" s="1"/>
      <c r="DUI226" s="1"/>
      <c r="DUJ226" s="1"/>
      <c r="DUK226" s="1"/>
      <c r="DUL226" s="1"/>
      <c r="DUM226" s="1"/>
      <c r="DUN226" s="1"/>
      <c r="DUO226" s="1"/>
      <c r="DUP226" s="1"/>
      <c r="DUQ226" s="1"/>
      <c r="DUR226" s="1"/>
      <c r="DUS226" s="1"/>
      <c r="DUT226" s="1"/>
      <c r="DUU226" s="1"/>
      <c r="DUV226" s="1"/>
      <c r="DUW226" s="1"/>
      <c r="DUX226" s="1"/>
      <c r="DUY226" s="1"/>
      <c r="DUZ226" s="1"/>
      <c r="DVA226" s="1"/>
      <c r="DVB226" s="1"/>
      <c r="DVC226" s="1"/>
      <c r="DVD226" s="1"/>
      <c r="DVE226" s="1"/>
      <c r="DVF226" s="1"/>
      <c r="DVG226" s="1"/>
      <c r="DVH226" s="1"/>
      <c r="DVI226" s="1"/>
      <c r="DVJ226" s="1"/>
      <c r="DVK226" s="1"/>
      <c r="DVL226" s="1"/>
      <c r="DVM226" s="1"/>
      <c r="DVN226" s="1"/>
      <c r="DVO226" s="1"/>
      <c r="DVP226" s="1"/>
      <c r="DVQ226" s="1"/>
      <c r="DVR226" s="1"/>
      <c r="DVS226" s="1"/>
      <c r="DVT226" s="1"/>
      <c r="DVU226" s="1"/>
      <c r="DVV226" s="1"/>
      <c r="DVW226" s="1"/>
      <c r="DVX226" s="1"/>
      <c r="DVY226" s="1"/>
      <c r="DVZ226" s="1"/>
      <c r="DWA226" s="1"/>
      <c r="DWB226" s="1"/>
      <c r="DWC226" s="1"/>
      <c r="DWD226" s="1"/>
      <c r="DWE226" s="1"/>
      <c r="DWF226" s="1"/>
      <c r="DWG226" s="1"/>
      <c r="DWH226" s="1"/>
      <c r="DWI226" s="1"/>
      <c r="DWJ226" s="1"/>
      <c r="DWK226" s="1"/>
      <c r="DWL226" s="1"/>
      <c r="DWM226" s="1"/>
      <c r="DWN226" s="1"/>
      <c r="DWO226" s="1"/>
      <c r="DWP226" s="1"/>
      <c r="DWQ226" s="1"/>
      <c r="DWR226" s="1"/>
      <c r="DWS226" s="1"/>
      <c r="DWT226" s="1"/>
      <c r="DWU226" s="1"/>
      <c r="DWV226" s="1"/>
      <c r="DWW226" s="1"/>
      <c r="DWX226" s="1"/>
      <c r="DWY226" s="1"/>
      <c r="DWZ226" s="1"/>
      <c r="DXA226" s="1"/>
      <c r="DXB226" s="1"/>
      <c r="DXC226" s="1"/>
      <c r="DXD226" s="1"/>
      <c r="DXE226" s="1"/>
      <c r="DXF226" s="1"/>
      <c r="DXG226" s="1"/>
      <c r="DXH226" s="1"/>
      <c r="DXI226" s="1"/>
      <c r="DXJ226" s="1"/>
      <c r="DXK226" s="1"/>
      <c r="DXL226" s="1"/>
      <c r="DXM226" s="1"/>
      <c r="DXN226" s="1"/>
      <c r="DXO226" s="1"/>
      <c r="DXP226" s="1"/>
      <c r="DXQ226" s="1"/>
      <c r="DXR226" s="1"/>
      <c r="DXS226" s="1"/>
      <c r="DXT226" s="1"/>
      <c r="DXU226" s="1"/>
      <c r="DXV226" s="1"/>
      <c r="DXW226" s="1"/>
      <c r="DXX226" s="1"/>
      <c r="DXY226" s="1"/>
      <c r="DXZ226" s="1"/>
      <c r="DYA226" s="1"/>
      <c r="DYB226" s="1"/>
      <c r="DYC226" s="1"/>
      <c r="DYD226" s="1"/>
      <c r="DYE226" s="1"/>
      <c r="DYF226" s="1"/>
      <c r="DYG226" s="1"/>
      <c r="DYH226" s="1"/>
      <c r="DYI226" s="1"/>
      <c r="DYJ226" s="1"/>
      <c r="DYK226" s="1"/>
      <c r="DYL226" s="1"/>
      <c r="DYM226" s="1"/>
      <c r="DYN226" s="1"/>
      <c r="DYO226" s="1"/>
      <c r="DYP226" s="1"/>
      <c r="DYQ226" s="1"/>
      <c r="DYR226" s="1"/>
      <c r="DYS226" s="1"/>
      <c r="DYT226" s="1"/>
      <c r="DYU226" s="1"/>
      <c r="DYV226" s="1"/>
      <c r="DYW226" s="1"/>
      <c r="DYX226" s="1"/>
      <c r="DYY226" s="1"/>
      <c r="DYZ226" s="1"/>
      <c r="DZA226" s="1"/>
      <c r="DZB226" s="1"/>
      <c r="DZC226" s="1"/>
      <c r="DZD226" s="1"/>
      <c r="DZE226" s="1"/>
      <c r="DZF226" s="1"/>
      <c r="DZG226" s="1"/>
      <c r="DZH226" s="1"/>
      <c r="DZI226" s="1"/>
      <c r="DZJ226" s="1"/>
      <c r="DZK226" s="1"/>
      <c r="DZL226" s="1"/>
      <c r="DZM226" s="1"/>
      <c r="DZN226" s="1"/>
      <c r="DZO226" s="1"/>
      <c r="DZP226" s="1"/>
      <c r="DZQ226" s="1"/>
      <c r="DZR226" s="1"/>
      <c r="DZS226" s="1"/>
      <c r="DZT226" s="1"/>
      <c r="DZU226" s="1"/>
      <c r="DZV226" s="1"/>
      <c r="DZW226" s="1"/>
      <c r="DZX226" s="1"/>
      <c r="DZY226" s="1"/>
      <c r="DZZ226" s="1"/>
      <c r="EAA226" s="1"/>
      <c r="EAB226" s="1"/>
      <c r="EAC226" s="1"/>
      <c r="EAD226" s="1"/>
      <c r="EAE226" s="1"/>
      <c r="EAF226" s="1"/>
      <c r="EAG226" s="1"/>
      <c r="EAH226" s="1"/>
      <c r="EAI226" s="1"/>
      <c r="EAJ226" s="1"/>
      <c r="EAK226" s="1"/>
      <c r="EAL226" s="1"/>
      <c r="EAM226" s="1"/>
      <c r="EAN226" s="1"/>
      <c r="EAO226" s="1"/>
      <c r="EAP226" s="1"/>
      <c r="EAQ226" s="1"/>
      <c r="EAR226" s="1"/>
      <c r="EAS226" s="1"/>
      <c r="EAT226" s="1"/>
      <c r="EAU226" s="1"/>
      <c r="EAV226" s="1"/>
      <c r="EAW226" s="1"/>
      <c r="EAX226" s="1"/>
      <c r="EAY226" s="1"/>
      <c r="EAZ226" s="1"/>
      <c r="EBA226" s="1"/>
      <c r="EBB226" s="1"/>
      <c r="EBC226" s="1"/>
      <c r="EBD226" s="1"/>
      <c r="EBE226" s="1"/>
      <c r="EBF226" s="1"/>
      <c r="EBG226" s="1"/>
      <c r="EBH226" s="1"/>
      <c r="EBI226" s="1"/>
      <c r="EBJ226" s="1"/>
      <c r="EBK226" s="1"/>
      <c r="EBL226" s="1"/>
      <c r="EBM226" s="1"/>
      <c r="EBN226" s="1"/>
      <c r="EBO226" s="1"/>
      <c r="EBP226" s="1"/>
      <c r="EBQ226" s="1"/>
      <c r="EBR226" s="1"/>
      <c r="EBS226" s="1"/>
      <c r="EBT226" s="1"/>
      <c r="EBU226" s="1"/>
      <c r="EBV226" s="1"/>
      <c r="EBW226" s="1"/>
      <c r="EBX226" s="1"/>
      <c r="EBY226" s="1"/>
      <c r="EBZ226" s="1"/>
      <c r="ECA226" s="1"/>
      <c r="ECB226" s="1"/>
      <c r="ECC226" s="1"/>
      <c r="ECD226" s="1"/>
      <c r="ECE226" s="1"/>
      <c r="ECF226" s="1"/>
      <c r="ECG226" s="1"/>
      <c r="ECH226" s="1"/>
      <c r="ECI226" s="1"/>
      <c r="ECJ226" s="1"/>
      <c r="ECK226" s="1"/>
      <c r="ECL226" s="1"/>
      <c r="ECM226" s="1"/>
      <c r="ECN226" s="1"/>
      <c r="ECO226" s="1"/>
      <c r="ECP226" s="1"/>
      <c r="ECQ226" s="1"/>
      <c r="ECR226" s="1"/>
      <c r="ECS226" s="1"/>
      <c r="ECT226" s="1"/>
      <c r="ECU226" s="1"/>
      <c r="ECV226" s="1"/>
      <c r="ECW226" s="1"/>
      <c r="ECX226" s="1"/>
      <c r="ECY226" s="1"/>
      <c r="ECZ226" s="1"/>
      <c r="EDA226" s="1"/>
      <c r="EDB226" s="1"/>
      <c r="EDC226" s="1"/>
      <c r="EDD226" s="1"/>
      <c r="EDE226" s="1"/>
      <c r="EDF226" s="1"/>
      <c r="EDG226" s="1"/>
      <c r="EDH226" s="1"/>
      <c r="EDI226" s="1"/>
      <c r="EDJ226" s="1"/>
      <c r="EDK226" s="1"/>
      <c r="EDL226" s="1"/>
      <c r="EDM226" s="1"/>
      <c r="EDN226" s="1"/>
      <c r="EDO226" s="1"/>
      <c r="EDP226" s="1"/>
      <c r="EDQ226" s="1"/>
      <c r="EDR226" s="1"/>
      <c r="EDS226" s="1"/>
      <c r="EDT226" s="1"/>
      <c r="EDU226" s="1"/>
      <c r="EDV226" s="1"/>
      <c r="EDW226" s="1"/>
      <c r="EDX226" s="1"/>
      <c r="EDY226" s="1"/>
      <c r="EDZ226" s="1"/>
      <c r="EEA226" s="1"/>
      <c r="EEB226" s="1"/>
      <c r="EEC226" s="1"/>
      <c r="EED226" s="1"/>
      <c r="EEE226" s="1"/>
      <c r="EEF226" s="1"/>
      <c r="EEG226" s="1"/>
      <c r="EEH226" s="1"/>
      <c r="EEI226" s="1"/>
      <c r="EEJ226" s="1"/>
      <c r="EEK226" s="1"/>
      <c r="EEL226" s="1"/>
      <c r="EEM226" s="1"/>
      <c r="EEN226" s="1"/>
      <c r="EEO226" s="1"/>
      <c r="EEP226" s="1"/>
      <c r="EEQ226" s="1"/>
      <c r="EER226" s="1"/>
      <c r="EES226" s="1"/>
      <c r="EET226" s="1"/>
      <c r="EEU226" s="1"/>
      <c r="EEV226" s="1"/>
      <c r="EEW226" s="1"/>
      <c r="EEX226" s="1"/>
      <c r="EEY226" s="1"/>
      <c r="EEZ226" s="1"/>
      <c r="EFA226" s="1"/>
      <c r="EFB226" s="1"/>
      <c r="EFC226" s="1"/>
      <c r="EFD226" s="1"/>
      <c r="EFE226" s="1"/>
      <c r="EFF226" s="1"/>
      <c r="EFG226" s="1"/>
      <c r="EFH226" s="1"/>
      <c r="EFI226" s="1"/>
      <c r="EFJ226" s="1"/>
      <c r="EFK226" s="1"/>
      <c r="EFL226" s="1"/>
      <c r="EFM226" s="1"/>
      <c r="EFN226" s="1"/>
      <c r="EFO226" s="1"/>
      <c r="EFP226" s="1"/>
      <c r="EFQ226" s="1"/>
      <c r="EFR226" s="1"/>
      <c r="EFS226" s="1"/>
      <c r="EFT226" s="1"/>
      <c r="EFU226" s="1"/>
      <c r="EFV226" s="1"/>
      <c r="EFW226" s="1"/>
      <c r="EFX226" s="1"/>
      <c r="EFY226" s="1"/>
      <c r="EFZ226" s="1"/>
      <c r="EGA226" s="1"/>
      <c r="EGB226" s="1"/>
      <c r="EGC226" s="1"/>
      <c r="EGD226" s="1"/>
      <c r="EGE226" s="1"/>
      <c r="EGF226" s="1"/>
      <c r="EGG226" s="1"/>
      <c r="EGH226" s="1"/>
      <c r="EGI226" s="1"/>
      <c r="EGJ226" s="1"/>
      <c r="EGK226" s="1"/>
      <c r="EGL226" s="1"/>
      <c r="EGM226" s="1"/>
      <c r="EGN226" s="1"/>
      <c r="EGO226" s="1"/>
      <c r="EGP226" s="1"/>
      <c r="EGQ226" s="1"/>
      <c r="EGR226" s="1"/>
      <c r="EGS226" s="1"/>
      <c r="EGT226" s="1"/>
      <c r="EGU226" s="1"/>
      <c r="EGV226" s="1"/>
      <c r="EGW226" s="1"/>
      <c r="EGX226" s="1"/>
      <c r="EGY226" s="1"/>
      <c r="EGZ226" s="1"/>
      <c r="EHA226" s="1"/>
      <c r="EHB226" s="1"/>
      <c r="EHC226" s="1"/>
      <c r="EHD226" s="1"/>
      <c r="EHE226" s="1"/>
      <c r="EHF226" s="1"/>
      <c r="EHG226" s="1"/>
      <c r="EHH226" s="1"/>
      <c r="EHI226" s="1"/>
      <c r="EHJ226" s="1"/>
      <c r="EHK226" s="1"/>
      <c r="EHL226" s="1"/>
      <c r="EHM226" s="1"/>
      <c r="EHN226" s="1"/>
      <c r="EHO226" s="1"/>
      <c r="EHP226" s="1"/>
      <c r="EHQ226" s="1"/>
      <c r="EHR226" s="1"/>
      <c r="EHS226" s="1"/>
      <c r="EHT226" s="1"/>
      <c r="EHU226" s="1"/>
      <c r="EHV226" s="1"/>
      <c r="EHW226" s="1"/>
      <c r="EHX226" s="1"/>
      <c r="EHY226" s="1"/>
      <c r="EHZ226" s="1"/>
      <c r="EIA226" s="1"/>
      <c r="EIB226" s="1"/>
      <c r="EIC226" s="1"/>
      <c r="EID226" s="1"/>
      <c r="EIE226" s="1"/>
      <c r="EIF226" s="1"/>
      <c r="EIG226" s="1"/>
      <c r="EIH226" s="1"/>
      <c r="EII226" s="1"/>
      <c r="EIJ226" s="1"/>
      <c r="EIK226" s="1"/>
      <c r="EIL226" s="1"/>
      <c r="EIM226" s="1"/>
      <c r="EIN226" s="1"/>
      <c r="EIO226" s="1"/>
      <c r="EIP226" s="1"/>
      <c r="EIQ226" s="1"/>
      <c r="EIR226" s="1"/>
      <c r="EIS226" s="1"/>
      <c r="EIT226" s="1"/>
      <c r="EIU226" s="1"/>
      <c r="EIV226" s="1"/>
      <c r="EIW226" s="1"/>
      <c r="EIX226" s="1"/>
      <c r="EIY226" s="1"/>
      <c r="EIZ226" s="1"/>
      <c r="EJA226" s="1"/>
      <c r="EJB226" s="1"/>
      <c r="EJC226" s="1"/>
      <c r="EJD226" s="1"/>
      <c r="EJE226" s="1"/>
      <c r="EJF226" s="1"/>
      <c r="EJG226" s="1"/>
      <c r="EJH226" s="1"/>
      <c r="EJI226" s="1"/>
      <c r="EJJ226" s="1"/>
      <c r="EJK226" s="1"/>
      <c r="EJL226" s="1"/>
      <c r="EJM226" s="1"/>
      <c r="EJN226" s="1"/>
      <c r="EJO226" s="1"/>
      <c r="EJP226" s="1"/>
      <c r="EJQ226" s="1"/>
      <c r="EJR226" s="1"/>
      <c r="EJS226" s="1"/>
      <c r="EJT226" s="1"/>
      <c r="EJU226" s="1"/>
      <c r="EJV226" s="1"/>
      <c r="EJW226" s="1"/>
      <c r="EJX226" s="1"/>
      <c r="EJY226" s="1"/>
      <c r="EJZ226" s="1"/>
      <c r="EKA226" s="1"/>
      <c r="EKB226" s="1"/>
      <c r="EKC226" s="1"/>
      <c r="EKD226" s="1"/>
      <c r="EKE226" s="1"/>
      <c r="EKF226" s="1"/>
      <c r="EKG226" s="1"/>
      <c r="EKH226" s="1"/>
      <c r="EKI226" s="1"/>
      <c r="EKJ226" s="1"/>
      <c r="EKK226" s="1"/>
      <c r="EKL226" s="1"/>
      <c r="EKM226" s="1"/>
      <c r="EKN226" s="1"/>
      <c r="EKO226" s="1"/>
      <c r="EKP226" s="1"/>
      <c r="EKQ226" s="1"/>
      <c r="EKR226" s="1"/>
      <c r="EKS226" s="1"/>
      <c r="EKT226" s="1"/>
      <c r="EKU226" s="1"/>
      <c r="EKV226" s="1"/>
      <c r="EKW226" s="1"/>
      <c r="EKX226" s="1"/>
      <c r="EKY226" s="1"/>
      <c r="EKZ226" s="1"/>
      <c r="ELA226" s="1"/>
      <c r="ELB226" s="1"/>
      <c r="ELC226" s="1"/>
      <c r="ELD226" s="1"/>
      <c r="ELE226" s="1"/>
      <c r="ELF226" s="1"/>
      <c r="ELG226" s="1"/>
      <c r="ELH226" s="1"/>
      <c r="ELI226" s="1"/>
      <c r="ELJ226" s="1"/>
      <c r="ELK226" s="1"/>
      <c r="ELL226" s="1"/>
      <c r="ELM226" s="1"/>
      <c r="ELN226" s="1"/>
      <c r="ELO226" s="1"/>
      <c r="ELP226" s="1"/>
      <c r="ELQ226" s="1"/>
      <c r="ELR226" s="1"/>
      <c r="ELS226" s="1"/>
      <c r="ELT226" s="1"/>
      <c r="ELU226" s="1"/>
      <c r="ELV226" s="1"/>
      <c r="ELW226" s="1"/>
      <c r="ELX226" s="1"/>
      <c r="ELY226" s="1"/>
      <c r="ELZ226" s="1"/>
      <c r="EMA226" s="1"/>
      <c r="EMB226" s="1"/>
      <c r="EMC226" s="1"/>
      <c r="EMD226" s="1"/>
      <c r="EME226" s="1"/>
      <c r="EMF226" s="1"/>
      <c r="EMG226" s="1"/>
      <c r="EMH226" s="1"/>
      <c r="EMI226" s="1"/>
      <c r="EMJ226" s="1"/>
      <c r="EMK226" s="1"/>
      <c r="EML226" s="1"/>
      <c r="EMM226" s="1"/>
      <c r="EMN226" s="1"/>
      <c r="EMO226" s="1"/>
      <c r="EMP226" s="1"/>
      <c r="EMQ226" s="1"/>
      <c r="EMR226" s="1"/>
      <c r="EMS226" s="1"/>
      <c r="EMT226" s="1"/>
      <c r="EMU226" s="1"/>
      <c r="EMV226" s="1"/>
      <c r="EMW226" s="1"/>
      <c r="EMX226" s="1"/>
      <c r="EMY226" s="1"/>
      <c r="EMZ226" s="1"/>
      <c r="ENA226" s="1"/>
      <c r="ENB226" s="1"/>
      <c r="ENC226" s="1"/>
      <c r="END226" s="1"/>
      <c r="ENE226" s="1"/>
      <c r="ENF226" s="1"/>
      <c r="ENG226" s="1"/>
      <c r="ENH226" s="1"/>
      <c r="ENI226" s="1"/>
      <c r="ENJ226" s="1"/>
      <c r="ENK226" s="1"/>
      <c r="ENL226" s="1"/>
      <c r="ENM226" s="1"/>
      <c r="ENN226" s="1"/>
      <c r="ENO226" s="1"/>
      <c r="ENP226" s="1"/>
      <c r="ENQ226" s="1"/>
      <c r="ENR226" s="1"/>
      <c r="ENS226" s="1"/>
      <c r="ENT226" s="1"/>
      <c r="ENU226" s="1"/>
      <c r="ENV226" s="1"/>
      <c r="ENW226" s="1"/>
      <c r="ENX226" s="1"/>
      <c r="ENY226" s="1"/>
      <c r="ENZ226" s="1"/>
      <c r="EOA226" s="1"/>
      <c r="EOB226" s="1"/>
      <c r="EOC226" s="1"/>
      <c r="EOD226" s="1"/>
      <c r="EOE226" s="1"/>
      <c r="EOF226" s="1"/>
      <c r="EOG226" s="1"/>
      <c r="EOH226" s="1"/>
      <c r="EOI226" s="1"/>
      <c r="EOJ226" s="1"/>
      <c r="EOK226" s="1"/>
      <c r="EOL226" s="1"/>
      <c r="EOM226" s="1"/>
      <c r="EON226" s="1"/>
      <c r="EOO226" s="1"/>
      <c r="EOP226" s="1"/>
      <c r="EOQ226" s="1"/>
      <c r="EOR226" s="1"/>
      <c r="EOS226" s="1"/>
      <c r="EOT226" s="1"/>
      <c r="EOU226" s="1"/>
      <c r="EOV226" s="1"/>
      <c r="EOW226" s="1"/>
      <c r="EOX226" s="1"/>
      <c r="EOY226" s="1"/>
      <c r="EOZ226" s="1"/>
      <c r="EPA226" s="1"/>
      <c r="EPB226" s="1"/>
      <c r="EPC226" s="1"/>
      <c r="EPD226" s="1"/>
      <c r="EPE226" s="1"/>
      <c r="EPF226" s="1"/>
      <c r="EPG226" s="1"/>
      <c r="EPH226" s="1"/>
      <c r="EPI226" s="1"/>
      <c r="EPJ226" s="1"/>
      <c r="EPK226" s="1"/>
      <c r="EPL226" s="1"/>
      <c r="EPM226" s="1"/>
      <c r="EPN226" s="1"/>
      <c r="EPO226" s="1"/>
      <c r="EPP226" s="1"/>
      <c r="EPQ226" s="1"/>
      <c r="EPR226" s="1"/>
      <c r="EPS226" s="1"/>
      <c r="EPT226" s="1"/>
      <c r="EPU226" s="1"/>
      <c r="EPV226" s="1"/>
      <c r="EPW226" s="1"/>
      <c r="EPX226" s="1"/>
      <c r="EPY226" s="1"/>
      <c r="EPZ226" s="1"/>
      <c r="EQA226" s="1"/>
      <c r="EQB226" s="1"/>
      <c r="EQC226" s="1"/>
      <c r="EQD226" s="1"/>
      <c r="EQE226" s="1"/>
      <c r="EQF226" s="1"/>
      <c r="EQG226" s="1"/>
      <c r="EQH226" s="1"/>
      <c r="EQI226" s="1"/>
      <c r="EQJ226" s="1"/>
      <c r="EQK226" s="1"/>
      <c r="EQL226" s="1"/>
      <c r="EQM226" s="1"/>
      <c r="EQN226" s="1"/>
      <c r="EQO226" s="1"/>
      <c r="EQP226" s="1"/>
      <c r="EQQ226" s="1"/>
      <c r="EQR226" s="1"/>
      <c r="EQS226" s="1"/>
      <c r="EQT226" s="1"/>
      <c r="EQU226" s="1"/>
      <c r="EQV226" s="1"/>
      <c r="EQW226" s="1"/>
      <c r="EQX226" s="1"/>
      <c r="EQY226" s="1"/>
      <c r="EQZ226" s="1"/>
      <c r="ERA226" s="1"/>
      <c r="ERB226" s="1"/>
      <c r="ERC226" s="1"/>
      <c r="ERD226" s="1"/>
      <c r="ERE226" s="1"/>
      <c r="ERF226" s="1"/>
      <c r="ERG226" s="1"/>
      <c r="ERH226" s="1"/>
      <c r="ERI226" s="1"/>
      <c r="ERJ226" s="1"/>
      <c r="ERK226" s="1"/>
      <c r="ERL226" s="1"/>
      <c r="ERM226" s="1"/>
      <c r="ERN226" s="1"/>
      <c r="ERO226" s="1"/>
      <c r="ERP226" s="1"/>
      <c r="ERQ226" s="1"/>
      <c r="ERR226" s="1"/>
      <c r="ERS226" s="1"/>
      <c r="ERT226" s="1"/>
      <c r="ERU226" s="1"/>
      <c r="ERV226" s="1"/>
      <c r="ERW226" s="1"/>
      <c r="ERX226" s="1"/>
      <c r="ERY226" s="1"/>
      <c r="ERZ226" s="1"/>
      <c r="ESA226" s="1"/>
      <c r="ESB226" s="1"/>
      <c r="ESC226" s="1"/>
      <c r="ESD226" s="1"/>
      <c r="ESE226" s="1"/>
      <c r="ESF226" s="1"/>
      <c r="ESG226" s="1"/>
      <c r="ESH226" s="1"/>
      <c r="ESI226" s="1"/>
      <c r="ESJ226" s="1"/>
      <c r="ESK226" s="1"/>
      <c r="ESL226" s="1"/>
      <c r="ESM226" s="1"/>
      <c r="ESN226" s="1"/>
      <c r="ESO226" s="1"/>
      <c r="ESP226" s="1"/>
      <c r="ESQ226" s="1"/>
      <c r="ESR226" s="1"/>
      <c r="ESS226" s="1"/>
      <c r="EST226" s="1"/>
      <c r="ESU226" s="1"/>
      <c r="ESV226" s="1"/>
      <c r="ESW226" s="1"/>
      <c r="ESX226" s="1"/>
      <c r="ESY226" s="1"/>
      <c r="ESZ226" s="1"/>
      <c r="ETA226" s="1"/>
      <c r="ETB226" s="1"/>
      <c r="ETC226" s="1"/>
      <c r="ETD226" s="1"/>
      <c r="ETE226" s="1"/>
      <c r="ETF226" s="1"/>
      <c r="ETG226" s="1"/>
      <c r="ETH226" s="1"/>
      <c r="ETI226" s="1"/>
      <c r="ETJ226" s="1"/>
      <c r="ETK226" s="1"/>
      <c r="ETL226" s="1"/>
      <c r="ETM226" s="1"/>
      <c r="ETN226" s="1"/>
      <c r="ETO226" s="1"/>
      <c r="ETP226" s="1"/>
      <c r="ETQ226" s="1"/>
      <c r="ETR226" s="1"/>
      <c r="ETS226" s="1"/>
      <c r="ETT226" s="1"/>
      <c r="ETU226" s="1"/>
      <c r="ETV226" s="1"/>
      <c r="ETW226" s="1"/>
      <c r="ETX226" s="1"/>
      <c r="ETY226" s="1"/>
      <c r="ETZ226" s="1"/>
      <c r="EUA226" s="1"/>
      <c r="EUB226" s="1"/>
      <c r="EUC226" s="1"/>
      <c r="EUD226" s="1"/>
      <c r="EUE226" s="1"/>
      <c r="EUF226" s="1"/>
      <c r="EUG226" s="1"/>
      <c r="EUH226" s="1"/>
      <c r="EUI226" s="1"/>
      <c r="EUJ226" s="1"/>
      <c r="EUK226" s="1"/>
      <c r="EUL226" s="1"/>
      <c r="EUM226" s="1"/>
      <c r="EUN226" s="1"/>
      <c r="EUO226" s="1"/>
      <c r="EUP226" s="1"/>
      <c r="EUQ226" s="1"/>
      <c r="EUR226" s="1"/>
      <c r="EUS226" s="1"/>
      <c r="EUT226" s="1"/>
      <c r="EUU226" s="1"/>
      <c r="EUV226" s="1"/>
      <c r="EUW226" s="1"/>
      <c r="EUX226" s="1"/>
      <c r="EUY226" s="1"/>
      <c r="EUZ226" s="1"/>
      <c r="EVA226" s="1"/>
      <c r="EVB226" s="1"/>
      <c r="EVC226" s="1"/>
      <c r="EVD226" s="1"/>
      <c r="EVE226" s="1"/>
      <c r="EVF226" s="1"/>
      <c r="EVG226" s="1"/>
      <c r="EVH226" s="1"/>
      <c r="EVI226" s="1"/>
      <c r="EVJ226" s="1"/>
      <c r="EVK226" s="1"/>
      <c r="EVL226" s="1"/>
      <c r="EVM226" s="1"/>
      <c r="EVN226" s="1"/>
      <c r="EVO226" s="1"/>
      <c r="EVP226" s="1"/>
      <c r="EVQ226" s="1"/>
      <c r="EVR226" s="1"/>
      <c r="EVS226" s="1"/>
      <c r="EVT226" s="1"/>
      <c r="EVU226" s="1"/>
      <c r="EVV226" s="1"/>
      <c r="EVW226" s="1"/>
      <c r="EVX226" s="1"/>
      <c r="EVY226" s="1"/>
      <c r="EVZ226" s="1"/>
      <c r="EWA226" s="1"/>
      <c r="EWB226" s="1"/>
      <c r="EWC226" s="1"/>
      <c r="EWD226" s="1"/>
      <c r="EWE226" s="1"/>
      <c r="EWF226" s="1"/>
      <c r="EWG226" s="1"/>
      <c r="EWH226" s="1"/>
      <c r="EWI226" s="1"/>
      <c r="EWJ226" s="1"/>
      <c r="EWK226" s="1"/>
      <c r="EWL226" s="1"/>
      <c r="EWM226" s="1"/>
      <c r="EWN226" s="1"/>
      <c r="EWO226" s="1"/>
      <c r="EWP226" s="1"/>
      <c r="EWQ226" s="1"/>
      <c r="EWR226" s="1"/>
      <c r="EWS226" s="1"/>
      <c r="EWT226" s="1"/>
      <c r="EWU226" s="1"/>
      <c r="EWV226" s="1"/>
      <c r="EWW226" s="1"/>
      <c r="EWX226" s="1"/>
      <c r="EWY226" s="1"/>
      <c r="EWZ226" s="1"/>
      <c r="EXA226" s="1"/>
      <c r="EXB226" s="1"/>
      <c r="EXC226" s="1"/>
      <c r="EXD226" s="1"/>
      <c r="EXE226" s="1"/>
      <c r="EXF226" s="1"/>
      <c r="EXG226" s="1"/>
      <c r="EXH226" s="1"/>
      <c r="EXI226" s="1"/>
      <c r="EXJ226" s="1"/>
      <c r="EXK226" s="1"/>
      <c r="EXL226" s="1"/>
      <c r="EXM226" s="1"/>
      <c r="EXN226" s="1"/>
      <c r="EXO226" s="1"/>
      <c r="EXP226" s="1"/>
      <c r="EXQ226" s="1"/>
      <c r="EXR226" s="1"/>
      <c r="EXS226" s="1"/>
      <c r="EXT226" s="1"/>
      <c r="EXU226" s="1"/>
      <c r="EXV226" s="1"/>
      <c r="EXW226" s="1"/>
      <c r="EXX226" s="1"/>
      <c r="EXY226" s="1"/>
      <c r="EXZ226" s="1"/>
      <c r="EYA226" s="1"/>
      <c r="EYB226" s="1"/>
      <c r="EYC226" s="1"/>
      <c r="EYD226" s="1"/>
      <c r="EYE226" s="1"/>
      <c r="EYF226" s="1"/>
      <c r="EYG226" s="1"/>
      <c r="EYH226" s="1"/>
      <c r="EYI226" s="1"/>
      <c r="EYJ226" s="1"/>
      <c r="EYK226" s="1"/>
      <c r="EYL226" s="1"/>
      <c r="EYM226" s="1"/>
      <c r="EYN226" s="1"/>
      <c r="EYO226" s="1"/>
      <c r="EYP226" s="1"/>
      <c r="EYQ226" s="1"/>
      <c r="EYR226" s="1"/>
      <c r="EYS226" s="1"/>
      <c r="EYT226" s="1"/>
      <c r="EYU226" s="1"/>
      <c r="EYV226" s="1"/>
      <c r="EYW226" s="1"/>
      <c r="EYX226" s="1"/>
      <c r="EYY226" s="1"/>
      <c r="EYZ226" s="1"/>
      <c r="EZA226" s="1"/>
      <c r="EZB226" s="1"/>
      <c r="EZC226" s="1"/>
      <c r="EZD226" s="1"/>
      <c r="EZE226" s="1"/>
      <c r="EZF226" s="1"/>
      <c r="EZG226" s="1"/>
      <c r="EZH226" s="1"/>
      <c r="EZI226" s="1"/>
      <c r="EZJ226" s="1"/>
      <c r="EZK226" s="1"/>
      <c r="EZL226" s="1"/>
      <c r="EZM226" s="1"/>
      <c r="EZN226" s="1"/>
      <c r="EZO226" s="1"/>
      <c r="EZP226" s="1"/>
      <c r="EZQ226" s="1"/>
      <c r="EZR226" s="1"/>
      <c r="EZS226" s="1"/>
      <c r="EZT226" s="1"/>
      <c r="EZU226" s="1"/>
      <c r="EZV226" s="1"/>
      <c r="EZW226" s="1"/>
      <c r="EZX226" s="1"/>
      <c r="EZY226" s="1"/>
      <c r="EZZ226" s="1"/>
      <c r="FAA226" s="1"/>
      <c r="FAB226" s="1"/>
      <c r="FAC226" s="1"/>
      <c r="FAD226" s="1"/>
      <c r="FAE226" s="1"/>
      <c r="FAF226" s="1"/>
      <c r="FAG226" s="1"/>
      <c r="FAH226" s="1"/>
      <c r="FAI226" s="1"/>
      <c r="FAJ226" s="1"/>
      <c r="FAK226" s="1"/>
      <c r="FAL226" s="1"/>
      <c r="FAM226" s="1"/>
      <c r="FAN226" s="1"/>
      <c r="FAO226" s="1"/>
      <c r="FAP226" s="1"/>
      <c r="FAQ226" s="1"/>
      <c r="FAR226" s="1"/>
      <c r="FAS226" s="1"/>
      <c r="FAT226" s="1"/>
      <c r="FAU226" s="1"/>
      <c r="FAV226" s="1"/>
      <c r="FAW226" s="1"/>
      <c r="FAX226" s="1"/>
      <c r="FAY226" s="1"/>
      <c r="FAZ226" s="1"/>
      <c r="FBA226" s="1"/>
      <c r="FBB226" s="1"/>
      <c r="FBC226" s="1"/>
      <c r="FBD226" s="1"/>
      <c r="FBE226" s="1"/>
      <c r="FBF226" s="1"/>
      <c r="FBG226" s="1"/>
      <c r="FBH226" s="1"/>
      <c r="FBI226" s="1"/>
      <c r="FBJ226" s="1"/>
      <c r="FBK226" s="1"/>
      <c r="FBL226" s="1"/>
      <c r="FBM226" s="1"/>
      <c r="FBN226" s="1"/>
      <c r="FBO226" s="1"/>
      <c r="FBP226" s="1"/>
      <c r="FBQ226" s="1"/>
      <c r="FBR226" s="1"/>
      <c r="FBS226" s="1"/>
      <c r="FBT226" s="1"/>
      <c r="FBU226" s="1"/>
      <c r="FBV226" s="1"/>
      <c r="FBW226" s="1"/>
      <c r="FBX226" s="1"/>
      <c r="FBY226" s="1"/>
      <c r="FBZ226" s="1"/>
      <c r="FCA226" s="1"/>
      <c r="FCB226" s="1"/>
      <c r="FCC226" s="1"/>
      <c r="FCD226" s="1"/>
      <c r="FCE226" s="1"/>
      <c r="FCF226" s="1"/>
      <c r="FCG226" s="1"/>
      <c r="FCH226" s="1"/>
      <c r="FCI226" s="1"/>
      <c r="FCJ226" s="1"/>
      <c r="FCK226" s="1"/>
      <c r="FCL226" s="1"/>
      <c r="FCM226" s="1"/>
      <c r="FCN226" s="1"/>
      <c r="FCO226" s="1"/>
      <c r="FCP226" s="1"/>
      <c r="FCQ226" s="1"/>
      <c r="FCR226" s="1"/>
      <c r="FCS226" s="1"/>
      <c r="FCT226" s="1"/>
      <c r="FCU226" s="1"/>
      <c r="FCV226" s="1"/>
      <c r="FCW226" s="1"/>
      <c r="FCX226" s="1"/>
      <c r="FCY226" s="1"/>
      <c r="FCZ226" s="1"/>
      <c r="FDA226" s="1"/>
      <c r="FDB226" s="1"/>
      <c r="FDC226" s="1"/>
      <c r="FDD226" s="1"/>
      <c r="FDE226" s="1"/>
      <c r="FDF226" s="1"/>
      <c r="FDG226" s="1"/>
      <c r="FDH226" s="1"/>
      <c r="FDI226" s="1"/>
      <c r="FDJ226" s="1"/>
      <c r="FDK226" s="1"/>
      <c r="FDL226" s="1"/>
      <c r="FDM226" s="1"/>
      <c r="FDN226" s="1"/>
      <c r="FDO226" s="1"/>
      <c r="FDP226" s="1"/>
      <c r="FDQ226" s="1"/>
      <c r="FDR226" s="1"/>
      <c r="FDS226" s="1"/>
      <c r="FDT226" s="1"/>
      <c r="FDU226" s="1"/>
      <c r="FDV226" s="1"/>
      <c r="FDW226" s="1"/>
      <c r="FDX226" s="1"/>
      <c r="FDY226" s="1"/>
      <c r="FDZ226" s="1"/>
      <c r="FEA226" s="1"/>
      <c r="FEB226" s="1"/>
      <c r="FEC226" s="1"/>
      <c r="FED226" s="1"/>
      <c r="FEE226" s="1"/>
      <c r="FEF226" s="1"/>
      <c r="FEG226" s="1"/>
      <c r="FEH226" s="1"/>
      <c r="FEI226" s="1"/>
      <c r="FEJ226" s="1"/>
      <c r="FEK226" s="1"/>
      <c r="FEL226" s="1"/>
      <c r="FEM226" s="1"/>
      <c r="FEN226" s="1"/>
      <c r="FEO226" s="1"/>
      <c r="FEP226" s="1"/>
      <c r="FEQ226" s="1"/>
      <c r="FER226" s="1"/>
      <c r="FES226" s="1"/>
      <c r="FET226" s="1"/>
      <c r="FEU226" s="1"/>
      <c r="FEV226" s="1"/>
      <c r="FEW226" s="1"/>
      <c r="FEX226" s="1"/>
      <c r="FEY226" s="1"/>
      <c r="FEZ226" s="1"/>
      <c r="FFA226" s="1"/>
      <c r="FFB226" s="1"/>
      <c r="FFC226" s="1"/>
      <c r="FFD226" s="1"/>
      <c r="FFE226" s="1"/>
      <c r="FFF226" s="1"/>
      <c r="FFG226" s="1"/>
      <c r="FFH226" s="1"/>
      <c r="FFI226" s="1"/>
      <c r="FFJ226" s="1"/>
      <c r="FFK226" s="1"/>
      <c r="FFL226" s="1"/>
      <c r="FFM226" s="1"/>
      <c r="FFN226" s="1"/>
      <c r="FFO226" s="1"/>
      <c r="FFP226" s="1"/>
      <c r="FFQ226" s="1"/>
      <c r="FFR226" s="1"/>
      <c r="FFS226" s="1"/>
      <c r="FFT226" s="1"/>
      <c r="FFU226" s="1"/>
      <c r="FFV226" s="1"/>
      <c r="FFW226" s="1"/>
      <c r="FFX226" s="1"/>
      <c r="FFY226" s="1"/>
      <c r="FFZ226" s="1"/>
      <c r="FGA226" s="1"/>
      <c r="FGB226" s="1"/>
      <c r="FGC226" s="1"/>
      <c r="FGD226" s="1"/>
      <c r="FGE226" s="1"/>
      <c r="FGF226" s="1"/>
      <c r="FGG226" s="1"/>
      <c r="FGH226" s="1"/>
      <c r="FGI226" s="1"/>
      <c r="FGJ226" s="1"/>
      <c r="FGK226" s="1"/>
      <c r="FGL226" s="1"/>
      <c r="FGM226" s="1"/>
      <c r="FGN226" s="1"/>
      <c r="FGO226" s="1"/>
      <c r="FGP226" s="1"/>
      <c r="FGQ226" s="1"/>
      <c r="FGR226" s="1"/>
      <c r="FGS226" s="1"/>
      <c r="FGT226" s="1"/>
      <c r="FGU226" s="1"/>
      <c r="FGV226" s="1"/>
      <c r="FGW226" s="1"/>
      <c r="FGX226" s="1"/>
      <c r="FGY226" s="1"/>
      <c r="FGZ226" s="1"/>
      <c r="FHA226" s="1"/>
      <c r="FHB226" s="1"/>
      <c r="FHC226" s="1"/>
      <c r="FHD226" s="1"/>
      <c r="FHE226" s="1"/>
      <c r="FHF226" s="1"/>
      <c r="FHG226" s="1"/>
      <c r="FHH226" s="1"/>
      <c r="FHI226" s="1"/>
      <c r="FHJ226" s="1"/>
      <c r="FHK226" s="1"/>
      <c r="FHL226" s="1"/>
      <c r="FHM226" s="1"/>
      <c r="FHN226" s="1"/>
      <c r="FHO226" s="1"/>
      <c r="FHP226" s="1"/>
      <c r="FHQ226" s="1"/>
      <c r="FHR226" s="1"/>
      <c r="FHS226" s="1"/>
      <c r="FHT226" s="1"/>
      <c r="FHU226" s="1"/>
      <c r="FHV226" s="1"/>
      <c r="FHW226" s="1"/>
      <c r="FHX226" s="1"/>
      <c r="FHY226" s="1"/>
      <c r="FHZ226" s="1"/>
      <c r="FIA226" s="1"/>
      <c r="FIB226" s="1"/>
      <c r="FIC226" s="1"/>
      <c r="FID226" s="1"/>
      <c r="FIE226" s="1"/>
      <c r="FIF226" s="1"/>
      <c r="FIG226" s="1"/>
      <c r="FIH226" s="1"/>
      <c r="FII226" s="1"/>
      <c r="FIJ226" s="1"/>
      <c r="FIK226" s="1"/>
      <c r="FIL226" s="1"/>
      <c r="FIM226" s="1"/>
      <c r="FIN226" s="1"/>
      <c r="FIO226" s="1"/>
      <c r="FIP226" s="1"/>
      <c r="FIQ226" s="1"/>
      <c r="FIR226" s="1"/>
      <c r="FIS226" s="1"/>
      <c r="FIT226" s="1"/>
      <c r="FIU226" s="1"/>
      <c r="FIV226" s="1"/>
      <c r="FIW226" s="1"/>
      <c r="FIX226" s="1"/>
      <c r="FIY226" s="1"/>
      <c r="FIZ226" s="1"/>
      <c r="FJA226" s="1"/>
      <c r="FJB226" s="1"/>
      <c r="FJC226" s="1"/>
      <c r="FJD226" s="1"/>
      <c r="FJE226" s="1"/>
      <c r="FJF226" s="1"/>
      <c r="FJG226" s="1"/>
      <c r="FJH226" s="1"/>
      <c r="FJI226" s="1"/>
      <c r="FJJ226" s="1"/>
      <c r="FJK226" s="1"/>
      <c r="FJL226" s="1"/>
      <c r="FJM226" s="1"/>
      <c r="FJN226" s="1"/>
      <c r="FJO226" s="1"/>
      <c r="FJP226" s="1"/>
      <c r="FJQ226" s="1"/>
      <c r="FJR226" s="1"/>
      <c r="FJS226" s="1"/>
      <c r="FJT226" s="1"/>
      <c r="FJU226" s="1"/>
      <c r="FJV226" s="1"/>
      <c r="FJW226" s="1"/>
      <c r="FJX226" s="1"/>
      <c r="FJY226" s="1"/>
      <c r="FJZ226" s="1"/>
      <c r="FKA226" s="1"/>
      <c r="FKB226" s="1"/>
      <c r="FKC226" s="1"/>
      <c r="FKD226" s="1"/>
      <c r="FKE226" s="1"/>
      <c r="FKF226" s="1"/>
      <c r="FKG226" s="1"/>
      <c r="FKH226" s="1"/>
      <c r="FKI226" s="1"/>
      <c r="FKJ226" s="1"/>
      <c r="FKK226" s="1"/>
      <c r="FKL226" s="1"/>
      <c r="FKM226" s="1"/>
      <c r="FKN226" s="1"/>
      <c r="FKO226" s="1"/>
      <c r="FKP226" s="1"/>
      <c r="FKQ226" s="1"/>
      <c r="FKR226" s="1"/>
      <c r="FKS226" s="1"/>
      <c r="FKT226" s="1"/>
      <c r="FKU226" s="1"/>
      <c r="FKV226" s="1"/>
      <c r="FKW226" s="1"/>
      <c r="FKX226" s="1"/>
      <c r="FKY226" s="1"/>
      <c r="FKZ226" s="1"/>
      <c r="FLA226" s="1"/>
      <c r="FLB226" s="1"/>
      <c r="FLC226" s="1"/>
      <c r="FLD226" s="1"/>
      <c r="FLE226" s="1"/>
      <c r="FLF226" s="1"/>
      <c r="FLG226" s="1"/>
      <c r="FLH226" s="1"/>
      <c r="FLI226" s="1"/>
      <c r="FLJ226" s="1"/>
      <c r="FLK226" s="1"/>
      <c r="FLL226" s="1"/>
      <c r="FLM226" s="1"/>
      <c r="FLN226" s="1"/>
      <c r="FLO226" s="1"/>
      <c r="FLP226" s="1"/>
      <c r="FLQ226" s="1"/>
      <c r="FLR226" s="1"/>
      <c r="FLS226" s="1"/>
      <c r="FLT226" s="1"/>
      <c r="FLU226" s="1"/>
      <c r="FLV226" s="1"/>
      <c r="FLW226" s="1"/>
      <c r="FLX226" s="1"/>
      <c r="FLY226" s="1"/>
      <c r="FLZ226" s="1"/>
      <c r="FMA226" s="1"/>
      <c r="FMB226" s="1"/>
      <c r="FMC226" s="1"/>
      <c r="FMD226" s="1"/>
      <c r="FME226" s="1"/>
      <c r="FMF226" s="1"/>
      <c r="FMG226" s="1"/>
      <c r="FMH226" s="1"/>
      <c r="FMI226" s="1"/>
      <c r="FMJ226" s="1"/>
      <c r="FMK226" s="1"/>
      <c r="FML226" s="1"/>
      <c r="FMM226" s="1"/>
      <c r="FMN226" s="1"/>
      <c r="FMO226" s="1"/>
      <c r="FMP226" s="1"/>
      <c r="FMQ226" s="1"/>
      <c r="FMR226" s="1"/>
      <c r="FMS226" s="1"/>
      <c r="FMT226" s="1"/>
      <c r="FMU226" s="1"/>
      <c r="FMV226" s="1"/>
      <c r="FMW226" s="1"/>
      <c r="FMX226" s="1"/>
      <c r="FMY226" s="1"/>
      <c r="FMZ226" s="1"/>
      <c r="FNA226" s="1"/>
      <c r="FNB226" s="1"/>
      <c r="FNC226" s="1"/>
      <c r="FND226" s="1"/>
      <c r="FNE226" s="1"/>
      <c r="FNF226" s="1"/>
      <c r="FNG226" s="1"/>
      <c r="FNH226" s="1"/>
      <c r="FNI226" s="1"/>
      <c r="FNJ226" s="1"/>
      <c r="FNK226" s="1"/>
      <c r="FNL226" s="1"/>
      <c r="FNM226" s="1"/>
      <c r="FNN226" s="1"/>
      <c r="FNO226" s="1"/>
      <c r="FNP226" s="1"/>
      <c r="FNQ226" s="1"/>
      <c r="FNR226" s="1"/>
      <c r="FNS226" s="1"/>
      <c r="FNT226" s="1"/>
      <c r="FNU226" s="1"/>
      <c r="FNV226" s="1"/>
      <c r="FNW226" s="1"/>
      <c r="FNX226" s="1"/>
      <c r="FNY226" s="1"/>
      <c r="FNZ226" s="1"/>
      <c r="FOA226" s="1"/>
      <c r="FOB226" s="1"/>
      <c r="FOC226" s="1"/>
      <c r="FOD226" s="1"/>
      <c r="FOE226" s="1"/>
      <c r="FOF226" s="1"/>
      <c r="FOG226" s="1"/>
      <c r="FOH226" s="1"/>
      <c r="FOI226" s="1"/>
      <c r="FOJ226" s="1"/>
      <c r="FOK226" s="1"/>
      <c r="FOL226" s="1"/>
      <c r="FOM226" s="1"/>
      <c r="FON226" s="1"/>
      <c r="FOO226" s="1"/>
      <c r="FOP226" s="1"/>
      <c r="FOQ226" s="1"/>
      <c r="FOR226" s="1"/>
      <c r="FOS226" s="1"/>
      <c r="FOT226" s="1"/>
      <c r="FOU226" s="1"/>
      <c r="FOV226" s="1"/>
      <c r="FOW226" s="1"/>
      <c r="FOX226" s="1"/>
      <c r="FOY226" s="1"/>
      <c r="FOZ226" s="1"/>
      <c r="FPA226" s="1"/>
      <c r="FPB226" s="1"/>
      <c r="FPC226" s="1"/>
      <c r="FPD226" s="1"/>
      <c r="FPE226" s="1"/>
      <c r="FPF226" s="1"/>
      <c r="FPG226" s="1"/>
      <c r="FPH226" s="1"/>
      <c r="FPI226" s="1"/>
      <c r="FPJ226" s="1"/>
      <c r="FPK226" s="1"/>
      <c r="FPL226" s="1"/>
      <c r="FPM226" s="1"/>
      <c r="FPN226" s="1"/>
      <c r="FPO226" s="1"/>
      <c r="FPP226" s="1"/>
      <c r="FPQ226" s="1"/>
      <c r="FPR226" s="1"/>
      <c r="FPS226" s="1"/>
      <c r="FPT226" s="1"/>
      <c r="FPU226" s="1"/>
      <c r="FPV226" s="1"/>
      <c r="FPW226" s="1"/>
      <c r="FPX226" s="1"/>
      <c r="FPY226" s="1"/>
      <c r="FPZ226" s="1"/>
      <c r="FQA226" s="1"/>
      <c r="FQB226" s="1"/>
      <c r="FQC226" s="1"/>
      <c r="FQD226" s="1"/>
      <c r="FQE226" s="1"/>
      <c r="FQF226" s="1"/>
      <c r="FQG226" s="1"/>
      <c r="FQH226" s="1"/>
      <c r="FQI226" s="1"/>
      <c r="FQJ226" s="1"/>
      <c r="FQK226" s="1"/>
      <c r="FQL226" s="1"/>
      <c r="FQM226" s="1"/>
      <c r="FQN226" s="1"/>
      <c r="FQO226" s="1"/>
      <c r="FQP226" s="1"/>
      <c r="FQQ226" s="1"/>
      <c r="FQR226" s="1"/>
      <c r="FQS226" s="1"/>
      <c r="FQT226" s="1"/>
      <c r="FQU226" s="1"/>
      <c r="FQV226" s="1"/>
      <c r="FQW226" s="1"/>
      <c r="FQX226" s="1"/>
      <c r="FQY226" s="1"/>
      <c r="FQZ226" s="1"/>
      <c r="FRA226" s="1"/>
      <c r="FRB226" s="1"/>
      <c r="FRC226" s="1"/>
      <c r="FRD226" s="1"/>
      <c r="FRE226" s="1"/>
      <c r="FRF226" s="1"/>
      <c r="FRG226" s="1"/>
      <c r="FRH226" s="1"/>
      <c r="FRI226" s="1"/>
      <c r="FRJ226" s="1"/>
      <c r="FRK226" s="1"/>
      <c r="FRL226" s="1"/>
      <c r="FRM226" s="1"/>
      <c r="FRN226" s="1"/>
      <c r="FRO226" s="1"/>
      <c r="FRP226" s="1"/>
      <c r="FRQ226" s="1"/>
      <c r="FRR226" s="1"/>
      <c r="FRS226" s="1"/>
      <c r="FRT226" s="1"/>
      <c r="FRU226" s="1"/>
      <c r="FRV226" s="1"/>
      <c r="FRW226" s="1"/>
      <c r="FRX226" s="1"/>
      <c r="FRY226" s="1"/>
      <c r="FRZ226" s="1"/>
      <c r="FSA226" s="1"/>
      <c r="FSB226" s="1"/>
      <c r="FSC226" s="1"/>
      <c r="FSD226" s="1"/>
      <c r="FSE226" s="1"/>
      <c r="FSF226" s="1"/>
      <c r="FSG226" s="1"/>
      <c r="FSH226" s="1"/>
      <c r="FSI226" s="1"/>
      <c r="FSJ226" s="1"/>
      <c r="FSK226" s="1"/>
      <c r="FSL226" s="1"/>
      <c r="FSM226" s="1"/>
      <c r="FSN226" s="1"/>
      <c r="FSO226" s="1"/>
      <c r="FSP226" s="1"/>
      <c r="FSQ226" s="1"/>
      <c r="FSR226" s="1"/>
      <c r="FSS226" s="1"/>
      <c r="FST226" s="1"/>
      <c r="FSU226" s="1"/>
      <c r="FSV226" s="1"/>
      <c r="FSW226" s="1"/>
      <c r="FSX226" s="1"/>
      <c r="FSY226" s="1"/>
      <c r="FSZ226" s="1"/>
      <c r="FTA226" s="1"/>
      <c r="FTB226" s="1"/>
      <c r="FTC226" s="1"/>
      <c r="FTD226" s="1"/>
      <c r="FTE226" s="1"/>
      <c r="FTF226" s="1"/>
      <c r="FTG226" s="1"/>
      <c r="FTH226" s="1"/>
      <c r="FTI226" s="1"/>
      <c r="FTJ226" s="1"/>
      <c r="FTK226" s="1"/>
      <c r="FTL226" s="1"/>
      <c r="FTM226" s="1"/>
      <c r="FTN226" s="1"/>
      <c r="FTO226" s="1"/>
      <c r="FTP226" s="1"/>
      <c r="FTQ226" s="1"/>
      <c r="FTR226" s="1"/>
      <c r="FTS226" s="1"/>
      <c r="FTT226" s="1"/>
      <c r="FTU226" s="1"/>
      <c r="FTV226" s="1"/>
      <c r="FTW226" s="1"/>
      <c r="FTX226" s="1"/>
      <c r="FTY226" s="1"/>
      <c r="FTZ226" s="1"/>
      <c r="FUA226" s="1"/>
      <c r="FUB226" s="1"/>
      <c r="FUC226" s="1"/>
      <c r="FUD226" s="1"/>
      <c r="FUE226" s="1"/>
      <c r="FUF226" s="1"/>
      <c r="FUG226" s="1"/>
      <c r="FUH226" s="1"/>
      <c r="FUI226" s="1"/>
      <c r="FUJ226" s="1"/>
      <c r="FUK226" s="1"/>
      <c r="FUL226" s="1"/>
      <c r="FUM226" s="1"/>
      <c r="FUN226" s="1"/>
      <c r="FUO226" s="1"/>
      <c r="FUP226" s="1"/>
      <c r="FUQ226" s="1"/>
      <c r="FUR226" s="1"/>
      <c r="FUS226" s="1"/>
      <c r="FUT226" s="1"/>
      <c r="FUU226" s="1"/>
      <c r="FUV226" s="1"/>
      <c r="FUW226" s="1"/>
      <c r="FUX226" s="1"/>
      <c r="FUY226" s="1"/>
      <c r="FUZ226" s="1"/>
      <c r="FVA226" s="1"/>
      <c r="FVB226" s="1"/>
      <c r="FVC226" s="1"/>
      <c r="FVD226" s="1"/>
      <c r="FVE226" s="1"/>
      <c r="FVF226" s="1"/>
      <c r="FVG226" s="1"/>
      <c r="FVH226" s="1"/>
      <c r="FVI226" s="1"/>
      <c r="FVJ226" s="1"/>
      <c r="FVK226" s="1"/>
      <c r="FVL226" s="1"/>
      <c r="FVM226" s="1"/>
      <c r="FVN226" s="1"/>
      <c r="FVO226" s="1"/>
      <c r="FVP226" s="1"/>
      <c r="FVQ226" s="1"/>
      <c r="FVR226" s="1"/>
      <c r="FVS226" s="1"/>
      <c r="FVT226" s="1"/>
      <c r="FVU226" s="1"/>
      <c r="FVV226" s="1"/>
      <c r="FVW226" s="1"/>
      <c r="FVX226" s="1"/>
      <c r="FVY226" s="1"/>
      <c r="FVZ226" s="1"/>
      <c r="FWA226" s="1"/>
      <c r="FWB226" s="1"/>
      <c r="FWC226" s="1"/>
      <c r="FWD226" s="1"/>
      <c r="FWE226" s="1"/>
      <c r="FWF226" s="1"/>
      <c r="FWG226" s="1"/>
      <c r="FWH226" s="1"/>
      <c r="FWI226" s="1"/>
      <c r="FWJ226" s="1"/>
      <c r="FWK226" s="1"/>
      <c r="FWL226" s="1"/>
      <c r="FWM226" s="1"/>
      <c r="FWN226" s="1"/>
      <c r="FWO226" s="1"/>
      <c r="FWP226" s="1"/>
      <c r="FWQ226" s="1"/>
      <c r="FWR226" s="1"/>
      <c r="FWS226" s="1"/>
      <c r="FWT226" s="1"/>
      <c r="FWU226" s="1"/>
      <c r="FWV226" s="1"/>
      <c r="FWW226" s="1"/>
      <c r="FWX226" s="1"/>
      <c r="FWY226" s="1"/>
      <c r="FWZ226" s="1"/>
      <c r="FXA226" s="1"/>
      <c r="FXB226" s="1"/>
      <c r="FXC226" s="1"/>
      <c r="FXD226" s="1"/>
      <c r="FXE226" s="1"/>
      <c r="FXF226" s="1"/>
      <c r="FXG226" s="1"/>
      <c r="FXH226" s="1"/>
      <c r="FXI226" s="1"/>
      <c r="FXJ226" s="1"/>
      <c r="FXK226" s="1"/>
      <c r="FXL226" s="1"/>
      <c r="FXM226" s="1"/>
      <c r="FXN226" s="1"/>
      <c r="FXO226" s="1"/>
      <c r="FXP226" s="1"/>
      <c r="FXQ226" s="1"/>
      <c r="FXR226" s="1"/>
      <c r="FXS226" s="1"/>
      <c r="FXT226" s="1"/>
      <c r="FXU226" s="1"/>
      <c r="FXV226" s="1"/>
      <c r="FXW226" s="1"/>
      <c r="FXX226" s="1"/>
      <c r="FXY226" s="1"/>
      <c r="FXZ226" s="1"/>
      <c r="FYA226" s="1"/>
      <c r="FYB226" s="1"/>
      <c r="FYC226" s="1"/>
      <c r="FYD226" s="1"/>
      <c r="FYE226" s="1"/>
      <c r="FYF226" s="1"/>
      <c r="FYG226" s="1"/>
      <c r="FYH226" s="1"/>
      <c r="FYI226" s="1"/>
      <c r="FYJ226" s="1"/>
      <c r="FYK226" s="1"/>
      <c r="FYL226" s="1"/>
      <c r="FYM226" s="1"/>
      <c r="FYN226" s="1"/>
      <c r="FYO226" s="1"/>
      <c r="FYP226" s="1"/>
      <c r="FYQ226" s="1"/>
      <c r="FYR226" s="1"/>
      <c r="FYS226" s="1"/>
      <c r="FYT226" s="1"/>
      <c r="FYU226" s="1"/>
      <c r="FYV226" s="1"/>
      <c r="FYW226" s="1"/>
      <c r="FYX226" s="1"/>
      <c r="FYY226" s="1"/>
      <c r="FYZ226" s="1"/>
      <c r="FZA226" s="1"/>
      <c r="FZB226" s="1"/>
      <c r="FZC226" s="1"/>
      <c r="FZD226" s="1"/>
      <c r="FZE226" s="1"/>
      <c r="FZF226" s="1"/>
      <c r="FZG226" s="1"/>
      <c r="FZH226" s="1"/>
      <c r="FZI226" s="1"/>
      <c r="FZJ226" s="1"/>
      <c r="FZK226" s="1"/>
      <c r="FZL226" s="1"/>
      <c r="FZM226" s="1"/>
      <c r="FZN226" s="1"/>
      <c r="FZO226" s="1"/>
      <c r="FZP226" s="1"/>
      <c r="FZQ226" s="1"/>
      <c r="FZR226" s="1"/>
      <c r="FZS226" s="1"/>
      <c r="FZT226" s="1"/>
      <c r="FZU226" s="1"/>
      <c r="FZV226" s="1"/>
      <c r="FZW226" s="1"/>
      <c r="FZX226" s="1"/>
      <c r="FZY226" s="1"/>
      <c r="FZZ226" s="1"/>
      <c r="GAA226" s="1"/>
      <c r="GAB226" s="1"/>
      <c r="GAC226" s="1"/>
      <c r="GAD226" s="1"/>
      <c r="GAE226" s="1"/>
      <c r="GAF226" s="1"/>
      <c r="GAG226" s="1"/>
      <c r="GAH226" s="1"/>
      <c r="GAI226" s="1"/>
      <c r="GAJ226" s="1"/>
      <c r="GAK226" s="1"/>
      <c r="GAL226" s="1"/>
      <c r="GAM226" s="1"/>
      <c r="GAN226" s="1"/>
      <c r="GAO226" s="1"/>
      <c r="GAP226" s="1"/>
      <c r="GAQ226" s="1"/>
      <c r="GAR226" s="1"/>
      <c r="GAS226" s="1"/>
      <c r="GAT226" s="1"/>
      <c r="GAU226" s="1"/>
      <c r="GAV226" s="1"/>
      <c r="GAW226" s="1"/>
      <c r="GAX226" s="1"/>
      <c r="GAY226" s="1"/>
      <c r="GAZ226" s="1"/>
      <c r="GBA226" s="1"/>
      <c r="GBB226" s="1"/>
      <c r="GBC226" s="1"/>
      <c r="GBD226" s="1"/>
      <c r="GBE226" s="1"/>
      <c r="GBF226" s="1"/>
      <c r="GBG226" s="1"/>
      <c r="GBH226" s="1"/>
      <c r="GBI226" s="1"/>
      <c r="GBJ226" s="1"/>
      <c r="GBK226" s="1"/>
      <c r="GBL226" s="1"/>
      <c r="GBM226" s="1"/>
      <c r="GBN226" s="1"/>
      <c r="GBO226" s="1"/>
      <c r="GBP226" s="1"/>
      <c r="GBQ226" s="1"/>
      <c r="GBR226" s="1"/>
      <c r="GBS226" s="1"/>
      <c r="GBT226" s="1"/>
      <c r="GBU226" s="1"/>
      <c r="GBV226" s="1"/>
      <c r="GBW226" s="1"/>
      <c r="GBX226" s="1"/>
      <c r="GBY226" s="1"/>
      <c r="GBZ226" s="1"/>
      <c r="GCA226" s="1"/>
      <c r="GCB226" s="1"/>
      <c r="GCC226" s="1"/>
      <c r="GCD226" s="1"/>
      <c r="GCE226" s="1"/>
      <c r="GCF226" s="1"/>
      <c r="GCG226" s="1"/>
      <c r="GCH226" s="1"/>
      <c r="GCI226" s="1"/>
      <c r="GCJ226" s="1"/>
      <c r="GCK226" s="1"/>
      <c r="GCL226" s="1"/>
      <c r="GCM226" s="1"/>
      <c r="GCN226" s="1"/>
      <c r="GCO226" s="1"/>
      <c r="GCP226" s="1"/>
      <c r="GCQ226" s="1"/>
      <c r="GCR226" s="1"/>
      <c r="GCS226" s="1"/>
      <c r="GCT226" s="1"/>
      <c r="GCU226" s="1"/>
      <c r="GCV226" s="1"/>
      <c r="GCW226" s="1"/>
      <c r="GCX226" s="1"/>
      <c r="GCY226" s="1"/>
      <c r="GCZ226" s="1"/>
      <c r="GDA226" s="1"/>
      <c r="GDB226" s="1"/>
      <c r="GDC226" s="1"/>
      <c r="GDD226" s="1"/>
      <c r="GDE226" s="1"/>
      <c r="GDF226" s="1"/>
      <c r="GDG226" s="1"/>
      <c r="GDH226" s="1"/>
      <c r="GDI226" s="1"/>
      <c r="GDJ226" s="1"/>
      <c r="GDK226" s="1"/>
      <c r="GDL226" s="1"/>
      <c r="GDM226" s="1"/>
      <c r="GDN226" s="1"/>
      <c r="GDO226" s="1"/>
      <c r="GDP226" s="1"/>
      <c r="GDQ226" s="1"/>
      <c r="GDR226" s="1"/>
      <c r="GDS226" s="1"/>
      <c r="GDT226" s="1"/>
      <c r="GDU226" s="1"/>
      <c r="GDV226" s="1"/>
      <c r="GDW226" s="1"/>
      <c r="GDX226" s="1"/>
      <c r="GDY226" s="1"/>
      <c r="GDZ226" s="1"/>
      <c r="GEA226" s="1"/>
      <c r="GEB226" s="1"/>
      <c r="GEC226" s="1"/>
      <c r="GED226" s="1"/>
      <c r="GEE226" s="1"/>
      <c r="GEF226" s="1"/>
      <c r="GEG226" s="1"/>
      <c r="GEH226" s="1"/>
      <c r="GEI226" s="1"/>
      <c r="GEJ226" s="1"/>
      <c r="GEK226" s="1"/>
      <c r="GEL226" s="1"/>
      <c r="GEM226" s="1"/>
      <c r="GEN226" s="1"/>
      <c r="GEO226" s="1"/>
      <c r="GEP226" s="1"/>
      <c r="GEQ226" s="1"/>
      <c r="GER226" s="1"/>
      <c r="GES226" s="1"/>
      <c r="GET226" s="1"/>
      <c r="GEU226" s="1"/>
      <c r="GEV226" s="1"/>
      <c r="GEW226" s="1"/>
      <c r="GEX226" s="1"/>
      <c r="GEY226" s="1"/>
      <c r="GEZ226" s="1"/>
      <c r="GFA226" s="1"/>
      <c r="GFB226" s="1"/>
      <c r="GFC226" s="1"/>
      <c r="GFD226" s="1"/>
      <c r="GFE226" s="1"/>
      <c r="GFF226" s="1"/>
      <c r="GFG226" s="1"/>
      <c r="GFH226" s="1"/>
      <c r="GFI226" s="1"/>
      <c r="GFJ226" s="1"/>
      <c r="GFK226" s="1"/>
      <c r="GFL226" s="1"/>
      <c r="GFM226" s="1"/>
      <c r="GFN226" s="1"/>
      <c r="GFO226" s="1"/>
      <c r="GFP226" s="1"/>
      <c r="GFQ226" s="1"/>
      <c r="GFR226" s="1"/>
      <c r="GFS226" s="1"/>
      <c r="GFT226" s="1"/>
      <c r="GFU226" s="1"/>
      <c r="GFV226" s="1"/>
      <c r="GFW226" s="1"/>
      <c r="GFX226" s="1"/>
      <c r="GFY226" s="1"/>
      <c r="GFZ226" s="1"/>
      <c r="GGA226" s="1"/>
      <c r="GGB226" s="1"/>
      <c r="GGC226" s="1"/>
      <c r="GGD226" s="1"/>
      <c r="GGE226" s="1"/>
      <c r="GGF226" s="1"/>
      <c r="GGG226" s="1"/>
      <c r="GGH226" s="1"/>
      <c r="GGI226" s="1"/>
      <c r="GGJ226" s="1"/>
      <c r="GGK226" s="1"/>
      <c r="GGL226" s="1"/>
      <c r="GGM226" s="1"/>
      <c r="GGN226" s="1"/>
      <c r="GGO226" s="1"/>
      <c r="GGP226" s="1"/>
      <c r="GGQ226" s="1"/>
      <c r="GGR226" s="1"/>
      <c r="GGS226" s="1"/>
      <c r="GGT226" s="1"/>
      <c r="GGU226" s="1"/>
      <c r="GGV226" s="1"/>
      <c r="GGW226" s="1"/>
      <c r="GGX226" s="1"/>
      <c r="GGY226" s="1"/>
      <c r="GGZ226" s="1"/>
      <c r="GHA226" s="1"/>
      <c r="GHB226" s="1"/>
      <c r="GHC226" s="1"/>
      <c r="GHD226" s="1"/>
      <c r="GHE226" s="1"/>
      <c r="GHF226" s="1"/>
      <c r="GHG226" s="1"/>
      <c r="GHH226" s="1"/>
      <c r="GHI226" s="1"/>
      <c r="GHJ226" s="1"/>
      <c r="GHK226" s="1"/>
      <c r="GHL226" s="1"/>
      <c r="GHM226" s="1"/>
      <c r="GHN226" s="1"/>
      <c r="GHO226" s="1"/>
      <c r="GHP226" s="1"/>
      <c r="GHQ226" s="1"/>
      <c r="GHR226" s="1"/>
      <c r="GHS226" s="1"/>
      <c r="GHT226" s="1"/>
      <c r="GHU226" s="1"/>
      <c r="GHV226" s="1"/>
      <c r="GHW226" s="1"/>
      <c r="GHX226" s="1"/>
      <c r="GHY226" s="1"/>
      <c r="GHZ226" s="1"/>
      <c r="GIA226" s="1"/>
      <c r="GIB226" s="1"/>
      <c r="GIC226" s="1"/>
      <c r="GID226" s="1"/>
      <c r="GIE226" s="1"/>
      <c r="GIF226" s="1"/>
      <c r="GIG226" s="1"/>
      <c r="GIH226" s="1"/>
      <c r="GII226" s="1"/>
      <c r="GIJ226" s="1"/>
      <c r="GIK226" s="1"/>
      <c r="GIL226" s="1"/>
      <c r="GIM226" s="1"/>
      <c r="GIN226" s="1"/>
      <c r="GIO226" s="1"/>
      <c r="GIP226" s="1"/>
      <c r="GIQ226" s="1"/>
      <c r="GIR226" s="1"/>
      <c r="GIS226" s="1"/>
      <c r="GIT226" s="1"/>
      <c r="GIU226" s="1"/>
      <c r="GIV226" s="1"/>
      <c r="GIW226" s="1"/>
      <c r="GIX226" s="1"/>
      <c r="GIY226" s="1"/>
      <c r="GIZ226" s="1"/>
      <c r="GJA226" s="1"/>
      <c r="GJB226" s="1"/>
      <c r="GJC226" s="1"/>
      <c r="GJD226" s="1"/>
      <c r="GJE226" s="1"/>
      <c r="GJF226" s="1"/>
      <c r="GJG226" s="1"/>
      <c r="GJH226" s="1"/>
      <c r="GJI226" s="1"/>
      <c r="GJJ226" s="1"/>
      <c r="GJK226" s="1"/>
      <c r="GJL226" s="1"/>
      <c r="GJM226" s="1"/>
      <c r="GJN226" s="1"/>
      <c r="GJO226" s="1"/>
      <c r="GJP226" s="1"/>
      <c r="GJQ226" s="1"/>
      <c r="GJR226" s="1"/>
      <c r="GJS226" s="1"/>
      <c r="GJT226" s="1"/>
      <c r="GJU226" s="1"/>
      <c r="GJV226" s="1"/>
      <c r="GJW226" s="1"/>
      <c r="GJX226" s="1"/>
      <c r="GJY226" s="1"/>
      <c r="GJZ226" s="1"/>
      <c r="GKA226" s="1"/>
      <c r="GKB226" s="1"/>
      <c r="GKC226" s="1"/>
      <c r="GKD226" s="1"/>
      <c r="GKE226" s="1"/>
      <c r="GKF226" s="1"/>
      <c r="GKG226" s="1"/>
      <c r="GKH226" s="1"/>
      <c r="GKI226" s="1"/>
      <c r="GKJ226" s="1"/>
      <c r="GKK226" s="1"/>
      <c r="GKL226" s="1"/>
      <c r="GKM226" s="1"/>
      <c r="GKN226" s="1"/>
      <c r="GKO226" s="1"/>
      <c r="GKP226" s="1"/>
      <c r="GKQ226" s="1"/>
      <c r="GKR226" s="1"/>
      <c r="GKS226" s="1"/>
      <c r="GKT226" s="1"/>
      <c r="GKU226" s="1"/>
      <c r="GKV226" s="1"/>
      <c r="GKW226" s="1"/>
      <c r="GKX226" s="1"/>
      <c r="GKY226" s="1"/>
      <c r="GKZ226" s="1"/>
      <c r="GLA226" s="1"/>
      <c r="GLB226" s="1"/>
      <c r="GLC226" s="1"/>
      <c r="GLD226" s="1"/>
      <c r="GLE226" s="1"/>
      <c r="GLF226" s="1"/>
      <c r="GLG226" s="1"/>
      <c r="GLH226" s="1"/>
      <c r="GLI226" s="1"/>
      <c r="GLJ226" s="1"/>
      <c r="GLK226" s="1"/>
      <c r="GLL226" s="1"/>
      <c r="GLM226" s="1"/>
      <c r="GLN226" s="1"/>
      <c r="GLO226" s="1"/>
      <c r="GLP226" s="1"/>
      <c r="GLQ226" s="1"/>
      <c r="GLR226" s="1"/>
      <c r="GLS226" s="1"/>
      <c r="GLT226" s="1"/>
      <c r="GLU226" s="1"/>
      <c r="GLV226" s="1"/>
      <c r="GLW226" s="1"/>
      <c r="GLX226" s="1"/>
      <c r="GLY226" s="1"/>
      <c r="GLZ226" s="1"/>
      <c r="GMA226" s="1"/>
      <c r="GMB226" s="1"/>
      <c r="GMC226" s="1"/>
      <c r="GMD226" s="1"/>
      <c r="GME226" s="1"/>
      <c r="GMF226" s="1"/>
      <c r="GMG226" s="1"/>
      <c r="GMH226" s="1"/>
      <c r="GMI226" s="1"/>
      <c r="GMJ226" s="1"/>
      <c r="GMK226" s="1"/>
      <c r="GML226" s="1"/>
      <c r="GMM226" s="1"/>
      <c r="GMN226" s="1"/>
      <c r="GMO226" s="1"/>
      <c r="GMP226" s="1"/>
      <c r="GMQ226" s="1"/>
      <c r="GMR226" s="1"/>
      <c r="GMS226" s="1"/>
      <c r="GMT226" s="1"/>
      <c r="GMU226" s="1"/>
      <c r="GMV226" s="1"/>
      <c r="GMW226" s="1"/>
      <c r="GMX226" s="1"/>
      <c r="GMY226" s="1"/>
      <c r="GMZ226" s="1"/>
      <c r="GNA226" s="1"/>
      <c r="GNB226" s="1"/>
      <c r="GNC226" s="1"/>
      <c r="GND226" s="1"/>
      <c r="GNE226" s="1"/>
      <c r="GNF226" s="1"/>
      <c r="GNG226" s="1"/>
      <c r="GNH226" s="1"/>
      <c r="GNI226" s="1"/>
      <c r="GNJ226" s="1"/>
      <c r="GNK226" s="1"/>
      <c r="GNL226" s="1"/>
      <c r="GNM226" s="1"/>
      <c r="GNN226" s="1"/>
      <c r="GNO226" s="1"/>
      <c r="GNP226" s="1"/>
      <c r="GNQ226" s="1"/>
      <c r="GNR226" s="1"/>
      <c r="GNS226" s="1"/>
      <c r="GNT226" s="1"/>
      <c r="GNU226" s="1"/>
      <c r="GNV226" s="1"/>
      <c r="GNW226" s="1"/>
      <c r="GNX226" s="1"/>
      <c r="GNY226" s="1"/>
      <c r="GNZ226" s="1"/>
      <c r="GOA226" s="1"/>
      <c r="GOB226" s="1"/>
      <c r="GOC226" s="1"/>
      <c r="GOD226" s="1"/>
      <c r="GOE226" s="1"/>
      <c r="GOF226" s="1"/>
      <c r="GOG226" s="1"/>
      <c r="GOH226" s="1"/>
      <c r="GOI226" s="1"/>
      <c r="GOJ226" s="1"/>
      <c r="GOK226" s="1"/>
      <c r="GOL226" s="1"/>
      <c r="GOM226" s="1"/>
      <c r="GON226" s="1"/>
      <c r="GOO226" s="1"/>
      <c r="GOP226" s="1"/>
      <c r="GOQ226" s="1"/>
      <c r="GOR226" s="1"/>
      <c r="GOS226" s="1"/>
      <c r="GOT226" s="1"/>
      <c r="GOU226" s="1"/>
      <c r="GOV226" s="1"/>
      <c r="GOW226" s="1"/>
      <c r="GOX226" s="1"/>
      <c r="GOY226" s="1"/>
      <c r="GOZ226" s="1"/>
      <c r="GPA226" s="1"/>
      <c r="GPB226" s="1"/>
      <c r="GPC226" s="1"/>
      <c r="GPD226" s="1"/>
      <c r="GPE226" s="1"/>
      <c r="GPF226" s="1"/>
      <c r="GPG226" s="1"/>
      <c r="GPH226" s="1"/>
      <c r="GPI226" s="1"/>
      <c r="GPJ226" s="1"/>
      <c r="GPK226" s="1"/>
      <c r="GPL226" s="1"/>
      <c r="GPM226" s="1"/>
      <c r="GPN226" s="1"/>
      <c r="GPO226" s="1"/>
      <c r="GPP226" s="1"/>
      <c r="GPQ226" s="1"/>
      <c r="GPR226" s="1"/>
      <c r="GPS226" s="1"/>
      <c r="GPT226" s="1"/>
      <c r="GPU226" s="1"/>
      <c r="GPV226" s="1"/>
      <c r="GPW226" s="1"/>
      <c r="GPX226" s="1"/>
      <c r="GPY226" s="1"/>
      <c r="GPZ226" s="1"/>
      <c r="GQA226" s="1"/>
      <c r="GQB226" s="1"/>
      <c r="GQC226" s="1"/>
      <c r="GQD226" s="1"/>
      <c r="GQE226" s="1"/>
      <c r="GQF226" s="1"/>
      <c r="GQG226" s="1"/>
      <c r="GQH226" s="1"/>
      <c r="GQI226" s="1"/>
      <c r="GQJ226" s="1"/>
      <c r="GQK226" s="1"/>
      <c r="GQL226" s="1"/>
      <c r="GQM226" s="1"/>
      <c r="GQN226" s="1"/>
      <c r="GQO226" s="1"/>
      <c r="GQP226" s="1"/>
      <c r="GQQ226" s="1"/>
      <c r="GQR226" s="1"/>
      <c r="GQS226" s="1"/>
      <c r="GQT226" s="1"/>
      <c r="GQU226" s="1"/>
      <c r="GQV226" s="1"/>
      <c r="GQW226" s="1"/>
      <c r="GQX226" s="1"/>
      <c r="GQY226" s="1"/>
      <c r="GQZ226" s="1"/>
      <c r="GRA226" s="1"/>
      <c r="GRB226" s="1"/>
      <c r="GRC226" s="1"/>
      <c r="GRD226" s="1"/>
      <c r="GRE226" s="1"/>
      <c r="GRF226" s="1"/>
      <c r="GRG226" s="1"/>
      <c r="GRH226" s="1"/>
      <c r="GRI226" s="1"/>
      <c r="GRJ226" s="1"/>
      <c r="GRK226" s="1"/>
      <c r="GRL226" s="1"/>
      <c r="GRM226" s="1"/>
      <c r="GRN226" s="1"/>
      <c r="GRO226" s="1"/>
      <c r="GRP226" s="1"/>
      <c r="GRQ226" s="1"/>
      <c r="GRR226" s="1"/>
      <c r="GRS226" s="1"/>
      <c r="GRT226" s="1"/>
      <c r="GRU226" s="1"/>
      <c r="GRV226" s="1"/>
      <c r="GRW226" s="1"/>
      <c r="GRX226" s="1"/>
      <c r="GRY226" s="1"/>
      <c r="GRZ226" s="1"/>
      <c r="GSA226" s="1"/>
      <c r="GSB226" s="1"/>
      <c r="GSC226" s="1"/>
      <c r="GSD226" s="1"/>
      <c r="GSE226" s="1"/>
      <c r="GSF226" s="1"/>
      <c r="GSG226" s="1"/>
      <c r="GSH226" s="1"/>
      <c r="GSI226" s="1"/>
      <c r="GSJ226" s="1"/>
      <c r="GSK226" s="1"/>
      <c r="GSL226" s="1"/>
      <c r="GSM226" s="1"/>
      <c r="GSN226" s="1"/>
      <c r="GSO226" s="1"/>
      <c r="GSP226" s="1"/>
      <c r="GSQ226" s="1"/>
      <c r="GSR226" s="1"/>
      <c r="GSS226" s="1"/>
      <c r="GST226" s="1"/>
      <c r="GSU226" s="1"/>
      <c r="GSV226" s="1"/>
      <c r="GSW226" s="1"/>
      <c r="GSX226" s="1"/>
      <c r="GSY226" s="1"/>
      <c r="GSZ226" s="1"/>
      <c r="GTA226" s="1"/>
      <c r="GTB226" s="1"/>
      <c r="GTC226" s="1"/>
      <c r="GTD226" s="1"/>
      <c r="GTE226" s="1"/>
      <c r="GTF226" s="1"/>
      <c r="GTG226" s="1"/>
      <c r="GTH226" s="1"/>
      <c r="GTI226" s="1"/>
      <c r="GTJ226" s="1"/>
      <c r="GTK226" s="1"/>
      <c r="GTL226" s="1"/>
      <c r="GTM226" s="1"/>
      <c r="GTN226" s="1"/>
      <c r="GTO226" s="1"/>
      <c r="GTP226" s="1"/>
      <c r="GTQ226" s="1"/>
      <c r="GTR226" s="1"/>
      <c r="GTS226" s="1"/>
      <c r="GTT226" s="1"/>
      <c r="GTU226" s="1"/>
      <c r="GTV226" s="1"/>
      <c r="GTW226" s="1"/>
      <c r="GTX226" s="1"/>
      <c r="GTY226" s="1"/>
      <c r="GTZ226" s="1"/>
      <c r="GUA226" s="1"/>
      <c r="GUB226" s="1"/>
      <c r="GUC226" s="1"/>
      <c r="GUD226" s="1"/>
      <c r="GUE226" s="1"/>
      <c r="GUF226" s="1"/>
      <c r="GUG226" s="1"/>
      <c r="GUH226" s="1"/>
      <c r="GUI226" s="1"/>
      <c r="GUJ226" s="1"/>
      <c r="GUK226" s="1"/>
      <c r="GUL226" s="1"/>
      <c r="GUM226" s="1"/>
      <c r="GUN226" s="1"/>
      <c r="GUO226" s="1"/>
      <c r="GUP226" s="1"/>
      <c r="GUQ226" s="1"/>
      <c r="GUR226" s="1"/>
      <c r="GUS226" s="1"/>
      <c r="GUT226" s="1"/>
      <c r="GUU226" s="1"/>
      <c r="GUV226" s="1"/>
      <c r="GUW226" s="1"/>
      <c r="GUX226" s="1"/>
      <c r="GUY226" s="1"/>
      <c r="GUZ226" s="1"/>
      <c r="GVA226" s="1"/>
      <c r="GVB226" s="1"/>
      <c r="GVC226" s="1"/>
      <c r="GVD226" s="1"/>
      <c r="GVE226" s="1"/>
      <c r="GVF226" s="1"/>
      <c r="GVG226" s="1"/>
      <c r="GVH226" s="1"/>
      <c r="GVI226" s="1"/>
      <c r="GVJ226" s="1"/>
      <c r="GVK226" s="1"/>
      <c r="GVL226" s="1"/>
      <c r="GVM226" s="1"/>
      <c r="GVN226" s="1"/>
      <c r="GVO226" s="1"/>
      <c r="GVP226" s="1"/>
      <c r="GVQ226" s="1"/>
      <c r="GVR226" s="1"/>
      <c r="GVS226" s="1"/>
      <c r="GVT226" s="1"/>
      <c r="GVU226" s="1"/>
      <c r="GVV226" s="1"/>
      <c r="GVW226" s="1"/>
      <c r="GVX226" s="1"/>
      <c r="GVY226" s="1"/>
      <c r="GVZ226" s="1"/>
      <c r="GWA226" s="1"/>
      <c r="GWB226" s="1"/>
      <c r="GWC226" s="1"/>
      <c r="GWD226" s="1"/>
      <c r="GWE226" s="1"/>
      <c r="GWF226" s="1"/>
      <c r="GWG226" s="1"/>
      <c r="GWH226" s="1"/>
      <c r="GWI226" s="1"/>
      <c r="GWJ226" s="1"/>
      <c r="GWK226" s="1"/>
      <c r="GWL226" s="1"/>
      <c r="GWM226" s="1"/>
      <c r="GWN226" s="1"/>
      <c r="GWO226" s="1"/>
      <c r="GWP226" s="1"/>
      <c r="GWQ226" s="1"/>
      <c r="GWR226" s="1"/>
      <c r="GWS226" s="1"/>
      <c r="GWT226" s="1"/>
      <c r="GWU226" s="1"/>
      <c r="GWV226" s="1"/>
      <c r="GWW226" s="1"/>
      <c r="GWX226" s="1"/>
      <c r="GWY226" s="1"/>
      <c r="GWZ226" s="1"/>
      <c r="GXA226" s="1"/>
      <c r="GXB226" s="1"/>
      <c r="GXC226" s="1"/>
      <c r="GXD226" s="1"/>
      <c r="GXE226" s="1"/>
      <c r="GXF226" s="1"/>
      <c r="GXG226" s="1"/>
      <c r="GXH226" s="1"/>
      <c r="GXI226" s="1"/>
      <c r="GXJ226" s="1"/>
      <c r="GXK226" s="1"/>
      <c r="GXL226" s="1"/>
      <c r="GXM226" s="1"/>
      <c r="GXN226" s="1"/>
      <c r="GXO226" s="1"/>
      <c r="GXP226" s="1"/>
      <c r="GXQ226" s="1"/>
      <c r="GXR226" s="1"/>
      <c r="GXS226" s="1"/>
      <c r="GXT226" s="1"/>
      <c r="GXU226" s="1"/>
      <c r="GXV226" s="1"/>
      <c r="GXW226" s="1"/>
      <c r="GXX226" s="1"/>
      <c r="GXY226" s="1"/>
      <c r="GXZ226" s="1"/>
      <c r="GYA226" s="1"/>
      <c r="GYB226" s="1"/>
      <c r="GYC226" s="1"/>
      <c r="GYD226" s="1"/>
      <c r="GYE226" s="1"/>
      <c r="GYF226" s="1"/>
      <c r="GYG226" s="1"/>
      <c r="GYH226" s="1"/>
      <c r="GYI226" s="1"/>
      <c r="GYJ226" s="1"/>
      <c r="GYK226" s="1"/>
      <c r="GYL226" s="1"/>
      <c r="GYM226" s="1"/>
      <c r="GYN226" s="1"/>
      <c r="GYO226" s="1"/>
      <c r="GYP226" s="1"/>
      <c r="GYQ226" s="1"/>
      <c r="GYR226" s="1"/>
      <c r="GYS226" s="1"/>
      <c r="GYT226" s="1"/>
      <c r="GYU226" s="1"/>
      <c r="GYV226" s="1"/>
      <c r="GYW226" s="1"/>
      <c r="GYX226" s="1"/>
      <c r="GYY226" s="1"/>
      <c r="GYZ226" s="1"/>
      <c r="GZA226" s="1"/>
      <c r="GZB226" s="1"/>
      <c r="GZC226" s="1"/>
      <c r="GZD226" s="1"/>
      <c r="GZE226" s="1"/>
      <c r="GZF226" s="1"/>
      <c r="GZG226" s="1"/>
      <c r="GZH226" s="1"/>
      <c r="GZI226" s="1"/>
      <c r="GZJ226" s="1"/>
      <c r="GZK226" s="1"/>
      <c r="GZL226" s="1"/>
      <c r="GZM226" s="1"/>
      <c r="GZN226" s="1"/>
      <c r="GZO226" s="1"/>
      <c r="GZP226" s="1"/>
      <c r="GZQ226" s="1"/>
      <c r="GZR226" s="1"/>
      <c r="GZS226" s="1"/>
      <c r="GZT226" s="1"/>
      <c r="GZU226" s="1"/>
      <c r="GZV226" s="1"/>
      <c r="GZW226" s="1"/>
      <c r="GZX226" s="1"/>
      <c r="GZY226" s="1"/>
      <c r="GZZ226" s="1"/>
      <c r="HAA226" s="1"/>
      <c r="HAB226" s="1"/>
      <c r="HAC226" s="1"/>
      <c r="HAD226" s="1"/>
      <c r="HAE226" s="1"/>
      <c r="HAF226" s="1"/>
      <c r="HAG226" s="1"/>
      <c r="HAH226" s="1"/>
      <c r="HAI226" s="1"/>
      <c r="HAJ226" s="1"/>
      <c r="HAK226" s="1"/>
      <c r="HAL226" s="1"/>
      <c r="HAM226" s="1"/>
      <c r="HAN226" s="1"/>
      <c r="HAO226" s="1"/>
      <c r="HAP226" s="1"/>
      <c r="HAQ226" s="1"/>
      <c r="HAR226" s="1"/>
      <c r="HAS226" s="1"/>
      <c r="HAT226" s="1"/>
      <c r="HAU226" s="1"/>
      <c r="HAV226" s="1"/>
      <c r="HAW226" s="1"/>
      <c r="HAX226" s="1"/>
      <c r="HAY226" s="1"/>
      <c r="HAZ226" s="1"/>
      <c r="HBA226" s="1"/>
      <c r="HBB226" s="1"/>
      <c r="HBC226" s="1"/>
      <c r="HBD226" s="1"/>
      <c r="HBE226" s="1"/>
      <c r="HBF226" s="1"/>
      <c r="HBG226" s="1"/>
      <c r="HBH226" s="1"/>
      <c r="HBI226" s="1"/>
      <c r="HBJ226" s="1"/>
      <c r="HBK226" s="1"/>
      <c r="HBL226" s="1"/>
      <c r="HBM226" s="1"/>
      <c r="HBN226" s="1"/>
      <c r="HBO226" s="1"/>
      <c r="HBP226" s="1"/>
      <c r="HBQ226" s="1"/>
      <c r="HBR226" s="1"/>
      <c r="HBS226" s="1"/>
      <c r="HBT226" s="1"/>
      <c r="HBU226" s="1"/>
      <c r="HBV226" s="1"/>
      <c r="HBW226" s="1"/>
      <c r="HBX226" s="1"/>
      <c r="HBY226" s="1"/>
      <c r="HBZ226" s="1"/>
      <c r="HCA226" s="1"/>
      <c r="HCB226" s="1"/>
      <c r="HCC226" s="1"/>
      <c r="HCD226" s="1"/>
      <c r="HCE226" s="1"/>
      <c r="HCF226" s="1"/>
      <c r="HCG226" s="1"/>
      <c r="HCH226" s="1"/>
      <c r="HCI226" s="1"/>
      <c r="HCJ226" s="1"/>
      <c r="HCK226" s="1"/>
      <c r="HCL226" s="1"/>
      <c r="HCM226" s="1"/>
      <c r="HCN226" s="1"/>
      <c r="HCO226" s="1"/>
      <c r="HCP226" s="1"/>
      <c r="HCQ226" s="1"/>
      <c r="HCR226" s="1"/>
      <c r="HCS226" s="1"/>
      <c r="HCT226" s="1"/>
      <c r="HCU226" s="1"/>
      <c r="HCV226" s="1"/>
      <c r="HCW226" s="1"/>
      <c r="HCX226" s="1"/>
      <c r="HCY226" s="1"/>
      <c r="HCZ226" s="1"/>
      <c r="HDA226" s="1"/>
      <c r="HDB226" s="1"/>
      <c r="HDC226" s="1"/>
      <c r="HDD226" s="1"/>
      <c r="HDE226" s="1"/>
      <c r="HDF226" s="1"/>
      <c r="HDG226" s="1"/>
      <c r="HDH226" s="1"/>
      <c r="HDI226" s="1"/>
      <c r="HDJ226" s="1"/>
      <c r="HDK226" s="1"/>
      <c r="HDL226" s="1"/>
      <c r="HDM226" s="1"/>
      <c r="HDN226" s="1"/>
      <c r="HDO226" s="1"/>
      <c r="HDP226" s="1"/>
      <c r="HDQ226" s="1"/>
      <c r="HDR226" s="1"/>
      <c r="HDS226" s="1"/>
      <c r="HDT226" s="1"/>
      <c r="HDU226" s="1"/>
      <c r="HDV226" s="1"/>
      <c r="HDW226" s="1"/>
      <c r="HDX226" s="1"/>
      <c r="HDY226" s="1"/>
      <c r="HDZ226" s="1"/>
      <c r="HEA226" s="1"/>
      <c r="HEB226" s="1"/>
      <c r="HEC226" s="1"/>
      <c r="HED226" s="1"/>
      <c r="HEE226" s="1"/>
      <c r="HEF226" s="1"/>
      <c r="HEG226" s="1"/>
      <c r="HEH226" s="1"/>
      <c r="HEI226" s="1"/>
      <c r="HEJ226" s="1"/>
      <c r="HEK226" s="1"/>
      <c r="HEL226" s="1"/>
      <c r="HEM226" s="1"/>
      <c r="HEN226" s="1"/>
      <c r="HEO226" s="1"/>
      <c r="HEP226" s="1"/>
      <c r="HEQ226" s="1"/>
      <c r="HER226" s="1"/>
      <c r="HES226" s="1"/>
      <c r="HET226" s="1"/>
      <c r="HEU226" s="1"/>
      <c r="HEV226" s="1"/>
      <c r="HEW226" s="1"/>
      <c r="HEX226" s="1"/>
      <c r="HEY226" s="1"/>
      <c r="HEZ226" s="1"/>
      <c r="HFA226" s="1"/>
      <c r="HFB226" s="1"/>
      <c r="HFC226" s="1"/>
      <c r="HFD226" s="1"/>
      <c r="HFE226" s="1"/>
      <c r="HFF226" s="1"/>
      <c r="HFG226" s="1"/>
      <c r="HFH226" s="1"/>
      <c r="HFI226" s="1"/>
      <c r="HFJ226" s="1"/>
      <c r="HFK226" s="1"/>
      <c r="HFL226" s="1"/>
      <c r="HFM226" s="1"/>
      <c r="HFN226" s="1"/>
      <c r="HFO226" s="1"/>
      <c r="HFP226" s="1"/>
      <c r="HFQ226" s="1"/>
      <c r="HFR226" s="1"/>
      <c r="HFS226" s="1"/>
      <c r="HFT226" s="1"/>
      <c r="HFU226" s="1"/>
      <c r="HFV226" s="1"/>
      <c r="HFW226" s="1"/>
      <c r="HFX226" s="1"/>
      <c r="HFY226" s="1"/>
      <c r="HFZ226" s="1"/>
      <c r="HGA226" s="1"/>
      <c r="HGB226" s="1"/>
      <c r="HGC226" s="1"/>
      <c r="HGD226" s="1"/>
      <c r="HGE226" s="1"/>
      <c r="HGF226" s="1"/>
      <c r="HGG226" s="1"/>
      <c r="HGH226" s="1"/>
      <c r="HGI226" s="1"/>
      <c r="HGJ226" s="1"/>
      <c r="HGK226" s="1"/>
      <c r="HGL226" s="1"/>
      <c r="HGM226" s="1"/>
      <c r="HGN226" s="1"/>
      <c r="HGO226" s="1"/>
      <c r="HGP226" s="1"/>
      <c r="HGQ226" s="1"/>
      <c r="HGR226" s="1"/>
      <c r="HGS226" s="1"/>
      <c r="HGT226" s="1"/>
      <c r="HGU226" s="1"/>
      <c r="HGV226" s="1"/>
      <c r="HGW226" s="1"/>
      <c r="HGX226" s="1"/>
      <c r="HGY226" s="1"/>
      <c r="HGZ226" s="1"/>
      <c r="HHA226" s="1"/>
      <c r="HHB226" s="1"/>
      <c r="HHC226" s="1"/>
      <c r="HHD226" s="1"/>
      <c r="HHE226" s="1"/>
      <c r="HHF226" s="1"/>
      <c r="HHG226" s="1"/>
      <c r="HHH226" s="1"/>
      <c r="HHI226" s="1"/>
      <c r="HHJ226" s="1"/>
      <c r="HHK226" s="1"/>
      <c r="HHL226" s="1"/>
      <c r="HHM226" s="1"/>
      <c r="HHN226" s="1"/>
      <c r="HHO226" s="1"/>
      <c r="HHP226" s="1"/>
      <c r="HHQ226" s="1"/>
      <c r="HHR226" s="1"/>
      <c r="HHS226" s="1"/>
      <c r="HHT226" s="1"/>
      <c r="HHU226" s="1"/>
      <c r="HHV226" s="1"/>
      <c r="HHW226" s="1"/>
      <c r="HHX226" s="1"/>
      <c r="HHY226" s="1"/>
      <c r="HHZ226" s="1"/>
      <c r="HIA226" s="1"/>
      <c r="HIB226" s="1"/>
      <c r="HIC226" s="1"/>
      <c r="HID226" s="1"/>
      <c r="HIE226" s="1"/>
      <c r="HIF226" s="1"/>
      <c r="HIG226" s="1"/>
      <c r="HIH226" s="1"/>
      <c r="HII226" s="1"/>
      <c r="HIJ226" s="1"/>
      <c r="HIK226" s="1"/>
      <c r="HIL226" s="1"/>
      <c r="HIM226" s="1"/>
      <c r="HIN226" s="1"/>
      <c r="HIO226" s="1"/>
      <c r="HIP226" s="1"/>
      <c r="HIQ226" s="1"/>
      <c r="HIR226" s="1"/>
      <c r="HIS226" s="1"/>
      <c r="HIT226" s="1"/>
      <c r="HIU226" s="1"/>
      <c r="HIV226" s="1"/>
      <c r="HIW226" s="1"/>
      <c r="HIX226" s="1"/>
      <c r="HIY226" s="1"/>
      <c r="HIZ226" s="1"/>
      <c r="HJA226" s="1"/>
      <c r="HJB226" s="1"/>
      <c r="HJC226" s="1"/>
      <c r="HJD226" s="1"/>
      <c r="HJE226" s="1"/>
      <c r="HJF226" s="1"/>
      <c r="HJG226" s="1"/>
      <c r="HJH226" s="1"/>
      <c r="HJI226" s="1"/>
      <c r="HJJ226" s="1"/>
      <c r="HJK226" s="1"/>
      <c r="HJL226" s="1"/>
      <c r="HJM226" s="1"/>
      <c r="HJN226" s="1"/>
      <c r="HJO226" s="1"/>
      <c r="HJP226" s="1"/>
      <c r="HJQ226" s="1"/>
      <c r="HJR226" s="1"/>
      <c r="HJS226" s="1"/>
      <c r="HJT226" s="1"/>
      <c r="HJU226" s="1"/>
      <c r="HJV226" s="1"/>
      <c r="HJW226" s="1"/>
      <c r="HJX226" s="1"/>
      <c r="HJY226" s="1"/>
      <c r="HJZ226" s="1"/>
      <c r="HKA226" s="1"/>
      <c r="HKB226" s="1"/>
      <c r="HKC226" s="1"/>
      <c r="HKD226" s="1"/>
      <c r="HKE226" s="1"/>
      <c r="HKF226" s="1"/>
      <c r="HKG226" s="1"/>
      <c r="HKH226" s="1"/>
      <c r="HKI226" s="1"/>
      <c r="HKJ226" s="1"/>
      <c r="HKK226" s="1"/>
      <c r="HKL226" s="1"/>
      <c r="HKM226" s="1"/>
      <c r="HKN226" s="1"/>
      <c r="HKO226" s="1"/>
      <c r="HKP226" s="1"/>
      <c r="HKQ226" s="1"/>
      <c r="HKR226" s="1"/>
      <c r="HKS226" s="1"/>
      <c r="HKT226" s="1"/>
      <c r="HKU226" s="1"/>
      <c r="HKV226" s="1"/>
      <c r="HKW226" s="1"/>
      <c r="HKX226" s="1"/>
      <c r="HKY226" s="1"/>
      <c r="HKZ226" s="1"/>
      <c r="HLA226" s="1"/>
      <c r="HLB226" s="1"/>
      <c r="HLC226" s="1"/>
      <c r="HLD226" s="1"/>
      <c r="HLE226" s="1"/>
      <c r="HLF226" s="1"/>
      <c r="HLG226" s="1"/>
      <c r="HLH226" s="1"/>
      <c r="HLI226" s="1"/>
      <c r="HLJ226" s="1"/>
      <c r="HLK226" s="1"/>
      <c r="HLL226" s="1"/>
      <c r="HLM226" s="1"/>
      <c r="HLN226" s="1"/>
      <c r="HLO226" s="1"/>
      <c r="HLP226" s="1"/>
      <c r="HLQ226" s="1"/>
      <c r="HLR226" s="1"/>
      <c r="HLS226" s="1"/>
      <c r="HLT226" s="1"/>
      <c r="HLU226" s="1"/>
      <c r="HLV226" s="1"/>
      <c r="HLW226" s="1"/>
      <c r="HLX226" s="1"/>
      <c r="HLY226" s="1"/>
      <c r="HLZ226" s="1"/>
      <c r="HMA226" s="1"/>
      <c r="HMB226" s="1"/>
      <c r="HMC226" s="1"/>
      <c r="HMD226" s="1"/>
      <c r="HME226" s="1"/>
      <c r="HMF226" s="1"/>
      <c r="HMG226" s="1"/>
      <c r="HMH226" s="1"/>
      <c r="HMI226" s="1"/>
      <c r="HMJ226" s="1"/>
      <c r="HMK226" s="1"/>
      <c r="HML226" s="1"/>
      <c r="HMM226" s="1"/>
      <c r="HMN226" s="1"/>
      <c r="HMO226" s="1"/>
      <c r="HMP226" s="1"/>
      <c r="HMQ226" s="1"/>
      <c r="HMR226" s="1"/>
      <c r="HMS226" s="1"/>
      <c r="HMT226" s="1"/>
      <c r="HMU226" s="1"/>
      <c r="HMV226" s="1"/>
      <c r="HMW226" s="1"/>
      <c r="HMX226" s="1"/>
      <c r="HMY226" s="1"/>
      <c r="HMZ226" s="1"/>
      <c r="HNA226" s="1"/>
      <c r="HNB226" s="1"/>
      <c r="HNC226" s="1"/>
      <c r="HND226" s="1"/>
      <c r="HNE226" s="1"/>
      <c r="HNF226" s="1"/>
      <c r="HNG226" s="1"/>
      <c r="HNH226" s="1"/>
      <c r="HNI226" s="1"/>
      <c r="HNJ226" s="1"/>
      <c r="HNK226" s="1"/>
      <c r="HNL226" s="1"/>
      <c r="HNM226" s="1"/>
      <c r="HNN226" s="1"/>
      <c r="HNO226" s="1"/>
      <c r="HNP226" s="1"/>
      <c r="HNQ226" s="1"/>
      <c r="HNR226" s="1"/>
      <c r="HNS226" s="1"/>
      <c r="HNT226" s="1"/>
      <c r="HNU226" s="1"/>
      <c r="HNV226" s="1"/>
      <c r="HNW226" s="1"/>
      <c r="HNX226" s="1"/>
      <c r="HNY226" s="1"/>
      <c r="HNZ226" s="1"/>
      <c r="HOA226" s="1"/>
      <c r="HOB226" s="1"/>
      <c r="HOC226" s="1"/>
      <c r="HOD226" s="1"/>
      <c r="HOE226" s="1"/>
      <c r="HOF226" s="1"/>
      <c r="HOG226" s="1"/>
      <c r="HOH226" s="1"/>
      <c r="HOI226" s="1"/>
      <c r="HOJ226" s="1"/>
      <c r="HOK226" s="1"/>
      <c r="HOL226" s="1"/>
      <c r="HOM226" s="1"/>
      <c r="HON226" s="1"/>
      <c r="HOO226" s="1"/>
      <c r="HOP226" s="1"/>
      <c r="HOQ226" s="1"/>
      <c r="HOR226" s="1"/>
      <c r="HOS226" s="1"/>
      <c r="HOT226" s="1"/>
      <c r="HOU226" s="1"/>
      <c r="HOV226" s="1"/>
      <c r="HOW226" s="1"/>
      <c r="HOX226" s="1"/>
      <c r="HOY226" s="1"/>
      <c r="HOZ226" s="1"/>
      <c r="HPA226" s="1"/>
      <c r="HPB226" s="1"/>
      <c r="HPC226" s="1"/>
      <c r="HPD226" s="1"/>
      <c r="HPE226" s="1"/>
      <c r="HPF226" s="1"/>
      <c r="HPG226" s="1"/>
      <c r="HPH226" s="1"/>
      <c r="HPI226" s="1"/>
      <c r="HPJ226" s="1"/>
      <c r="HPK226" s="1"/>
      <c r="HPL226" s="1"/>
      <c r="HPM226" s="1"/>
      <c r="HPN226" s="1"/>
      <c r="HPO226" s="1"/>
      <c r="HPP226" s="1"/>
      <c r="HPQ226" s="1"/>
      <c r="HPR226" s="1"/>
      <c r="HPS226" s="1"/>
      <c r="HPT226" s="1"/>
      <c r="HPU226" s="1"/>
      <c r="HPV226" s="1"/>
      <c r="HPW226" s="1"/>
      <c r="HPX226" s="1"/>
      <c r="HPY226" s="1"/>
      <c r="HPZ226" s="1"/>
      <c r="HQA226" s="1"/>
      <c r="HQB226" s="1"/>
      <c r="HQC226" s="1"/>
      <c r="HQD226" s="1"/>
      <c r="HQE226" s="1"/>
      <c r="HQF226" s="1"/>
      <c r="HQG226" s="1"/>
      <c r="HQH226" s="1"/>
      <c r="HQI226" s="1"/>
      <c r="HQJ226" s="1"/>
      <c r="HQK226" s="1"/>
      <c r="HQL226" s="1"/>
      <c r="HQM226" s="1"/>
      <c r="HQN226" s="1"/>
      <c r="HQO226" s="1"/>
      <c r="HQP226" s="1"/>
      <c r="HQQ226" s="1"/>
      <c r="HQR226" s="1"/>
      <c r="HQS226" s="1"/>
      <c r="HQT226" s="1"/>
      <c r="HQU226" s="1"/>
      <c r="HQV226" s="1"/>
      <c r="HQW226" s="1"/>
      <c r="HQX226" s="1"/>
      <c r="HQY226" s="1"/>
      <c r="HQZ226" s="1"/>
      <c r="HRA226" s="1"/>
      <c r="HRB226" s="1"/>
      <c r="HRC226" s="1"/>
      <c r="HRD226" s="1"/>
      <c r="HRE226" s="1"/>
      <c r="HRF226" s="1"/>
      <c r="HRG226" s="1"/>
      <c r="HRH226" s="1"/>
      <c r="HRI226" s="1"/>
      <c r="HRJ226" s="1"/>
      <c r="HRK226" s="1"/>
      <c r="HRL226" s="1"/>
      <c r="HRM226" s="1"/>
      <c r="HRN226" s="1"/>
      <c r="HRO226" s="1"/>
      <c r="HRP226" s="1"/>
      <c r="HRQ226" s="1"/>
      <c r="HRR226" s="1"/>
      <c r="HRS226" s="1"/>
      <c r="HRT226" s="1"/>
      <c r="HRU226" s="1"/>
      <c r="HRV226" s="1"/>
      <c r="HRW226" s="1"/>
      <c r="HRX226" s="1"/>
      <c r="HRY226" s="1"/>
      <c r="HRZ226" s="1"/>
      <c r="HSA226" s="1"/>
      <c r="HSB226" s="1"/>
      <c r="HSC226" s="1"/>
      <c r="HSD226" s="1"/>
      <c r="HSE226" s="1"/>
      <c r="HSF226" s="1"/>
      <c r="HSG226" s="1"/>
      <c r="HSH226" s="1"/>
      <c r="HSI226" s="1"/>
      <c r="HSJ226" s="1"/>
      <c r="HSK226" s="1"/>
      <c r="HSL226" s="1"/>
      <c r="HSM226" s="1"/>
      <c r="HSN226" s="1"/>
      <c r="HSO226" s="1"/>
      <c r="HSP226" s="1"/>
      <c r="HSQ226" s="1"/>
      <c r="HSR226" s="1"/>
      <c r="HSS226" s="1"/>
      <c r="HST226" s="1"/>
      <c r="HSU226" s="1"/>
      <c r="HSV226" s="1"/>
      <c r="HSW226" s="1"/>
      <c r="HSX226" s="1"/>
      <c r="HSY226" s="1"/>
      <c r="HSZ226" s="1"/>
      <c r="HTA226" s="1"/>
      <c r="HTB226" s="1"/>
      <c r="HTC226" s="1"/>
      <c r="HTD226" s="1"/>
      <c r="HTE226" s="1"/>
      <c r="HTF226" s="1"/>
      <c r="HTG226" s="1"/>
      <c r="HTH226" s="1"/>
      <c r="HTI226" s="1"/>
      <c r="HTJ226" s="1"/>
      <c r="HTK226" s="1"/>
      <c r="HTL226" s="1"/>
      <c r="HTM226" s="1"/>
      <c r="HTN226" s="1"/>
      <c r="HTO226" s="1"/>
      <c r="HTP226" s="1"/>
      <c r="HTQ226" s="1"/>
      <c r="HTR226" s="1"/>
      <c r="HTS226" s="1"/>
      <c r="HTT226" s="1"/>
      <c r="HTU226" s="1"/>
      <c r="HTV226" s="1"/>
      <c r="HTW226" s="1"/>
      <c r="HTX226" s="1"/>
      <c r="HTY226" s="1"/>
      <c r="HTZ226" s="1"/>
      <c r="HUA226" s="1"/>
      <c r="HUB226" s="1"/>
      <c r="HUC226" s="1"/>
      <c r="HUD226" s="1"/>
      <c r="HUE226" s="1"/>
      <c r="HUF226" s="1"/>
      <c r="HUG226" s="1"/>
      <c r="HUH226" s="1"/>
      <c r="HUI226" s="1"/>
      <c r="HUJ226" s="1"/>
      <c r="HUK226" s="1"/>
      <c r="HUL226" s="1"/>
      <c r="HUM226" s="1"/>
      <c r="HUN226" s="1"/>
      <c r="HUO226" s="1"/>
      <c r="HUP226" s="1"/>
      <c r="HUQ226" s="1"/>
      <c r="HUR226" s="1"/>
      <c r="HUS226" s="1"/>
      <c r="HUT226" s="1"/>
      <c r="HUU226" s="1"/>
      <c r="HUV226" s="1"/>
      <c r="HUW226" s="1"/>
      <c r="HUX226" s="1"/>
      <c r="HUY226" s="1"/>
      <c r="HUZ226" s="1"/>
      <c r="HVA226" s="1"/>
      <c r="HVB226" s="1"/>
      <c r="HVC226" s="1"/>
      <c r="HVD226" s="1"/>
      <c r="HVE226" s="1"/>
      <c r="HVF226" s="1"/>
      <c r="HVG226" s="1"/>
      <c r="HVH226" s="1"/>
      <c r="HVI226" s="1"/>
      <c r="HVJ226" s="1"/>
      <c r="HVK226" s="1"/>
      <c r="HVL226" s="1"/>
      <c r="HVM226" s="1"/>
      <c r="HVN226" s="1"/>
      <c r="HVO226" s="1"/>
      <c r="HVP226" s="1"/>
      <c r="HVQ226" s="1"/>
      <c r="HVR226" s="1"/>
      <c r="HVS226" s="1"/>
      <c r="HVT226" s="1"/>
      <c r="HVU226" s="1"/>
      <c r="HVV226" s="1"/>
      <c r="HVW226" s="1"/>
      <c r="HVX226" s="1"/>
      <c r="HVY226" s="1"/>
      <c r="HVZ226" s="1"/>
      <c r="HWA226" s="1"/>
      <c r="HWB226" s="1"/>
      <c r="HWC226" s="1"/>
      <c r="HWD226" s="1"/>
      <c r="HWE226" s="1"/>
      <c r="HWF226" s="1"/>
      <c r="HWG226" s="1"/>
      <c r="HWH226" s="1"/>
      <c r="HWI226" s="1"/>
      <c r="HWJ226" s="1"/>
      <c r="HWK226" s="1"/>
      <c r="HWL226" s="1"/>
      <c r="HWM226" s="1"/>
      <c r="HWN226" s="1"/>
      <c r="HWO226" s="1"/>
      <c r="HWP226" s="1"/>
      <c r="HWQ226" s="1"/>
      <c r="HWR226" s="1"/>
      <c r="HWS226" s="1"/>
      <c r="HWT226" s="1"/>
      <c r="HWU226" s="1"/>
      <c r="HWV226" s="1"/>
      <c r="HWW226" s="1"/>
      <c r="HWX226" s="1"/>
      <c r="HWY226" s="1"/>
      <c r="HWZ226" s="1"/>
      <c r="HXA226" s="1"/>
      <c r="HXB226" s="1"/>
      <c r="HXC226" s="1"/>
      <c r="HXD226" s="1"/>
      <c r="HXE226" s="1"/>
      <c r="HXF226" s="1"/>
      <c r="HXG226" s="1"/>
      <c r="HXH226" s="1"/>
      <c r="HXI226" s="1"/>
      <c r="HXJ226" s="1"/>
      <c r="HXK226" s="1"/>
      <c r="HXL226" s="1"/>
      <c r="HXM226" s="1"/>
      <c r="HXN226" s="1"/>
      <c r="HXO226" s="1"/>
      <c r="HXP226" s="1"/>
      <c r="HXQ226" s="1"/>
      <c r="HXR226" s="1"/>
      <c r="HXS226" s="1"/>
      <c r="HXT226" s="1"/>
      <c r="HXU226" s="1"/>
      <c r="HXV226" s="1"/>
      <c r="HXW226" s="1"/>
      <c r="HXX226" s="1"/>
      <c r="HXY226" s="1"/>
      <c r="HXZ226" s="1"/>
      <c r="HYA226" s="1"/>
      <c r="HYB226" s="1"/>
      <c r="HYC226" s="1"/>
      <c r="HYD226" s="1"/>
      <c r="HYE226" s="1"/>
      <c r="HYF226" s="1"/>
      <c r="HYG226" s="1"/>
      <c r="HYH226" s="1"/>
      <c r="HYI226" s="1"/>
      <c r="HYJ226" s="1"/>
      <c r="HYK226" s="1"/>
      <c r="HYL226" s="1"/>
      <c r="HYM226" s="1"/>
      <c r="HYN226" s="1"/>
      <c r="HYO226" s="1"/>
      <c r="HYP226" s="1"/>
      <c r="HYQ226" s="1"/>
      <c r="HYR226" s="1"/>
      <c r="HYS226" s="1"/>
      <c r="HYT226" s="1"/>
      <c r="HYU226" s="1"/>
      <c r="HYV226" s="1"/>
      <c r="HYW226" s="1"/>
      <c r="HYX226" s="1"/>
      <c r="HYY226" s="1"/>
      <c r="HYZ226" s="1"/>
      <c r="HZA226" s="1"/>
      <c r="HZB226" s="1"/>
      <c r="HZC226" s="1"/>
      <c r="HZD226" s="1"/>
      <c r="HZE226" s="1"/>
      <c r="HZF226" s="1"/>
      <c r="HZG226" s="1"/>
      <c r="HZH226" s="1"/>
      <c r="HZI226" s="1"/>
      <c r="HZJ226" s="1"/>
      <c r="HZK226" s="1"/>
      <c r="HZL226" s="1"/>
      <c r="HZM226" s="1"/>
      <c r="HZN226" s="1"/>
      <c r="HZO226" s="1"/>
      <c r="HZP226" s="1"/>
      <c r="HZQ226" s="1"/>
      <c r="HZR226" s="1"/>
      <c r="HZS226" s="1"/>
      <c r="HZT226" s="1"/>
      <c r="HZU226" s="1"/>
      <c r="HZV226" s="1"/>
      <c r="HZW226" s="1"/>
      <c r="HZX226" s="1"/>
      <c r="HZY226" s="1"/>
      <c r="HZZ226" s="1"/>
      <c r="IAA226" s="1"/>
      <c r="IAB226" s="1"/>
      <c r="IAC226" s="1"/>
      <c r="IAD226" s="1"/>
      <c r="IAE226" s="1"/>
      <c r="IAF226" s="1"/>
      <c r="IAG226" s="1"/>
      <c r="IAH226" s="1"/>
      <c r="IAI226" s="1"/>
      <c r="IAJ226" s="1"/>
      <c r="IAK226" s="1"/>
      <c r="IAL226" s="1"/>
      <c r="IAM226" s="1"/>
      <c r="IAN226" s="1"/>
      <c r="IAO226" s="1"/>
      <c r="IAP226" s="1"/>
      <c r="IAQ226" s="1"/>
      <c r="IAR226" s="1"/>
      <c r="IAS226" s="1"/>
      <c r="IAT226" s="1"/>
      <c r="IAU226" s="1"/>
      <c r="IAV226" s="1"/>
      <c r="IAW226" s="1"/>
      <c r="IAX226" s="1"/>
      <c r="IAY226" s="1"/>
      <c r="IAZ226" s="1"/>
      <c r="IBA226" s="1"/>
      <c r="IBB226" s="1"/>
      <c r="IBC226" s="1"/>
      <c r="IBD226" s="1"/>
      <c r="IBE226" s="1"/>
      <c r="IBF226" s="1"/>
      <c r="IBG226" s="1"/>
      <c r="IBH226" s="1"/>
      <c r="IBI226" s="1"/>
      <c r="IBJ226" s="1"/>
      <c r="IBK226" s="1"/>
      <c r="IBL226" s="1"/>
      <c r="IBM226" s="1"/>
      <c r="IBN226" s="1"/>
      <c r="IBO226" s="1"/>
      <c r="IBP226" s="1"/>
      <c r="IBQ226" s="1"/>
      <c r="IBR226" s="1"/>
      <c r="IBS226" s="1"/>
      <c r="IBT226" s="1"/>
      <c r="IBU226" s="1"/>
      <c r="IBV226" s="1"/>
      <c r="IBW226" s="1"/>
      <c r="IBX226" s="1"/>
      <c r="IBY226" s="1"/>
      <c r="IBZ226" s="1"/>
      <c r="ICA226" s="1"/>
      <c r="ICB226" s="1"/>
      <c r="ICC226" s="1"/>
      <c r="ICD226" s="1"/>
      <c r="ICE226" s="1"/>
      <c r="ICF226" s="1"/>
      <c r="ICG226" s="1"/>
      <c r="ICH226" s="1"/>
      <c r="ICI226" s="1"/>
      <c r="ICJ226" s="1"/>
      <c r="ICK226" s="1"/>
      <c r="ICL226" s="1"/>
      <c r="ICM226" s="1"/>
      <c r="ICN226" s="1"/>
      <c r="ICO226" s="1"/>
      <c r="ICP226" s="1"/>
      <c r="ICQ226" s="1"/>
      <c r="ICR226" s="1"/>
      <c r="ICS226" s="1"/>
      <c r="ICT226" s="1"/>
      <c r="ICU226" s="1"/>
      <c r="ICV226" s="1"/>
      <c r="ICW226" s="1"/>
      <c r="ICX226" s="1"/>
      <c r="ICY226" s="1"/>
      <c r="ICZ226" s="1"/>
      <c r="IDA226" s="1"/>
      <c r="IDB226" s="1"/>
      <c r="IDC226" s="1"/>
      <c r="IDD226" s="1"/>
      <c r="IDE226" s="1"/>
      <c r="IDF226" s="1"/>
      <c r="IDG226" s="1"/>
      <c r="IDH226" s="1"/>
      <c r="IDI226" s="1"/>
      <c r="IDJ226" s="1"/>
      <c r="IDK226" s="1"/>
      <c r="IDL226" s="1"/>
      <c r="IDM226" s="1"/>
      <c r="IDN226" s="1"/>
      <c r="IDO226" s="1"/>
      <c r="IDP226" s="1"/>
      <c r="IDQ226" s="1"/>
      <c r="IDR226" s="1"/>
      <c r="IDS226" s="1"/>
      <c r="IDT226" s="1"/>
      <c r="IDU226" s="1"/>
      <c r="IDV226" s="1"/>
      <c r="IDW226" s="1"/>
      <c r="IDX226" s="1"/>
      <c r="IDY226" s="1"/>
      <c r="IDZ226" s="1"/>
      <c r="IEA226" s="1"/>
      <c r="IEB226" s="1"/>
      <c r="IEC226" s="1"/>
      <c r="IED226" s="1"/>
      <c r="IEE226" s="1"/>
      <c r="IEF226" s="1"/>
      <c r="IEG226" s="1"/>
      <c r="IEH226" s="1"/>
      <c r="IEI226" s="1"/>
      <c r="IEJ226" s="1"/>
      <c r="IEK226" s="1"/>
      <c r="IEL226" s="1"/>
      <c r="IEM226" s="1"/>
      <c r="IEN226" s="1"/>
      <c r="IEO226" s="1"/>
      <c r="IEP226" s="1"/>
      <c r="IEQ226" s="1"/>
      <c r="IER226" s="1"/>
      <c r="IES226" s="1"/>
      <c r="IET226" s="1"/>
      <c r="IEU226" s="1"/>
      <c r="IEV226" s="1"/>
      <c r="IEW226" s="1"/>
      <c r="IEX226" s="1"/>
      <c r="IEY226" s="1"/>
      <c r="IEZ226" s="1"/>
      <c r="IFA226" s="1"/>
      <c r="IFB226" s="1"/>
      <c r="IFC226" s="1"/>
      <c r="IFD226" s="1"/>
      <c r="IFE226" s="1"/>
      <c r="IFF226" s="1"/>
      <c r="IFG226" s="1"/>
      <c r="IFH226" s="1"/>
      <c r="IFI226" s="1"/>
      <c r="IFJ226" s="1"/>
      <c r="IFK226" s="1"/>
      <c r="IFL226" s="1"/>
      <c r="IFM226" s="1"/>
      <c r="IFN226" s="1"/>
      <c r="IFO226" s="1"/>
      <c r="IFP226" s="1"/>
      <c r="IFQ226" s="1"/>
      <c r="IFR226" s="1"/>
      <c r="IFS226" s="1"/>
      <c r="IFT226" s="1"/>
      <c r="IFU226" s="1"/>
      <c r="IFV226" s="1"/>
      <c r="IFW226" s="1"/>
      <c r="IFX226" s="1"/>
      <c r="IFY226" s="1"/>
      <c r="IFZ226" s="1"/>
      <c r="IGA226" s="1"/>
      <c r="IGB226" s="1"/>
      <c r="IGC226" s="1"/>
      <c r="IGD226" s="1"/>
      <c r="IGE226" s="1"/>
      <c r="IGF226" s="1"/>
      <c r="IGG226" s="1"/>
      <c r="IGH226" s="1"/>
      <c r="IGI226" s="1"/>
      <c r="IGJ226" s="1"/>
      <c r="IGK226" s="1"/>
      <c r="IGL226" s="1"/>
      <c r="IGM226" s="1"/>
      <c r="IGN226" s="1"/>
      <c r="IGO226" s="1"/>
      <c r="IGP226" s="1"/>
      <c r="IGQ226" s="1"/>
      <c r="IGR226" s="1"/>
      <c r="IGS226" s="1"/>
      <c r="IGT226" s="1"/>
      <c r="IGU226" s="1"/>
      <c r="IGV226" s="1"/>
      <c r="IGW226" s="1"/>
      <c r="IGX226" s="1"/>
      <c r="IGY226" s="1"/>
      <c r="IGZ226" s="1"/>
      <c r="IHA226" s="1"/>
      <c r="IHB226" s="1"/>
      <c r="IHC226" s="1"/>
      <c r="IHD226" s="1"/>
      <c r="IHE226" s="1"/>
      <c r="IHF226" s="1"/>
      <c r="IHG226" s="1"/>
      <c r="IHH226" s="1"/>
      <c r="IHI226" s="1"/>
      <c r="IHJ226" s="1"/>
      <c r="IHK226" s="1"/>
      <c r="IHL226" s="1"/>
      <c r="IHM226" s="1"/>
      <c r="IHN226" s="1"/>
      <c r="IHO226" s="1"/>
      <c r="IHP226" s="1"/>
      <c r="IHQ226" s="1"/>
      <c r="IHR226" s="1"/>
      <c r="IHS226" s="1"/>
      <c r="IHT226" s="1"/>
      <c r="IHU226" s="1"/>
      <c r="IHV226" s="1"/>
      <c r="IHW226" s="1"/>
      <c r="IHX226" s="1"/>
      <c r="IHY226" s="1"/>
      <c r="IHZ226" s="1"/>
      <c r="IIA226" s="1"/>
      <c r="IIB226" s="1"/>
      <c r="IIC226" s="1"/>
      <c r="IID226" s="1"/>
      <c r="IIE226" s="1"/>
      <c r="IIF226" s="1"/>
      <c r="IIG226" s="1"/>
      <c r="IIH226" s="1"/>
      <c r="III226" s="1"/>
      <c r="IIJ226" s="1"/>
      <c r="IIK226" s="1"/>
      <c r="IIL226" s="1"/>
      <c r="IIM226" s="1"/>
      <c r="IIN226" s="1"/>
      <c r="IIO226" s="1"/>
      <c r="IIP226" s="1"/>
      <c r="IIQ226" s="1"/>
      <c r="IIR226" s="1"/>
      <c r="IIS226" s="1"/>
      <c r="IIT226" s="1"/>
      <c r="IIU226" s="1"/>
      <c r="IIV226" s="1"/>
      <c r="IIW226" s="1"/>
      <c r="IIX226" s="1"/>
      <c r="IIY226" s="1"/>
      <c r="IIZ226" s="1"/>
      <c r="IJA226" s="1"/>
      <c r="IJB226" s="1"/>
      <c r="IJC226" s="1"/>
      <c r="IJD226" s="1"/>
      <c r="IJE226" s="1"/>
      <c r="IJF226" s="1"/>
      <c r="IJG226" s="1"/>
      <c r="IJH226" s="1"/>
      <c r="IJI226" s="1"/>
      <c r="IJJ226" s="1"/>
      <c r="IJK226" s="1"/>
      <c r="IJL226" s="1"/>
      <c r="IJM226" s="1"/>
      <c r="IJN226" s="1"/>
      <c r="IJO226" s="1"/>
      <c r="IJP226" s="1"/>
      <c r="IJQ226" s="1"/>
      <c r="IJR226" s="1"/>
      <c r="IJS226" s="1"/>
      <c r="IJT226" s="1"/>
      <c r="IJU226" s="1"/>
      <c r="IJV226" s="1"/>
      <c r="IJW226" s="1"/>
      <c r="IJX226" s="1"/>
      <c r="IJY226" s="1"/>
      <c r="IJZ226" s="1"/>
      <c r="IKA226" s="1"/>
      <c r="IKB226" s="1"/>
      <c r="IKC226" s="1"/>
      <c r="IKD226" s="1"/>
      <c r="IKE226" s="1"/>
      <c r="IKF226" s="1"/>
      <c r="IKG226" s="1"/>
      <c r="IKH226" s="1"/>
      <c r="IKI226" s="1"/>
      <c r="IKJ226" s="1"/>
      <c r="IKK226" s="1"/>
      <c r="IKL226" s="1"/>
      <c r="IKM226" s="1"/>
      <c r="IKN226" s="1"/>
      <c r="IKO226" s="1"/>
      <c r="IKP226" s="1"/>
      <c r="IKQ226" s="1"/>
      <c r="IKR226" s="1"/>
      <c r="IKS226" s="1"/>
      <c r="IKT226" s="1"/>
      <c r="IKU226" s="1"/>
      <c r="IKV226" s="1"/>
      <c r="IKW226" s="1"/>
      <c r="IKX226" s="1"/>
      <c r="IKY226" s="1"/>
      <c r="IKZ226" s="1"/>
      <c r="ILA226" s="1"/>
      <c r="ILB226" s="1"/>
      <c r="ILC226" s="1"/>
      <c r="ILD226" s="1"/>
      <c r="ILE226" s="1"/>
      <c r="ILF226" s="1"/>
      <c r="ILG226" s="1"/>
      <c r="ILH226" s="1"/>
      <c r="ILI226" s="1"/>
      <c r="ILJ226" s="1"/>
      <c r="ILK226" s="1"/>
      <c r="ILL226" s="1"/>
      <c r="ILM226" s="1"/>
      <c r="ILN226" s="1"/>
      <c r="ILO226" s="1"/>
      <c r="ILP226" s="1"/>
      <c r="ILQ226" s="1"/>
      <c r="ILR226" s="1"/>
      <c r="ILS226" s="1"/>
      <c r="ILT226" s="1"/>
      <c r="ILU226" s="1"/>
      <c r="ILV226" s="1"/>
      <c r="ILW226" s="1"/>
      <c r="ILX226" s="1"/>
      <c r="ILY226" s="1"/>
      <c r="ILZ226" s="1"/>
      <c r="IMA226" s="1"/>
      <c r="IMB226" s="1"/>
      <c r="IMC226" s="1"/>
      <c r="IMD226" s="1"/>
      <c r="IME226" s="1"/>
      <c r="IMF226" s="1"/>
      <c r="IMG226" s="1"/>
      <c r="IMH226" s="1"/>
      <c r="IMI226" s="1"/>
      <c r="IMJ226" s="1"/>
      <c r="IMK226" s="1"/>
      <c r="IML226" s="1"/>
      <c r="IMM226" s="1"/>
      <c r="IMN226" s="1"/>
      <c r="IMO226" s="1"/>
      <c r="IMP226" s="1"/>
      <c r="IMQ226" s="1"/>
      <c r="IMR226" s="1"/>
      <c r="IMS226" s="1"/>
      <c r="IMT226" s="1"/>
      <c r="IMU226" s="1"/>
      <c r="IMV226" s="1"/>
      <c r="IMW226" s="1"/>
      <c r="IMX226" s="1"/>
      <c r="IMY226" s="1"/>
      <c r="IMZ226" s="1"/>
      <c r="INA226" s="1"/>
      <c r="INB226" s="1"/>
      <c r="INC226" s="1"/>
      <c r="IND226" s="1"/>
      <c r="INE226" s="1"/>
      <c r="INF226" s="1"/>
      <c r="ING226" s="1"/>
      <c r="INH226" s="1"/>
      <c r="INI226" s="1"/>
      <c r="INJ226" s="1"/>
      <c r="INK226" s="1"/>
      <c r="INL226" s="1"/>
      <c r="INM226" s="1"/>
      <c r="INN226" s="1"/>
      <c r="INO226" s="1"/>
      <c r="INP226" s="1"/>
      <c r="INQ226" s="1"/>
      <c r="INR226" s="1"/>
      <c r="INS226" s="1"/>
      <c r="INT226" s="1"/>
      <c r="INU226" s="1"/>
      <c r="INV226" s="1"/>
      <c r="INW226" s="1"/>
      <c r="INX226" s="1"/>
      <c r="INY226" s="1"/>
      <c r="INZ226" s="1"/>
      <c r="IOA226" s="1"/>
      <c r="IOB226" s="1"/>
      <c r="IOC226" s="1"/>
      <c r="IOD226" s="1"/>
      <c r="IOE226" s="1"/>
      <c r="IOF226" s="1"/>
      <c r="IOG226" s="1"/>
      <c r="IOH226" s="1"/>
      <c r="IOI226" s="1"/>
      <c r="IOJ226" s="1"/>
      <c r="IOK226" s="1"/>
      <c r="IOL226" s="1"/>
      <c r="IOM226" s="1"/>
      <c r="ION226" s="1"/>
      <c r="IOO226" s="1"/>
      <c r="IOP226" s="1"/>
      <c r="IOQ226" s="1"/>
      <c r="IOR226" s="1"/>
      <c r="IOS226" s="1"/>
      <c r="IOT226" s="1"/>
      <c r="IOU226" s="1"/>
      <c r="IOV226" s="1"/>
      <c r="IOW226" s="1"/>
      <c r="IOX226" s="1"/>
      <c r="IOY226" s="1"/>
      <c r="IOZ226" s="1"/>
      <c r="IPA226" s="1"/>
      <c r="IPB226" s="1"/>
      <c r="IPC226" s="1"/>
      <c r="IPD226" s="1"/>
      <c r="IPE226" s="1"/>
      <c r="IPF226" s="1"/>
      <c r="IPG226" s="1"/>
      <c r="IPH226" s="1"/>
      <c r="IPI226" s="1"/>
      <c r="IPJ226" s="1"/>
      <c r="IPK226" s="1"/>
      <c r="IPL226" s="1"/>
      <c r="IPM226" s="1"/>
      <c r="IPN226" s="1"/>
      <c r="IPO226" s="1"/>
      <c r="IPP226" s="1"/>
      <c r="IPQ226" s="1"/>
      <c r="IPR226" s="1"/>
      <c r="IPS226" s="1"/>
      <c r="IPT226" s="1"/>
      <c r="IPU226" s="1"/>
      <c r="IPV226" s="1"/>
      <c r="IPW226" s="1"/>
      <c r="IPX226" s="1"/>
      <c r="IPY226" s="1"/>
      <c r="IPZ226" s="1"/>
      <c r="IQA226" s="1"/>
      <c r="IQB226" s="1"/>
      <c r="IQC226" s="1"/>
      <c r="IQD226" s="1"/>
      <c r="IQE226" s="1"/>
      <c r="IQF226" s="1"/>
      <c r="IQG226" s="1"/>
      <c r="IQH226" s="1"/>
      <c r="IQI226" s="1"/>
      <c r="IQJ226" s="1"/>
      <c r="IQK226" s="1"/>
      <c r="IQL226" s="1"/>
      <c r="IQM226" s="1"/>
      <c r="IQN226" s="1"/>
      <c r="IQO226" s="1"/>
      <c r="IQP226" s="1"/>
      <c r="IQQ226" s="1"/>
      <c r="IQR226" s="1"/>
      <c r="IQS226" s="1"/>
      <c r="IQT226" s="1"/>
      <c r="IQU226" s="1"/>
      <c r="IQV226" s="1"/>
      <c r="IQW226" s="1"/>
      <c r="IQX226" s="1"/>
      <c r="IQY226" s="1"/>
      <c r="IQZ226" s="1"/>
      <c r="IRA226" s="1"/>
      <c r="IRB226" s="1"/>
      <c r="IRC226" s="1"/>
      <c r="IRD226" s="1"/>
      <c r="IRE226" s="1"/>
      <c r="IRF226" s="1"/>
      <c r="IRG226" s="1"/>
      <c r="IRH226" s="1"/>
      <c r="IRI226" s="1"/>
      <c r="IRJ226" s="1"/>
      <c r="IRK226" s="1"/>
      <c r="IRL226" s="1"/>
      <c r="IRM226" s="1"/>
      <c r="IRN226" s="1"/>
      <c r="IRO226" s="1"/>
      <c r="IRP226" s="1"/>
      <c r="IRQ226" s="1"/>
      <c r="IRR226" s="1"/>
      <c r="IRS226" s="1"/>
      <c r="IRT226" s="1"/>
      <c r="IRU226" s="1"/>
      <c r="IRV226" s="1"/>
      <c r="IRW226" s="1"/>
      <c r="IRX226" s="1"/>
      <c r="IRY226" s="1"/>
      <c r="IRZ226" s="1"/>
      <c r="ISA226" s="1"/>
      <c r="ISB226" s="1"/>
      <c r="ISC226" s="1"/>
      <c r="ISD226" s="1"/>
      <c r="ISE226" s="1"/>
      <c r="ISF226" s="1"/>
      <c r="ISG226" s="1"/>
      <c r="ISH226" s="1"/>
      <c r="ISI226" s="1"/>
      <c r="ISJ226" s="1"/>
      <c r="ISK226" s="1"/>
      <c r="ISL226" s="1"/>
      <c r="ISM226" s="1"/>
      <c r="ISN226" s="1"/>
      <c r="ISO226" s="1"/>
      <c r="ISP226" s="1"/>
      <c r="ISQ226" s="1"/>
      <c r="ISR226" s="1"/>
      <c r="ISS226" s="1"/>
      <c r="IST226" s="1"/>
      <c r="ISU226" s="1"/>
      <c r="ISV226" s="1"/>
      <c r="ISW226" s="1"/>
      <c r="ISX226" s="1"/>
      <c r="ISY226" s="1"/>
      <c r="ISZ226" s="1"/>
      <c r="ITA226" s="1"/>
      <c r="ITB226" s="1"/>
      <c r="ITC226" s="1"/>
      <c r="ITD226" s="1"/>
      <c r="ITE226" s="1"/>
      <c r="ITF226" s="1"/>
      <c r="ITG226" s="1"/>
      <c r="ITH226" s="1"/>
      <c r="ITI226" s="1"/>
      <c r="ITJ226" s="1"/>
      <c r="ITK226" s="1"/>
      <c r="ITL226" s="1"/>
      <c r="ITM226" s="1"/>
      <c r="ITN226" s="1"/>
      <c r="ITO226" s="1"/>
      <c r="ITP226" s="1"/>
      <c r="ITQ226" s="1"/>
      <c r="ITR226" s="1"/>
      <c r="ITS226" s="1"/>
      <c r="ITT226" s="1"/>
      <c r="ITU226" s="1"/>
      <c r="ITV226" s="1"/>
      <c r="ITW226" s="1"/>
      <c r="ITX226" s="1"/>
      <c r="ITY226" s="1"/>
      <c r="ITZ226" s="1"/>
      <c r="IUA226" s="1"/>
      <c r="IUB226" s="1"/>
      <c r="IUC226" s="1"/>
      <c r="IUD226" s="1"/>
      <c r="IUE226" s="1"/>
      <c r="IUF226" s="1"/>
      <c r="IUG226" s="1"/>
      <c r="IUH226" s="1"/>
      <c r="IUI226" s="1"/>
      <c r="IUJ226" s="1"/>
      <c r="IUK226" s="1"/>
      <c r="IUL226" s="1"/>
      <c r="IUM226" s="1"/>
      <c r="IUN226" s="1"/>
      <c r="IUO226" s="1"/>
      <c r="IUP226" s="1"/>
      <c r="IUQ226" s="1"/>
      <c r="IUR226" s="1"/>
      <c r="IUS226" s="1"/>
      <c r="IUT226" s="1"/>
      <c r="IUU226" s="1"/>
      <c r="IUV226" s="1"/>
      <c r="IUW226" s="1"/>
      <c r="IUX226" s="1"/>
      <c r="IUY226" s="1"/>
      <c r="IUZ226" s="1"/>
      <c r="IVA226" s="1"/>
      <c r="IVB226" s="1"/>
      <c r="IVC226" s="1"/>
      <c r="IVD226" s="1"/>
      <c r="IVE226" s="1"/>
      <c r="IVF226" s="1"/>
      <c r="IVG226" s="1"/>
      <c r="IVH226" s="1"/>
      <c r="IVI226" s="1"/>
      <c r="IVJ226" s="1"/>
      <c r="IVK226" s="1"/>
      <c r="IVL226" s="1"/>
      <c r="IVM226" s="1"/>
      <c r="IVN226" s="1"/>
      <c r="IVO226" s="1"/>
      <c r="IVP226" s="1"/>
      <c r="IVQ226" s="1"/>
      <c r="IVR226" s="1"/>
      <c r="IVS226" s="1"/>
      <c r="IVT226" s="1"/>
      <c r="IVU226" s="1"/>
      <c r="IVV226" s="1"/>
      <c r="IVW226" s="1"/>
      <c r="IVX226" s="1"/>
      <c r="IVY226" s="1"/>
      <c r="IVZ226" s="1"/>
      <c r="IWA226" s="1"/>
      <c r="IWB226" s="1"/>
      <c r="IWC226" s="1"/>
      <c r="IWD226" s="1"/>
      <c r="IWE226" s="1"/>
      <c r="IWF226" s="1"/>
      <c r="IWG226" s="1"/>
      <c r="IWH226" s="1"/>
      <c r="IWI226" s="1"/>
      <c r="IWJ226" s="1"/>
      <c r="IWK226" s="1"/>
      <c r="IWL226" s="1"/>
      <c r="IWM226" s="1"/>
      <c r="IWN226" s="1"/>
      <c r="IWO226" s="1"/>
      <c r="IWP226" s="1"/>
      <c r="IWQ226" s="1"/>
      <c r="IWR226" s="1"/>
      <c r="IWS226" s="1"/>
      <c r="IWT226" s="1"/>
      <c r="IWU226" s="1"/>
      <c r="IWV226" s="1"/>
      <c r="IWW226" s="1"/>
      <c r="IWX226" s="1"/>
      <c r="IWY226" s="1"/>
      <c r="IWZ226" s="1"/>
      <c r="IXA226" s="1"/>
      <c r="IXB226" s="1"/>
      <c r="IXC226" s="1"/>
      <c r="IXD226" s="1"/>
      <c r="IXE226" s="1"/>
      <c r="IXF226" s="1"/>
      <c r="IXG226" s="1"/>
      <c r="IXH226" s="1"/>
      <c r="IXI226" s="1"/>
      <c r="IXJ226" s="1"/>
      <c r="IXK226" s="1"/>
      <c r="IXL226" s="1"/>
      <c r="IXM226" s="1"/>
      <c r="IXN226" s="1"/>
      <c r="IXO226" s="1"/>
      <c r="IXP226" s="1"/>
      <c r="IXQ226" s="1"/>
      <c r="IXR226" s="1"/>
      <c r="IXS226" s="1"/>
      <c r="IXT226" s="1"/>
      <c r="IXU226" s="1"/>
      <c r="IXV226" s="1"/>
      <c r="IXW226" s="1"/>
      <c r="IXX226" s="1"/>
      <c r="IXY226" s="1"/>
      <c r="IXZ226" s="1"/>
      <c r="IYA226" s="1"/>
      <c r="IYB226" s="1"/>
      <c r="IYC226" s="1"/>
      <c r="IYD226" s="1"/>
      <c r="IYE226" s="1"/>
      <c r="IYF226" s="1"/>
      <c r="IYG226" s="1"/>
      <c r="IYH226" s="1"/>
      <c r="IYI226" s="1"/>
      <c r="IYJ226" s="1"/>
      <c r="IYK226" s="1"/>
      <c r="IYL226" s="1"/>
      <c r="IYM226" s="1"/>
      <c r="IYN226" s="1"/>
      <c r="IYO226" s="1"/>
      <c r="IYP226" s="1"/>
      <c r="IYQ226" s="1"/>
      <c r="IYR226" s="1"/>
      <c r="IYS226" s="1"/>
      <c r="IYT226" s="1"/>
      <c r="IYU226" s="1"/>
      <c r="IYV226" s="1"/>
      <c r="IYW226" s="1"/>
      <c r="IYX226" s="1"/>
      <c r="IYY226" s="1"/>
      <c r="IYZ226" s="1"/>
      <c r="IZA226" s="1"/>
      <c r="IZB226" s="1"/>
      <c r="IZC226" s="1"/>
      <c r="IZD226" s="1"/>
      <c r="IZE226" s="1"/>
      <c r="IZF226" s="1"/>
      <c r="IZG226" s="1"/>
      <c r="IZH226" s="1"/>
      <c r="IZI226" s="1"/>
      <c r="IZJ226" s="1"/>
      <c r="IZK226" s="1"/>
      <c r="IZL226" s="1"/>
      <c r="IZM226" s="1"/>
      <c r="IZN226" s="1"/>
      <c r="IZO226" s="1"/>
      <c r="IZP226" s="1"/>
      <c r="IZQ226" s="1"/>
      <c r="IZR226" s="1"/>
      <c r="IZS226" s="1"/>
      <c r="IZT226" s="1"/>
      <c r="IZU226" s="1"/>
      <c r="IZV226" s="1"/>
      <c r="IZW226" s="1"/>
      <c r="IZX226" s="1"/>
      <c r="IZY226" s="1"/>
      <c r="IZZ226" s="1"/>
      <c r="JAA226" s="1"/>
      <c r="JAB226" s="1"/>
      <c r="JAC226" s="1"/>
      <c r="JAD226" s="1"/>
      <c r="JAE226" s="1"/>
      <c r="JAF226" s="1"/>
      <c r="JAG226" s="1"/>
      <c r="JAH226" s="1"/>
      <c r="JAI226" s="1"/>
      <c r="JAJ226" s="1"/>
      <c r="JAK226" s="1"/>
      <c r="JAL226" s="1"/>
      <c r="JAM226" s="1"/>
      <c r="JAN226" s="1"/>
      <c r="JAO226" s="1"/>
      <c r="JAP226" s="1"/>
      <c r="JAQ226" s="1"/>
      <c r="JAR226" s="1"/>
      <c r="JAS226" s="1"/>
      <c r="JAT226" s="1"/>
      <c r="JAU226" s="1"/>
      <c r="JAV226" s="1"/>
      <c r="JAW226" s="1"/>
      <c r="JAX226" s="1"/>
      <c r="JAY226" s="1"/>
      <c r="JAZ226" s="1"/>
      <c r="JBA226" s="1"/>
      <c r="JBB226" s="1"/>
      <c r="JBC226" s="1"/>
      <c r="JBD226" s="1"/>
      <c r="JBE226" s="1"/>
      <c r="JBF226" s="1"/>
      <c r="JBG226" s="1"/>
      <c r="JBH226" s="1"/>
      <c r="JBI226" s="1"/>
      <c r="JBJ226" s="1"/>
      <c r="JBK226" s="1"/>
      <c r="JBL226" s="1"/>
      <c r="JBM226" s="1"/>
      <c r="JBN226" s="1"/>
      <c r="JBO226" s="1"/>
      <c r="JBP226" s="1"/>
      <c r="JBQ226" s="1"/>
      <c r="JBR226" s="1"/>
      <c r="JBS226" s="1"/>
      <c r="JBT226" s="1"/>
      <c r="JBU226" s="1"/>
      <c r="JBV226" s="1"/>
      <c r="JBW226" s="1"/>
      <c r="JBX226" s="1"/>
      <c r="JBY226" s="1"/>
      <c r="JBZ226" s="1"/>
      <c r="JCA226" s="1"/>
      <c r="JCB226" s="1"/>
      <c r="JCC226" s="1"/>
      <c r="JCD226" s="1"/>
      <c r="JCE226" s="1"/>
      <c r="JCF226" s="1"/>
      <c r="JCG226" s="1"/>
      <c r="JCH226" s="1"/>
      <c r="JCI226" s="1"/>
      <c r="JCJ226" s="1"/>
      <c r="JCK226" s="1"/>
      <c r="JCL226" s="1"/>
      <c r="JCM226" s="1"/>
      <c r="JCN226" s="1"/>
      <c r="JCO226" s="1"/>
      <c r="JCP226" s="1"/>
      <c r="JCQ226" s="1"/>
      <c r="JCR226" s="1"/>
      <c r="JCS226" s="1"/>
      <c r="JCT226" s="1"/>
      <c r="JCU226" s="1"/>
      <c r="JCV226" s="1"/>
      <c r="JCW226" s="1"/>
      <c r="JCX226" s="1"/>
      <c r="JCY226" s="1"/>
      <c r="JCZ226" s="1"/>
      <c r="JDA226" s="1"/>
      <c r="JDB226" s="1"/>
      <c r="JDC226" s="1"/>
      <c r="JDD226" s="1"/>
      <c r="JDE226" s="1"/>
      <c r="JDF226" s="1"/>
      <c r="JDG226" s="1"/>
      <c r="JDH226" s="1"/>
      <c r="JDI226" s="1"/>
      <c r="JDJ226" s="1"/>
      <c r="JDK226" s="1"/>
      <c r="JDL226" s="1"/>
      <c r="JDM226" s="1"/>
      <c r="JDN226" s="1"/>
      <c r="JDO226" s="1"/>
      <c r="JDP226" s="1"/>
      <c r="JDQ226" s="1"/>
      <c r="JDR226" s="1"/>
      <c r="JDS226" s="1"/>
      <c r="JDT226" s="1"/>
      <c r="JDU226" s="1"/>
      <c r="JDV226" s="1"/>
      <c r="JDW226" s="1"/>
      <c r="JDX226" s="1"/>
      <c r="JDY226" s="1"/>
      <c r="JDZ226" s="1"/>
      <c r="JEA226" s="1"/>
      <c r="JEB226" s="1"/>
      <c r="JEC226" s="1"/>
      <c r="JED226" s="1"/>
      <c r="JEE226" s="1"/>
      <c r="JEF226" s="1"/>
      <c r="JEG226" s="1"/>
      <c r="JEH226" s="1"/>
      <c r="JEI226" s="1"/>
      <c r="JEJ226" s="1"/>
      <c r="JEK226" s="1"/>
      <c r="JEL226" s="1"/>
      <c r="JEM226" s="1"/>
      <c r="JEN226" s="1"/>
      <c r="JEO226" s="1"/>
      <c r="JEP226" s="1"/>
      <c r="JEQ226" s="1"/>
      <c r="JER226" s="1"/>
      <c r="JES226" s="1"/>
      <c r="JET226" s="1"/>
      <c r="JEU226" s="1"/>
      <c r="JEV226" s="1"/>
      <c r="JEW226" s="1"/>
      <c r="JEX226" s="1"/>
      <c r="JEY226" s="1"/>
      <c r="JEZ226" s="1"/>
      <c r="JFA226" s="1"/>
      <c r="JFB226" s="1"/>
      <c r="JFC226" s="1"/>
      <c r="JFD226" s="1"/>
      <c r="JFE226" s="1"/>
      <c r="JFF226" s="1"/>
      <c r="JFG226" s="1"/>
      <c r="JFH226" s="1"/>
      <c r="JFI226" s="1"/>
      <c r="JFJ226" s="1"/>
      <c r="JFK226" s="1"/>
      <c r="JFL226" s="1"/>
      <c r="JFM226" s="1"/>
      <c r="JFN226" s="1"/>
      <c r="JFO226" s="1"/>
      <c r="JFP226" s="1"/>
      <c r="JFQ226" s="1"/>
      <c r="JFR226" s="1"/>
      <c r="JFS226" s="1"/>
      <c r="JFT226" s="1"/>
      <c r="JFU226" s="1"/>
      <c r="JFV226" s="1"/>
      <c r="JFW226" s="1"/>
      <c r="JFX226" s="1"/>
      <c r="JFY226" s="1"/>
      <c r="JFZ226" s="1"/>
      <c r="JGA226" s="1"/>
      <c r="JGB226" s="1"/>
      <c r="JGC226" s="1"/>
      <c r="JGD226" s="1"/>
      <c r="JGE226" s="1"/>
      <c r="JGF226" s="1"/>
      <c r="JGG226" s="1"/>
      <c r="JGH226" s="1"/>
      <c r="JGI226" s="1"/>
      <c r="JGJ226" s="1"/>
      <c r="JGK226" s="1"/>
      <c r="JGL226" s="1"/>
      <c r="JGM226" s="1"/>
      <c r="JGN226" s="1"/>
      <c r="JGO226" s="1"/>
      <c r="JGP226" s="1"/>
      <c r="JGQ226" s="1"/>
      <c r="JGR226" s="1"/>
      <c r="JGS226" s="1"/>
      <c r="JGT226" s="1"/>
      <c r="JGU226" s="1"/>
      <c r="JGV226" s="1"/>
      <c r="JGW226" s="1"/>
      <c r="JGX226" s="1"/>
      <c r="JGY226" s="1"/>
      <c r="JGZ226" s="1"/>
      <c r="JHA226" s="1"/>
      <c r="JHB226" s="1"/>
      <c r="JHC226" s="1"/>
      <c r="JHD226" s="1"/>
      <c r="JHE226" s="1"/>
      <c r="JHF226" s="1"/>
      <c r="JHG226" s="1"/>
      <c r="JHH226" s="1"/>
      <c r="JHI226" s="1"/>
      <c r="JHJ226" s="1"/>
      <c r="JHK226" s="1"/>
      <c r="JHL226" s="1"/>
      <c r="JHM226" s="1"/>
      <c r="JHN226" s="1"/>
      <c r="JHO226" s="1"/>
      <c r="JHP226" s="1"/>
      <c r="JHQ226" s="1"/>
      <c r="JHR226" s="1"/>
      <c r="JHS226" s="1"/>
      <c r="JHT226" s="1"/>
      <c r="JHU226" s="1"/>
      <c r="JHV226" s="1"/>
      <c r="JHW226" s="1"/>
      <c r="JHX226" s="1"/>
      <c r="JHY226" s="1"/>
      <c r="JHZ226" s="1"/>
      <c r="JIA226" s="1"/>
      <c r="JIB226" s="1"/>
      <c r="JIC226" s="1"/>
      <c r="JID226" s="1"/>
      <c r="JIE226" s="1"/>
      <c r="JIF226" s="1"/>
      <c r="JIG226" s="1"/>
      <c r="JIH226" s="1"/>
      <c r="JII226" s="1"/>
      <c r="JIJ226" s="1"/>
      <c r="JIK226" s="1"/>
      <c r="JIL226" s="1"/>
      <c r="JIM226" s="1"/>
      <c r="JIN226" s="1"/>
      <c r="JIO226" s="1"/>
      <c r="JIP226" s="1"/>
      <c r="JIQ226" s="1"/>
      <c r="JIR226" s="1"/>
      <c r="JIS226" s="1"/>
      <c r="JIT226" s="1"/>
      <c r="JIU226" s="1"/>
      <c r="JIV226" s="1"/>
      <c r="JIW226" s="1"/>
      <c r="JIX226" s="1"/>
      <c r="JIY226" s="1"/>
      <c r="JIZ226" s="1"/>
      <c r="JJA226" s="1"/>
      <c r="JJB226" s="1"/>
      <c r="JJC226" s="1"/>
      <c r="JJD226" s="1"/>
      <c r="JJE226" s="1"/>
      <c r="JJF226" s="1"/>
      <c r="JJG226" s="1"/>
      <c r="JJH226" s="1"/>
      <c r="JJI226" s="1"/>
      <c r="JJJ226" s="1"/>
      <c r="JJK226" s="1"/>
      <c r="JJL226" s="1"/>
      <c r="JJM226" s="1"/>
      <c r="JJN226" s="1"/>
      <c r="JJO226" s="1"/>
      <c r="JJP226" s="1"/>
      <c r="JJQ226" s="1"/>
      <c r="JJR226" s="1"/>
      <c r="JJS226" s="1"/>
      <c r="JJT226" s="1"/>
      <c r="JJU226" s="1"/>
      <c r="JJV226" s="1"/>
      <c r="JJW226" s="1"/>
      <c r="JJX226" s="1"/>
      <c r="JJY226" s="1"/>
      <c r="JJZ226" s="1"/>
      <c r="JKA226" s="1"/>
      <c r="JKB226" s="1"/>
      <c r="JKC226" s="1"/>
      <c r="JKD226" s="1"/>
      <c r="JKE226" s="1"/>
      <c r="JKF226" s="1"/>
      <c r="JKG226" s="1"/>
      <c r="JKH226" s="1"/>
      <c r="JKI226" s="1"/>
      <c r="JKJ226" s="1"/>
      <c r="JKK226" s="1"/>
      <c r="JKL226" s="1"/>
      <c r="JKM226" s="1"/>
      <c r="JKN226" s="1"/>
      <c r="JKO226" s="1"/>
      <c r="JKP226" s="1"/>
      <c r="JKQ226" s="1"/>
      <c r="JKR226" s="1"/>
      <c r="JKS226" s="1"/>
      <c r="JKT226" s="1"/>
      <c r="JKU226" s="1"/>
      <c r="JKV226" s="1"/>
      <c r="JKW226" s="1"/>
      <c r="JKX226" s="1"/>
      <c r="JKY226" s="1"/>
      <c r="JKZ226" s="1"/>
      <c r="JLA226" s="1"/>
      <c r="JLB226" s="1"/>
      <c r="JLC226" s="1"/>
      <c r="JLD226" s="1"/>
      <c r="JLE226" s="1"/>
      <c r="JLF226" s="1"/>
      <c r="JLG226" s="1"/>
      <c r="JLH226" s="1"/>
      <c r="JLI226" s="1"/>
      <c r="JLJ226" s="1"/>
      <c r="JLK226" s="1"/>
      <c r="JLL226" s="1"/>
      <c r="JLM226" s="1"/>
      <c r="JLN226" s="1"/>
      <c r="JLO226" s="1"/>
      <c r="JLP226" s="1"/>
      <c r="JLQ226" s="1"/>
      <c r="JLR226" s="1"/>
      <c r="JLS226" s="1"/>
      <c r="JLT226" s="1"/>
      <c r="JLU226" s="1"/>
      <c r="JLV226" s="1"/>
      <c r="JLW226" s="1"/>
      <c r="JLX226" s="1"/>
      <c r="JLY226" s="1"/>
      <c r="JLZ226" s="1"/>
      <c r="JMA226" s="1"/>
      <c r="JMB226" s="1"/>
      <c r="JMC226" s="1"/>
      <c r="JMD226" s="1"/>
      <c r="JME226" s="1"/>
      <c r="JMF226" s="1"/>
      <c r="JMG226" s="1"/>
      <c r="JMH226" s="1"/>
      <c r="JMI226" s="1"/>
      <c r="JMJ226" s="1"/>
      <c r="JMK226" s="1"/>
      <c r="JML226" s="1"/>
      <c r="JMM226" s="1"/>
      <c r="JMN226" s="1"/>
      <c r="JMO226" s="1"/>
      <c r="JMP226" s="1"/>
      <c r="JMQ226" s="1"/>
      <c r="JMR226" s="1"/>
      <c r="JMS226" s="1"/>
      <c r="JMT226" s="1"/>
      <c r="JMU226" s="1"/>
      <c r="JMV226" s="1"/>
      <c r="JMW226" s="1"/>
      <c r="JMX226" s="1"/>
      <c r="JMY226" s="1"/>
      <c r="JMZ226" s="1"/>
      <c r="JNA226" s="1"/>
      <c r="JNB226" s="1"/>
      <c r="JNC226" s="1"/>
      <c r="JND226" s="1"/>
      <c r="JNE226" s="1"/>
      <c r="JNF226" s="1"/>
      <c r="JNG226" s="1"/>
      <c r="JNH226" s="1"/>
      <c r="JNI226" s="1"/>
      <c r="JNJ226" s="1"/>
      <c r="JNK226" s="1"/>
      <c r="JNL226" s="1"/>
      <c r="JNM226" s="1"/>
      <c r="JNN226" s="1"/>
      <c r="JNO226" s="1"/>
      <c r="JNP226" s="1"/>
      <c r="JNQ226" s="1"/>
      <c r="JNR226" s="1"/>
      <c r="JNS226" s="1"/>
      <c r="JNT226" s="1"/>
      <c r="JNU226" s="1"/>
      <c r="JNV226" s="1"/>
      <c r="JNW226" s="1"/>
      <c r="JNX226" s="1"/>
      <c r="JNY226" s="1"/>
      <c r="JNZ226" s="1"/>
      <c r="JOA226" s="1"/>
      <c r="JOB226" s="1"/>
      <c r="JOC226" s="1"/>
      <c r="JOD226" s="1"/>
      <c r="JOE226" s="1"/>
      <c r="JOF226" s="1"/>
      <c r="JOG226" s="1"/>
      <c r="JOH226" s="1"/>
      <c r="JOI226" s="1"/>
      <c r="JOJ226" s="1"/>
      <c r="JOK226" s="1"/>
      <c r="JOL226" s="1"/>
      <c r="JOM226" s="1"/>
      <c r="JON226" s="1"/>
      <c r="JOO226" s="1"/>
      <c r="JOP226" s="1"/>
      <c r="JOQ226" s="1"/>
      <c r="JOR226" s="1"/>
      <c r="JOS226" s="1"/>
      <c r="JOT226" s="1"/>
      <c r="JOU226" s="1"/>
      <c r="JOV226" s="1"/>
      <c r="JOW226" s="1"/>
      <c r="JOX226" s="1"/>
      <c r="JOY226" s="1"/>
      <c r="JOZ226" s="1"/>
      <c r="JPA226" s="1"/>
      <c r="JPB226" s="1"/>
      <c r="JPC226" s="1"/>
      <c r="JPD226" s="1"/>
      <c r="JPE226" s="1"/>
      <c r="JPF226" s="1"/>
      <c r="JPG226" s="1"/>
      <c r="JPH226" s="1"/>
      <c r="JPI226" s="1"/>
      <c r="JPJ226" s="1"/>
      <c r="JPK226" s="1"/>
      <c r="JPL226" s="1"/>
      <c r="JPM226" s="1"/>
      <c r="JPN226" s="1"/>
      <c r="JPO226" s="1"/>
      <c r="JPP226" s="1"/>
      <c r="JPQ226" s="1"/>
      <c r="JPR226" s="1"/>
      <c r="JPS226" s="1"/>
      <c r="JPT226" s="1"/>
      <c r="JPU226" s="1"/>
      <c r="JPV226" s="1"/>
      <c r="JPW226" s="1"/>
      <c r="JPX226" s="1"/>
      <c r="JPY226" s="1"/>
      <c r="JPZ226" s="1"/>
      <c r="JQA226" s="1"/>
      <c r="JQB226" s="1"/>
      <c r="JQC226" s="1"/>
      <c r="JQD226" s="1"/>
      <c r="JQE226" s="1"/>
      <c r="JQF226" s="1"/>
      <c r="JQG226" s="1"/>
      <c r="JQH226" s="1"/>
      <c r="JQI226" s="1"/>
      <c r="JQJ226" s="1"/>
      <c r="JQK226" s="1"/>
      <c r="JQL226" s="1"/>
      <c r="JQM226" s="1"/>
      <c r="JQN226" s="1"/>
      <c r="JQO226" s="1"/>
      <c r="JQP226" s="1"/>
      <c r="JQQ226" s="1"/>
      <c r="JQR226" s="1"/>
      <c r="JQS226" s="1"/>
      <c r="JQT226" s="1"/>
      <c r="JQU226" s="1"/>
      <c r="JQV226" s="1"/>
      <c r="JQW226" s="1"/>
      <c r="JQX226" s="1"/>
      <c r="JQY226" s="1"/>
      <c r="JQZ226" s="1"/>
      <c r="JRA226" s="1"/>
      <c r="JRB226" s="1"/>
      <c r="JRC226" s="1"/>
      <c r="JRD226" s="1"/>
      <c r="JRE226" s="1"/>
      <c r="JRF226" s="1"/>
      <c r="JRG226" s="1"/>
      <c r="JRH226" s="1"/>
      <c r="JRI226" s="1"/>
      <c r="JRJ226" s="1"/>
      <c r="JRK226" s="1"/>
      <c r="JRL226" s="1"/>
      <c r="JRM226" s="1"/>
      <c r="JRN226" s="1"/>
      <c r="JRO226" s="1"/>
      <c r="JRP226" s="1"/>
      <c r="JRQ226" s="1"/>
      <c r="JRR226" s="1"/>
      <c r="JRS226" s="1"/>
      <c r="JRT226" s="1"/>
      <c r="JRU226" s="1"/>
      <c r="JRV226" s="1"/>
      <c r="JRW226" s="1"/>
      <c r="JRX226" s="1"/>
      <c r="JRY226" s="1"/>
      <c r="JRZ226" s="1"/>
      <c r="JSA226" s="1"/>
      <c r="JSB226" s="1"/>
      <c r="JSC226" s="1"/>
      <c r="JSD226" s="1"/>
      <c r="JSE226" s="1"/>
      <c r="JSF226" s="1"/>
      <c r="JSG226" s="1"/>
      <c r="JSH226" s="1"/>
      <c r="JSI226" s="1"/>
      <c r="JSJ226" s="1"/>
      <c r="JSK226" s="1"/>
      <c r="JSL226" s="1"/>
      <c r="JSM226" s="1"/>
      <c r="JSN226" s="1"/>
      <c r="JSO226" s="1"/>
      <c r="JSP226" s="1"/>
      <c r="JSQ226" s="1"/>
      <c r="JSR226" s="1"/>
      <c r="JSS226" s="1"/>
      <c r="JST226" s="1"/>
      <c r="JSU226" s="1"/>
      <c r="JSV226" s="1"/>
      <c r="JSW226" s="1"/>
      <c r="JSX226" s="1"/>
      <c r="JSY226" s="1"/>
      <c r="JSZ226" s="1"/>
      <c r="JTA226" s="1"/>
      <c r="JTB226" s="1"/>
      <c r="JTC226" s="1"/>
      <c r="JTD226" s="1"/>
      <c r="JTE226" s="1"/>
      <c r="JTF226" s="1"/>
      <c r="JTG226" s="1"/>
      <c r="JTH226" s="1"/>
      <c r="JTI226" s="1"/>
      <c r="JTJ226" s="1"/>
      <c r="JTK226" s="1"/>
      <c r="JTL226" s="1"/>
      <c r="JTM226" s="1"/>
      <c r="JTN226" s="1"/>
      <c r="JTO226" s="1"/>
      <c r="JTP226" s="1"/>
      <c r="JTQ226" s="1"/>
      <c r="JTR226" s="1"/>
      <c r="JTS226" s="1"/>
      <c r="JTT226" s="1"/>
      <c r="JTU226" s="1"/>
      <c r="JTV226" s="1"/>
      <c r="JTW226" s="1"/>
      <c r="JTX226" s="1"/>
      <c r="JTY226" s="1"/>
      <c r="JTZ226" s="1"/>
      <c r="JUA226" s="1"/>
      <c r="JUB226" s="1"/>
      <c r="JUC226" s="1"/>
      <c r="JUD226" s="1"/>
      <c r="JUE226" s="1"/>
      <c r="JUF226" s="1"/>
      <c r="JUG226" s="1"/>
      <c r="JUH226" s="1"/>
      <c r="JUI226" s="1"/>
      <c r="JUJ226" s="1"/>
      <c r="JUK226" s="1"/>
      <c r="JUL226" s="1"/>
      <c r="JUM226" s="1"/>
      <c r="JUN226" s="1"/>
      <c r="JUO226" s="1"/>
      <c r="JUP226" s="1"/>
      <c r="JUQ226" s="1"/>
      <c r="JUR226" s="1"/>
      <c r="JUS226" s="1"/>
      <c r="JUT226" s="1"/>
      <c r="JUU226" s="1"/>
      <c r="JUV226" s="1"/>
      <c r="JUW226" s="1"/>
      <c r="JUX226" s="1"/>
      <c r="JUY226" s="1"/>
      <c r="JUZ226" s="1"/>
      <c r="JVA226" s="1"/>
      <c r="JVB226" s="1"/>
      <c r="JVC226" s="1"/>
      <c r="JVD226" s="1"/>
      <c r="JVE226" s="1"/>
      <c r="JVF226" s="1"/>
      <c r="JVG226" s="1"/>
      <c r="JVH226" s="1"/>
      <c r="JVI226" s="1"/>
      <c r="JVJ226" s="1"/>
      <c r="JVK226" s="1"/>
      <c r="JVL226" s="1"/>
      <c r="JVM226" s="1"/>
      <c r="JVN226" s="1"/>
      <c r="JVO226" s="1"/>
      <c r="JVP226" s="1"/>
      <c r="JVQ226" s="1"/>
      <c r="JVR226" s="1"/>
      <c r="JVS226" s="1"/>
      <c r="JVT226" s="1"/>
      <c r="JVU226" s="1"/>
      <c r="JVV226" s="1"/>
      <c r="JVW226" s="1"/>
      <c r="JVX226" s="1"/>
      <c r="JVY226" s="1"/>
      <c r="JVZ226" s="1"/>
      <c r="JWA226" s="1"/>
      <c r="JWB226" s="1"/>
      <c r="JWC226" s="1"/>
      <c r="JWD226" s="1"/>
      <c r="JWE226" s="1"/>
      <c r="JWF226" s="1"/>
      <c r="JWG226" s="1"/>
      <c r="JWH226" s="1"/>
      <c r="JWI226" s="1"/>
      <c r="JWJ226" s="1"/>
      <c r="JWK226" s="1"/>
      <c r="JWL226" s="1"/>
      <c r="JWM226" s="1"/>
      <c r="JWN226" s="1"/>
      <c r="JWO226" s="1"/>
      <c r="JWP226" s="1"/>
      <c r="JWQ226" s="1"/>
      <c r="JWR226" s="1"/>
      <c r="JWS226" s="1"/>
      <c r="JWT226" s="1"/>
      <c r="JWU226" s="1"/>
      <c r="JWV226" s="1"/>
      <c r="JWW226" s="1"/>
      <c r="JWX226" s="1"/>
      <c r="JWY226" s="1"/>
      <c r="JWZ226" s="1"/>
      <c r="JXA226" s="1"/>
      <c r="JXB226" s="1"/>
      <c r="JXC226" s="1"/>
      <c r="JXD226" s="1"/>
      <c r="JXE226" s="1"/>
      <c r="JXF226" s="1"/>
      <c r="JXG226" s="1"/>
      <c r="JXH226" s="1"/>
      <c r="JXI226" s="1"/>
      <c r="JXJ226" s="1"/>
      <c r="JXK226" s="1"/>
      <c r="JXL226" s="1"/>
      <c r="JXM226" s="1"/>
      <c r="JXN226" s="1"/>
      <c r="JXO226" s="1"/>
      <c r="JXP226" s="1"/>
      <c r="JXQ226" s="1"/>
      <c r="JXR226" s="1"/>
      <c r="JXS226" s="1"/>
      <c r="JXT226" s="1"/>
      <c r="JXU226" s="1"/>
      <c r="JXV226" s="1"/>
      <c r="JXW226" s="1"/>
      <c r="JXX226" s="1"/>
      <c r="JXY226" s="1"/>
      <c r="JXZ226" s="1"/>
      <c r="JYA226" s="1"/>
      <c r="JYB226" s="1"/>
      <c r="JYC226" s="1"/>
      <c r="JYD226" s="1"/>
      <c r="JYE226" s="1"/>
      <c r="JYF226" s="1"/>
      <c r="JYG226" s="1"/>
      <c r="JYH226" s="1"/>
      <c r="JYI226" s="1"/>
      <c r="JYJ226" s="1"/>
      <c r="JYK226" s="1"/>
      <c r="JYL226" s="1"/>
      <c r="JYM226" s="1"/>
      <c r="JYN226" s="1"/>
      <c r="JYO226" s="1"/>
      <c r="JYP226" s="1"/>
      <c r="JYQ226" s="1"/>
      <c r="JYR226" s="1"/>
      <c r="JYS226" s="1"/>
      <c r="JYT226" s="1"/>
      <c r="JYU226" s="1"/>
      <c r="JYV226" s="1"/>
      <c r="JYW226" s="1"/>
      <c r="JYX226" s="1"/>
      <c r="JYY226" s="1"/>
      <c r="JYZ226" s="1"/>
      <c r="JZA226" s="1"/>
      <c r="JZB226" s="1"/>
      <c r="JZC226" s="1"/>
      <c r="JZD226" s="1"/>
      <c r="JZE226" s="1"/>
      <c r="JZF226" s="1"/>
      <c r="JZG226" s="1"/>
      <c r="JZH226" s="1"/>
      <c r="JZI226" s="1"/>
      <c r="JZJ226" s="1"/>
      <c r="JZK226" s="1"/>
      <c r="JZL226" s="1"/>
      <c r="JZM226" s="1"/>
      <c r="JZN226" s="1"/>
      <c r="JZO226" s="1"/>
      <c r="JZP226" s="1"/>
      <c r="JZQ226" s="1"/>
      <c r="JZR226" s="1"/>
      <c r="JZS226" s="1"/>
      <c r="JZT226" s="1"/>
      <c r="JZU226" s="1"/>
      <c r="JZV226" s="1"/>
      <c r="JZW226" s="1"/>
      <c r="JZX226" s="1"/>
      <c r="JZY226" s="1"/>
      <c r="JZZ226" s="1"/>
      <c r="KAA226" s="1"/>
      <c r="KAB226" s="1"/>
      <c r="KAC226" s="1"/>
      <c r="KAD226" s="1"/>
      <c r="KAE226" s="1"/>
      <c r="KAF226" s="1"/>
      <c r="KAG226" s="1"/>
      <c r="KAH226" s="1"/>
      <c r="KAI226" s="1"/>
      <c r="KAJ226" s="1"/>
      <c r="KAK226" s="1"/>
      <c r="KAL226" s="1"/>
      <c r="KAM226" s="1"/>
      <c r="KAN226" s="1"/>
      <c r="KAO226" s="1"/>
      <c r="KAP226" s="1"/>
      <c r="KAQ226" s="1"/>
      <c r="KAR226" s="1"/>
      <c r="KAS226" s="1"/>
      <c r="KAT226" s="1"/>
      <c r="KAU226" s="1"/>
      <c r="KAV226" s="1"/>
      <c r="KAW226" s="1"/>
      <c r="KAX226" s="1"/>
      <c r="KAY226" s="1"/>
      <c r="KAZ226" s="1"/>
      <c r="KBA226" s="1"/>
      <c r="KBB226" s="1"/>
      <c r="KBC226" s="1"/>
      <c r="KBD226" s="1"/>
      <c r="KBE226" s="1"/>
      <c r="KBF226" s="1"/>
      <c r="KBG226" s="1"/>
      <c r="KBH226" s="1"/>
      <c r="KBI226" s="1"/>
      <c r="KBJ226" s="1"/>
      <c r="KBK226" s="1"/>
      <c r="KBL226" s="1"/>
      <c r="KBM226" s="1"/>
      <c r="KBN226" s="1"/>
      <c r="KBO226" s="1"/>
      <c r="KBP226" s="1"/>
      <c r="KBQ226" s="1"/>
      <c r="KBR226" s="1"/>
      <c r="KBS226" s="1"/>
      <c r="KBT226" s="1"/>
      <c r="KBU226" s="1"/>
      <c r="KBV226" s="1"/>
      <c r="KBW226" s="1"/>
      <c r="KBX226" s="1"/>
      <c r="KBY226" s="1"/>
      <c r="KBZ226" s="1"/>
      <c r="KCA226" s="1"/>
      <c r="KCB226" s="1"/>
      <c r="KCC226" s="1"/>
      <c r="KCD226" s="1"/>
      <c r="KCE226" s="1"/>
      <c r="KCF226" s="1"/>
      <c r="KCG226" s="1"/>
      <c r="KCH226" s="1"/>
      <c r="KCI226" s="1"/>
      <c r="KCJ226" s="1"/>
      <c r="KCK226" s="1"/>
      <c r="KCL226" s="1"/>
      <c r="KCM226" s="1"/>
      <c r="KCN226" s="1"/>
      <c r="KCO226" s="1"/>
      <c r="KCP226" s="1"/>
      <c r="KCQ226" s="1"/>
      <c r="KCR226" s="1"/>
      <c r="KCS226" s="1"/>
      <c r="KCT226" s="1"/>
      <c r="KCU226" s="1"/>
      <c r="KCV226" s="1"/>
      <c r="KCW226" s="1"/>
      <c r="KCX226" s="1"/>
      <c r="KCY226" s="1"/>
      <c r="KCZ226" s="1"/>
      <c r="KDA226" s="1"/>
      <c r="KDB226" s="1"/>
      <c r="KDC226" s="1"/>
      <c r="KDD226" s="1"/>
      <c r="KDE226" s="1"/>
      <c r="KDF226" s="1"/>
      <c r="KDG226" s="1"/>
      <c r="KDH226" s="1"/>
      <c r="KDI226" s="1"/>
      <c r="KDJ226" s="1"/>
      <c r="KDK226" s="1"/>
      <c r="KDL226" s="1"/>
      <c r="KDM226" s="1"/>
      <c r="KDN226" s="1"/>
      <c r="KDO226" s="1"/>
      <c r="KDP226" s="1"/>
      <c r="KDQ226" s="1"/>
      <c r="KDR226" s="1"/>
      <c r="KDS226" s="1"/>
      <c r="KDT226" s="1"/>
      <c r="KDU226" s="1"/>
      <c r="KDV226" s="1"/>
      <c r="KDW226" s="1"/>
      <c r="KDX226" s="1"/>
      <c r="KDY226" s="1"/>
      <c r="KDZ226" s="1"/>
      <c r="KEA226" s="1"/>
      <c r="KEB226" s="1"/>
      <c r="KEC226" s="1"/>
      <c r="KED226" s="1"/>
      <c r="KEE226" s="1"/>
      <c r="KEF226" s="1"/>
      <c r="KEG226" s="1"/>
      <c r="KEH226" s="1"/>
      <c r="KEI226" s="1"/>
      <c r="KEJ226" s="1"/>
      <c r="KEK226" s="1"/>
      <c r="KEL226" s="1"/>
      <c r="KEM226" s="1"/>
      <c r="KEN226" s="1"/>
      <c r="KEO226" s="1"/>
      <c r="KEP226" s="1"/>
      <c r="KEQ226" s="1"/>
      <c r="KER226" s="1"/>
      <c r="KES226" s="1"/>
      <c r="KET226" s="1"/>
      <c r="KEU226" s="1"/>
      <c r="KEV226" s="1"/>
      <c r="KEW226" s="1"/>
      <c r="KEX226" s="1"/>
      <c r="KEY226" s="1"/>
      <c r="KEZ226" s="1"/>
      <c r="KFA226" s="1"/>
      <c r="KFB226" s="1"/>
      <c r="KFC226" s="1"/>
      <c r="KFD226" s="1"/>
      <c r="KFE226" s="1"/>
      <c r="KFF226" s="1"/>
      <c r="KFG226" s="1"/>
      <c r="KFH226" s="1"/>
      <c r="KFI226" s="1"/>
      <c r="KFJ226" s="1"/>
      <c r="KFK226" s="1"/>
      <c r="KFL226" s="1"/>
      <c r="KFM226" s="1"/>
      <c r="KFN226" s="1"/>
      <c r="KFO226" s="1"/>
      <c r="KFP226" s="1"/>
      <c r="KFQ226" s="1"/>
      <c r="KFR226" s="1"/>
      <c r="KFS226" s="1"/>
      <c r="KFT226" s="1"/>
      <c r="KFU226" s="1"/>
      <c r="KFV226" s="1"/>
      <c r="KFW226" s="1"/>
      <c r="KFX226" s="1"/>
      <c r="KFY226" s="1"/>
      <c r="KFZ226" s="1"/>
      <c r="KGA226" s="1"/>
      <c r="KGB226" s="1"/>
      <c r="KGC226" s="1"/>
      <c r="KGD226" s="1"/>
      <c r="KGE226" s="1"/>
      <c r="KGF226" s="1"/>
      <c r="KGG226" s="1"/>
      <c r="KGH226" s="1"/>
      <c r="KGI226" s="1"/>
      <c r="KGJ226" s="1"/>
      <c r="KGK226" s="1"/>
      <c r="KGL226" s="1"/>
      <c r="KGM226" s="1"/>
      <c r="KGN226" s="1"/>
      <c r="KGO226" s="1"/>
      <c r="KGP226" s="1"/>
      <c r="KGQ226" s="1"/>
      <c r="KGR226" s="1"/>
      <c r="KGS226" s="1"/>
      <c r="KGT226" s="1"/>
      <c r="KGU226" s="1"/>
      <c r="KGV226" s="1"/>
      <c r="KGW226" s="1"/>
      <c r="KGX226" s="1"/>
      <c r="KGY226" s="1"/>
      <c r="KGZ226" s="1"/>
      <c r="KHA226" s="1"/>
      <c r="KHB226" s="1"/>
      <c r="KHC226" s="1"/>
      <c r="KHD226" s="1"/>
      <c r="KHE226" s="1"/>
      <c r="KHF226" s="1"/>
      <c r="KHG226" s="1"/>
      <c r="KHH226" s="1"/>
      <c r="KHI226" s="1"/>
      <c r="KHJ226" s="1"/>
      <c r="KHK226" s="1"/>
      <c r="KHL226" s="1"/>
      <c r="KHM226" s="1"/>
      <c r="KHN226" s="1"/>
      <c r="KHO226" s="1"/>
      <c r="KHP226" s="1"/>
      <c r="KHQ226" s="1"/>
      <c r="KHR226" s="1"/>
      <c r="KHS226" s="1"/>
      <c r="KHT226" s="1"/>
      <c r="KHU226" s="1"/>
      <c r="KHV226" s="1"/>
      <c r="KHW226" s="1"/>
      <c r="KHX226" s="1"/>
      <c r="KHY226" s="1"/>
      <c r="KHZ226" s="1"/>
      <c r="KIA226" s="1"/>
      <c r="KIB226" s="1"/>
      <c r="KIC226" s="1"/>
      <c r="KID226" s="1"/>
      <c r="KIE226" s="1"/>
      <c r="KIF226" s="1"/>
      <c r="KIG226" s="1"/>
      <c r="KIH226" s="1"/>
      <c r="KII226" s="1"/>
      <c r="KIJ226" s="1"/>
      <c r="KIK226" s="1"/>
      <c r="KIL226" s="1"/>
      <c r="KIM226" s="1"/>
      <c r="KIN226" s="1"/>
      <c r="KIO226" s="1"/>
      <c r="KIP226" s="1"/>
      <c r="KIQ226" s="1"/>
      <c r="KIR226" s="1"/>
      <c r="KIS226" s="1"/>
      <c r="KIT226" s="1"/>
      <c r="KIU226" s="1"/>
      <c r="KIV226" s="1"/>
      <c r="KIW226" s="1"/>
      <c r="KIX226" s="1"/>
      <c r="KIY226" s="1"/>
      <c r="KIZ226" s="1"/>
      <c r="KJA226" s="1"/>
      <c r="KJB226" s="1"/>
      <c r="KJC226" s="1"/>
      <c r="KJD226" s="1"/>
      <c r="KJE226" s="1"/>
      <c r="KJF226" s="1"/>
      <c r="KJG226" s="1"/>
      <c r="KJH226" s="1"/>
      <c r="KJI226" s="1"/>
      <c r="KJJ226" s="1"/>
      <c r="KJK226" s="1"/>
      <c r="KJL226" s="1"/>
      <c r="KJM226" s="1"/>
      <c r="KJN226" s="1"/>
      <c r="KJO226" s="1"/>
      <c r="KJP226" s="1"/>
      <c r="KJQ226" s="1"/>
      <c r="KJR226" s="1"/>
      <c r="KJS226" s="1"/>
      <c r="KJT226" s="1"/>
      <c r="KJU226" s="1"/>
      <c r="KJV226" s="1"/>
      <c r="KJW226" s="1"/>
      <c r="KJX226" s="1"/>
      <c r="KJY226" s="1"/>
      <c r="KJZ226" s="1"/>
      <c r="KKA226" s="1"/>
      <c r="KKB226" s="1"/>
      <c r="KKC226" s="1"/>
      <c r="KKD226" s="1"/>
      <c r="KKE226" s="1"/>
      <c r="KKF226" s="1"/>
      <c r="KKG226" s="1"/>
      <c r="KKH226" s="1"/>
      <c r="KKI226" s="1"/>
      <c r="KKJ226" s="1"/>
      <c r="KKK226" s="1"/>
      <c r="KKL226" s="1"/>
      <c r="KKM226" s="1"/>
      <c r="KKN226" s="1"/>
      <c r="KKO226" s="1"/>
      <c r="KKP226" s="1"/>
      <c r="KKQ226" s="1"/>
      <c r="KKR226" s="1"/>
      <c r="KKS226" s="1"/>
      <c r="KKT226" s="1"/>
      <c r="KKU226" s="1"/>
      <c r="KKV226" s="1"/>
      <c r="KKW226" s="1"/>
      <c r="KKX226" s="1"/>
      <c r="KKY226" s="1"/>
      <c r="KKZ226" s="1"/>
      <c r="KLA226" s="1"/>
      <c r="KLB226" s="1"/>
      <c r="KLC226" s="1"/>
      <c r="KLD226" s="1"/>
      <c r="KLE226" s="1"/>
      <c r="KLF226" s="1"/>
      <c r="KLG226" s="1"/>
      <c r="KLH226" s="1"/>
      <c r="KLI226" s="1"/>
      <c r="KLJ226" s="1"/>
      <c r="KLK226" s="1"/>
      <c r="KLL226" s="1"/>
      <c r="KLM226" s="1"/>
      <c r="KLN226" s="1"/>
      <c r="KLO226" s="1"/>
      <c r="KLP226" s="1"/>
      <c r="KLQ226" s="1"/>
      <c r="KLR226" s="1"/>
      <c r="KLS226" s="1"/>
      <c r="KLT226" s="1"/>
      <c r="KLU226" s="1"/>
      <c r="KLV226" s="1"/>
      <c r="KLW226" s="1"/>
      <c r="KLX226" s="1"/>
      <c r="KLY226" s="1"/>
      <c r="KLZ226" s="1"/>
      <c r="KMA226" s="1"/>
      <c r="KMB226" s="1"/>
      <c r="KMC226" s="1"/>
      <c r="KMD226" s="1"/>
      <c r="KME226" s="1"/>
      <c r="KMF226" s="1"/>
      <c r="KMG226" s="1"/>
      <c r="KMH226" s="1"/>
      <c r="KMI226" s="1"/>
      <c r="KMJ226" s="1"/>
      <c r="KMK226" s="1"/>
      <c r="KML226" s="1"/>
      <c r="KMM226" s="1"/>
      <c r="KMN226" s="1"/>
      <c r="KMO226" s="1"/>
      <c r="KMP226" s="1"/>
      <c r="KMQ226" s="1"/>
      <c r="KMR226" s="1"/>
      <c r="KMS226" s="1"/>
      <c r="KMT226" s="1"/>
      <c r="KMU226" s="1"/>
      <c r="KMV226" s="1"/>
      <c r="KMW226" s="1"/>
      <c r="KMX226" s="1"/>
      <c r="KMY226" s="1"/>
      <c r="KMZ226" s="1"/>
      <c r="KNA226" s="1"/>
      <c r="KNB226" s="1"/>
      <c r="KNC226" s="1"/>
      <c r="KND226" s="1"/>
      <c r="KNE226" s="1"/>
      <c r="KNF226" s="1"/>
      <c r="KNG226" s="1"/>
      <c r="KNH226" s="1"/>
      <c r="KNI226" s="1"/>
      <c r="KNJ226" s="1"/>
      <c r="KNK226" s="1"/>
      <c r="KNL226" s="1"/>
      <c r="KNM226" s="1"/>
      <c r="KNN226" s="1"/>
      <c r="KNO226" s="1"/>
      <c r="KNP226" s="1"/>
      <c r="KNQ226" s="1"/>
      <c r="KNR226" s="1"/>
      <c r="KNS226" s="1"/>
      <c r="KNT226" s="1"/>
      <c r="KNU226" s="1"/>
      <c r="KNV226" s="1"/>
      <c r="KNW226" s="1"/>
      <c r="KNX226" s="1"/>
      <c r="KNY226" s="1"/>
      <c r="KNZ226" s="1"/>
      <c r="KOA226" s="1"/>
      <c r="KOB226" s="1"/>
      <c r="KOC226" s="1"/>
      <c r="KOD226" s="1"/>
      <c r="KOE226" s="1"/>
      <c r="KOF226" s="1"/>
      <c r="KOG226" s="1"/>
      <c r="KOH226" s="1"/>
      <c r="KOI226" s="1"/>
      <c r="KOJ226" s="1"/>
      <c r="KOK226" s="1"/>
      <c r="KOL226" s="1"/>
      <c r="KOM226" s="1"/>
      <c r="KON226" s="1"/>
      <c r="KOO226" s="1"/>
      <c r="KOP226" s="1"/>
      <c r="KOQ226" s="1"/>
      <c r="KOR226" s="1"/>
      <c r="KOS226" s="1"/>
      <c r="KOT226" s="1"/>
      <c r="KOU226" s="1"/>
      <c r="KOV226" s="1"/>
      <c r="KOW226" s="1"/>
      <c r="KOX226" s="1"/>
      <c r="KOY226" s="1"/>
      <c r="KOZ226" s="1"/>
      <c r="KPA226" s="1"/>
      <c r="KPB226" s="1"/>
      <c r="KPC226" s="1"/>
      <c r="KPD226" s="1"/>
      <c r="KPE226" s="1"/>
      <c r="KPF226" s="1"/>
      <c r="KPG226" s="1"/>
      <c r="KPH226" s="1"/>
      <c r="KPI226" s="1"/>
      <c r="KPJ226" s="1"/>
      <c r="KPK226" s="1"/>
      <c r="KPL226" s="1"/>
      <c r="KPM226" s="1"/>
      <c r="KPN226" s="1"/>
      <c r="KPO226" s="1"/>
      <c r="KPP226" s="1"/>
      <c r="KPQ226" s="1"/>
      <c r="KPR226" s="1"/>
      <c r="KPS226" s="1"/>
      <c r="KPT226" s="1"/>
      <c r="KPU226" s="1"/>
      <c r="KPV226" s="1"/>
      <c r="KPW226" s="1"/>
      <c r="KPX226" s="1"/>
      <c r="KPY226" s="1"/>
      <c r="KPZ226" s="1"/>
      <c r="KQA226" s="1"/>
      <c r="KQB226" s="1"/>
      <c r="KQC226" s="1"/>
      <c r="KQD226" s="1"/>
      <c r="KQE226" s="1"/>
      <c r="KQF226" s="1"/>
      <c r="KQG226" s="1"/>
      <c r="KQH226" s="1"/>
      <c r="KQI226" s="1"/>
      <c r="KQJ226" s="1"/>
      <c r="KQK226" s="1"/>
      <c r="KQL226" s="1"/>
      <c r="KQM226" s="1"/>
      <c r="KQN226" s="1"/>
      <c r="KQO226" s="1"/>
      <c r="KQP226" s="1"/>
      <c r="KQQ226" s="1"/>
      <c r="KQR226" s="1"/>
      <c r="KQS226" s="1"/>
      <c r="KQT226" s="1"/>
      <c r="KQU226" s="1"/>
      <c r="KQV226" s="1"/>
      <c r="KQW226" s="1"/>
      <c r="KQX226" s="1"/>
      <c r="KQY226" s="1"/>
      <c r="KQZ226" s="1"/>
      <c r="KRA226" s="1"/>
      <c r="KRB226" s="1"/>
      <c r="KRC226" s="1"/>
      <c r="KRD226" s="1"/>
      <c r="KRE226" s="1"/>
      <c r="KRF226" s="1"/>
      <c r="KRG226" s="1"/>
      <c r="KRH226" s="1"/>
      <c r="KRI226" s="1"/>
      <c r="KRJ226" s="1"/>
      <c r="KRK226" s="1"/>
      <c r="KRL226" s="1"/>
      <c r="KRM226" s="1"/>
      <c r="KRN226" s="1"/>
      <c r="KRO226" s="1"/>
      <c r="KRP226" s="1"/>
      <c r="KRQ226" s="1"/>
      <c r="KRR226" s="1"/>
      <c r="KRS226" s="1"/>
      <c r="KRT226" s="1"/>
      <c r="KRU226" s="1"/>
      <c r="KRV226" s="1"/>
      <c r="KRW226" s="1"/>
      <c r="KRX226" s="1"/>
      <c r="KRY226" s="1"/>
      <c r="KRZ226" s="1"/>
      <c r="KSA226" s="1"/>
      <c r="KSB226" s="1"/>
      <c r="KSC226" s="1"/>
      <c r="KSD226" s="1"/>
      <c r="KSE226" s="1"/>
      <c r="KSF226" s="1"/>
      <c r="KSG226" s="1"/>
      <c r="KSH226" s="1"/>
      <c r="KSI226" s="1"/>
      <c r="KSJ226" s="1"/>
      <c r="KSK226" s="1"/>
      <c r="KSL226" s="1"/>
      <c r="KSM226" s="1"/>
      <c r="KSN226" s="1"/>
      <c r="KSO226" s="1"/>
      <c r="KSP226" s="1"/>
      <c r="KSQ226" s="1"/>
      <c r="KSR226" s="1"/>
      <c r="KSS226" s="1"/>
      <c r="KST226" s="1"/>
      <c r="KSU226" s="1"/>
      <c r="KSV226" s="1"/>
      <c r="KSW226" s="1"/>
      <c r="KSX226" s="1"/>
      <c r="KSY226" s="1"/>
      <c r="KSZ226" s="1"/>
      <c r="KTA226" s="1"/>
      <c r="KTB226" s="1"/>
      <c r="KTC226" s="1"/>
      <c r="KTD226" s="1"/>
      <c r="KTE226" s="1"/>
      <c r="KTF226" s="1"/>
      <c r="KTG226" s="1"/>
      <c r="KTH226" s="1"/>
      <c r="KTI226" s="1"/>
      <c r="KTJ226" s="1"/>
      <c r="KTK226" s="1"/>
      <c r="KTL226" s="1"/>
      <c r="KTM226" s="1"/>
      <c r="KTN226" s="1"/>
      <c r="KTO226" s="1"/>
      <c r="KTP226" s="1"/>
      <c r="KTQ226" s="1"/>
      <c r="KTR226" s="1"/>
      <c r="KTS226" s="1"/>
      <c r="KTT226" s="1"/>
      <c r="KTU226" s="1"/>
      <c r="KTV226" s="1"/>
      <c r="KTW226" s="1"/>
      <c r="KTX226" s="1"/>
      <c r="KTY226" s="1"/>
      <c r="KTZ226" s="1"/>
      <c r="KUA226" s="1"/>
      <c r="KUB226" s="1"/>
      <c r="KUC226" s="1"/>
      <c r="KUD226" s="1"/>
      <c r="KUE226" s="1"/>
      <c r="KUF226" s="1"/>
      <c r="KUG226" s="1"/>
      <c r="KUH226" s="1"/>
      <c r="KUI226" s="1"/>
      <c r="KUJ226" s="1"/>
      <c r="KUK226" s="1"/>
      <c r="KUL226" s="1"/>
      <c r="KUM226" s="1"/>
      <c r="KUN226" s="1"/>
      <c r="KUO226" s="1"/>
      <c r="KUP226" s="1"/>
      <c r="KUQ226" s="1"/>
      <c r="KUR226" s="1"/>
      <c r="KUS226" s="1"/>
      <c r="KUT226" s="1"/>
      <c r="KUU226" s="1"/>
      <c r="KUV226" s="1"/>
      <c r="KUW226" s="1"/>
      <c r="KUX226" s="1"/>
      <c r="KUY226" s="1"/>
      <c r="KUZ226" s="1"/>
      <c r="KVA226" s="1"/>
      <c r="KVB226" s="1"/>
      <c r="KVC226" s="1"/>
      <c r="KVD226" s="1"/>
      <c r="KVE226" s="1"/>
      <c r="KVF226" s="1"/>
      <c r="KVG226" s="1"/>
      <c r="KVH226" s="1"/>
      <c r="KVI226" s="1"/>
      <c r="KVJ226" s="1"/>
      <c r="KVK226" s="1"/>
      <c r="KVL226" s="1"/>
      <c r="KVM226" s="1"/>
      <c r="KVN226" s="1"/>
      <c r="KVO226" s="1"/>
      <c r="KVP226" s="1"/>
      <c r="KVQ226" s="1"/>
      <c r="KVR226" s="1"/>
      <c r="KVS226" s="1"/>
      <c r="KVT226" s="1"/>
      <c r="KVU226" s="1"/>
      <c r="KVV226" s="1"/>
      <c r="KVW226" s="1"/>
      <c r="KVX226" s="1"/>
      <c r="KVY226" s="1"/>
      <c r="KVZ226" s="1"/>
      <c r="KWA226" s="1"/>
      <c r="KWB226" s="1"/>
      <c r="KWC226" s="1"/>
      <c r="KWD226" s="1"/>
      <c r="KWE226" s="1"/>
      <c r="KWF226" s="1"/>
      <c r="KWG226" s="1"/>
      <c r="KWH226" s="1"/>
      <c r="KWI226" s="1"/>
      <c r="KWJ226" s="1"/>
      <c r="KWK226" s="1"/>
      <c r="KWL226" s="1"/>
      <c r="KWM226" s="1"/>
      <c r="KWN226" s="1"/>
      <c r="KWO226" s="1"/>
      <c r="KWP226" s="1"/>
      <c r="KWQ226" s="1"/>
      <c r="KWR226" s="1"/>
      <c r="KWS226" s="1"/>
      <c r="KWT226" s="1"/>
      <c r="KWU226" s="1"/>
      <c r="KWV226" s="1"/>
      <c r="KWW226" s="1"/>
      <c r="KWX226" s="1"/>
      <c r="KWY226" s="1"/>
      <c r="KWZ226" s="1"/>
      <c r="KXA226" s="1"/>
      <c r="KXB226" s="1"/>
      <c r="KXC226" s="1"/>
      <c r="KXD226" s="1"/>
      <c r="KXE226" s="1"/>
      <c r="KXF226" s="1"/>
      <c r="KXG226" s="1"/>
      <c r="KXH226" s="1"/>
      <c r="KXI226" s="1"/>
      <c r="KXJ226" s="1"/>
      <c r="KXK226" s="1"/>
      <c r="KXL226" s="1"/>
      <c r="KXM226" s="1"/>
      <c r="KXN226" s="1"/>
      <c r="KXO226" s="1"/>
      <c r="KXP226" s="1"/>
      <c r="KXQ226" s="1"/>
      <c r="KXR226" s="1"/>
      <c r="KXS226" s="1"/>
      <c r="KXT226" s="1"/>
      <c r="KXU226" s="1"/>
      <c r="KXV226" s="1"/>
      <c r="KXW226" s="1"/>
      <c r="KXX226" s="1"/>
      <c r="KXY226" s="1"/>
      <c r="KXZ226" s="1"/>
      <c r="KYA226" s="1"/>
      <c r="KYB226" s="1"/>
      <c r="KYC226" s="1"/>
      <c r="KYD226" s="1"/>
      <c r="KYE226" s="1"/>
      <c r="KYF226" s="1"/>
      <c r="KYG226" s="1"/>
      <c r="KYH226" s="1"/>
      <c r="KYI226" s="1"/>
      <c r="KYJ226" s="1"/>
      <c r="KYK226" s="1"/>
      <c r="KYL226" s="1"/>
      <c r="KYM226" s="1"/>
      <c r="KYN226" s="1"/>
      <c r="KYO226" s="1"/>
      <c r="KYP226" s="1"/>
      <c r="KYQ226" s="1"/>
      <c r="KYR226" s="1"/>
      <c r="KYS226" s="1"/>
      <c r="KYT226" s="1"/>
      <c r="KYU226" s="1"/>
      <c r="KYV226" s="1"/>
      <c r="KYW226" s="1"/>
      <c r="KYX226" s="1"/>
      <c r="KYY226" s="1"/>
      <c r="KYZ226" s="1"/>
      <c r="KZA226" s="1"/>
      <c r="KZB226" s="1"/>
      <c r="KZC226" s="1"/>
      <c r="KZD226" s="1"/>
      <c r="KZE226" s="1"/>
      <c r="KZF226" s="1"/>
      <c r="KZG226" s="1"/>
      <c r="KZH226" s="1"/>
      <c r="KZI226" s="1"/>
      <c r="KZJ226" s="1"/>
      <c r="KZK226" s="1"/>
      <c r="KZL226" s="1"/>
      <c r="KZM226" s="1"/>
      <c r="KZN226" s="1"/>
      <c r="KZO226" s="1"/>
      <c r="KZP226" s="1"/>
      <c r="KZQ226" s="1"/>
      <c r="KZR226" s="1"/>
      <c r="KZS226" s="1"/>
      <c r="KZT226" s="1"/>
      <c r="KZU226" s="1"/>
      <c r="KZV226" s="1"/>
      <c r="KZW226" s="1"/>
      <c r="KZX226" s="1"/>
      <c r="KZY226" s="1"/>
      <c r="KZZ226" s="1"/>
      <c r="LAA226" s="1"/>
      <c r="LAB226" s="1"/>
      <c r="LAC226" s="1"/>
      <c r="LAD226" s="1"/>
      <c r="LAE226" s="1"/>
      <c r="LAF226" s="1"/>
      <c r="LAG226" s="1"/>
      <c r="LAH226" s="1"/>
      <c r="LAI226" s="1"/>
      <c r="LAJ226" s="1"/>
      <c r="LAK226" s="1"/>
      <c r="LAL226" s="1"/>
      <c r="LAM226" s="1"/>
      <c r="LAN226" s="1"/>
      <c r="LAO226" s="1"/>
      <c r="LAP226" s="1"/>
      <c r="LAQ226" s="1"/>
      <c r="LAR226" s="1"/>
      <c r="LAS226" s="1"/>
      <c r="LAT226" s="1"/>
      <c r="LAU226" s="1"/>
      <c r="LAV226" s="1"/>
      <c r="LAW226" s="1"/>
      <c r="LAX226" s="1"/>
      <c r="LAY226" s="1"/>
      <c r="LAZ226" s="1"/>
      <c r="LBA226" s="1"/>
      <c r="LBB226" s="1"/>
      <c r="LBC226" s="1"/>
      <c r="LBD226" s="1"/>
      <c r="LBE226" s="1"/>
      <c r="LBF226" s="1"/>
      <c r="LBG226" s="1"/>
      <c r="LBH226" s="1"/>
      <c r="LBI226" s="1"/>
      <c r="LBJ226" s="1"/>
      <c r="LBK226" s="1"/>
      <c r="LBL226" s="1"/>
      <c r="LBM226" s="1"/>
      <c r="LBN226" s="1"/>
      <c r="LBO226" s="1"/>
      <c r="LBP226" s="1"/>
      <c r="LBQ226" s="1"/>
      <c r="LBR226" s="1"/>
      <c r="LBS226" s="1"/>
      <c r="LBT226" s="1"/>
      <c r="LBU226" s="1"/>
      <c r="LBV226" s="1"/>
      <c r="LBW226" s="1"/>
      <c r="LBX226" s="1"/>
      <c r="LBY226" s="1"/>
      <c r="LBZ226" s="1"/>
      <c r="LCA226" s="1"/>
      <c r="LCB226" s="1"/>
      <c r="LCC226" s="1"/>
      <c r="LCD226" s="1"/>
      <c r="LCE226" s="1"/>
      <c r="LCF226" s="1"/>
      <c r="LCG226" s="1"/>
      <c r="LCH226" s="1"/>
      <c r="LCI226" s="1"/>
      <c r="LCJ226" s="1"/>
      <c r="LCK226" s="1"/>
      <c r="LCL226" s="1"/>
      <c r="LCM226" s="1"/>
      <c r="LCN226" s="1"/>
      <c r="LCO226" s="1"/>
      <c r="LCP226" s="1"/>
      <c r="LCQ226" s="1"/>
      <c r="LCR226" s="1"/>
      <c r="LCS226" s="1"/>
      <c r="LCT226" s="1"/>
      <c r="LCU226" s="1"/>
      <c r="LCV226" s="1"/>
      <c r="LCW226" s="1"/>
      <c r="LCX226" s="1"/>
      <c r="LCY226" s="1"/>
      <c r="LCZ226" s="1"/>
      <c r="LDA226" s="1"/>
      <c r="LDB226" s="1"/>
      <c r="LDC226" s="1"/>
      <c r="LDD226" s="1"/>
      <c r="LDE226" s="1"/>
      <c r="LDF226" s="1"/>
      <c r="LDG226" s="1"/>
      <c r="LDH226" s="1"/>
      <c r="LDI226" s="1"/>
      <c r="LDJ226" s="1"/>
      <c r="LDK226" s="1"/>
      <c r="LDL226" s="1"/>
      <c r="LDM226" s="1"/>
      <c r="LDN226" s="1"/>
      <c r="LDO226" s="1"/>
      <c r="LDP226" s="1"/>
      <c r="LDQ226" s="1"/>
      <c r="LDR226" s="1"/>
      <c r="LDS226" s="1"/>
      <c r="LDT226" s="1"/>
      <c r="LDU226" s="1"/>
      <c r="LDV226" s="1"/>
      <c r="LDW226" s="1"/>
      <c r="LDX226" s="1"/>
      <c r="LDY226" s="1"/>
      <c r="LDZ226" s="1"/>
      <c r="LEA226" s="1"/>
      <c r="LEB226" s="1"/>
      <c r="LEC226" s="1"/>
      <c r="LED226" s="1"/>
      <c r="LEE226" s="1"/>
      <c r="LEF226" s="1"/>
      <c r="LEG226" s="1"/>
      <c r="LEH226" s="1"/>
      <c r="LEI226" s="1"/>
      <c r="LEJ226" s="1"/>
      <c r="LEK226" s="1"/>
      <c r="LEL226" s="1"/>
      <c r="LEM226" s="1"/>
      <c r="LEN226" s="1"/>
      <c r="LEO226" s="1"/>
      <c r="LEP226" s="1"/>
      <c r="LEQ226" s="1"/>
      <c r="LER226" s="1"/>
      <c r="LES226" s="1"/>
      <c r="LET226" s="1"/>
      <c r="LEU226" s="1"/>
      <c r="LEV226" s="1"/>
      <c r="LEW226" s="1"/>
      <c r="LEX226" s="1"/>
      <c r="LEY226" s="1"/>
      <c r="LEZ226" s="1"/>
      <c r="LFA226" s="1"/>
      <c r="LFB226" s="1"/>
      <c r="LFC226" s="1"/>
      <c r="LFD226" s="1"/>
      <c r="LFE226" s="1"/>
      <c r="LFF226" s="1"/>
      <c r="LFG226" s="1"/>
      <c r="LFH226" s="1"/>
      <c r="LFI226" s="1"/>
      <c r="LFJ226" s="1"/>
      <c r="LFK226" s="1"/>
      <c r="LFL226" s="1"/>
      <c r="LFM226" s="1"/>
      <c r="LFN226" s="1"/>
      <c r="LFO226" s="1"/>
      <c r="LFP226" s="1"/>
      <c r="LFQ226" s="1"/>
      <c r="LFR226" s="1"/>
      <c r="LFS226" s="1"/>
      <c r="LFT226" s="1"/>
      <c r="LFU226" s="1"/>
      <c r="LFV226" s="1"/>
      <c r="LFW226" s="1"/>
      <c r="LFX226" s="1"/>
      <c r="LFY226" s="1"/>
      <c r="LFZ226" s="1"/>
      <c r="LGA226" s="1"/>
      <c r="LGB226" s="1"/>
      <c r="LGC226" s="1"/>
      <c r="LGD226" s="1"/>
      <c r="LGE226" s="1"/>
      <c r="LGF226" s="1"/>
      <c r="LGG226" s="1"/>
      <c r="LGH226" s="1"/>
      <c r="LGI226" s="1"/>
      <c r="LGJ226" s="1"/>
      <c r="LGK226" s="1"/>
      <c r="LGL226" s="1"/>
      <c r="LGM226" s="1"/>
      <c r="LGN226" s="1"/>
      <c r="LGO226" s="1"/>
      <c r="LGP226" s="1"/>
      <c r="LGQ226" s="1"/>
      <c r="LGR226" s="1"/>
      <c r="LGS226" s="1"/>
      <c r="LGT226" s="1"/>
      <c r="LGU226" s="1"/>
      <c r="LGV226" s="1"/>
      <c r="LGW226" s="1"/>
      <c r="LGX226" s="1"/>
      <c r="LGY226" s="1"/>
      <c r="LGZ226" s="1"/>
      <c r="LHA226" s="1"/>
      <c r="LHB226" s="1"/>
      <c r="LHC226" s="1"/>
      <c r="LHD226" s="1"/>
      <c r="LHE226" s="1"/>
      <c r="LHF226" s="1"/>
      <c r="LHG226" s="1"/>
      <c r="LHH226" s="1"/>
      <c r="LHI226" s="1"/>
      <c r="LHJ226" s="1"/>
      <c r="LHK226" s="1"/>
      <c r="LHL226" s="1"/>
      <c r="LHM226" s="1"/>
      <c r="LHN226" s="1"/>
      <c r="LHO226" s="1"/>
      <c r="LHP226" s="1"/>
      <c r="LHQ226" s="1"/>
      <c r="LHR226" s="1"/>
      <c r="LHS226" s="1"/>
      <c r="LHT226" s="1"/>
      <c r="LHU226" s="1"/>
      <c r="LHV226" s="1"/>
      <c r="LHW226" s="1"/>
      <c r="LHX226" s="1"/>
      <c r="LHY226" s="1"/>
      <c r="LHZ226" s="1"/>
      <c r="LIA226" s="1"/>
      <c r="LIB226" s="1"/>
      <c r="LIC226" s="1"/>
      <c r="LID226" s="1"/>
      <c r="LIE226" s="1"/>
      <c r="LIF226" s="1"/>
      <c r="LIG226" s="1"/>
      <c r="LIH226" s="1"/>
      <c r="LII226" s="1"/>
      <c r="LIJ226" s="1"/>
      <c r="LIK226" s="1"/>
      <c r="LIL226" s="1"/>
      <c r="LIM226" s="1"/>
      <c r="LIN226" s="1"/>
      <c r="LIO226" s="1"/>
      <c r="LIP226" s="1"/>
      <c r="LIQ226" s="1"/>
      <c r="LIR226" s="1"/>
      <c r="LIS226" s="1"/>
      <c r="LIT226" s="1"/>
      <c r="LIU226" s="1"/>
      <c r="LIV226" s="1"/>
      <c r="LIW226" s="1"/>
      <c r="LIX226" s="1"/>
      <c r="LIY226" s="1"/>
      <c r="LIZ226" s="1"/>
      <c r="LJA226" s="1"/>
      <c r="LJB226" s="1"/>
      <c r="LJC226" s="1"/>
      <c r="LJD226" s="1"/>
      <c r="LJE226" s="1"/>
      <c r="LJF226" s="1"/>
      <c r="LJG226" s="1"/>
      <c r="LJH226" s="1"/>
      <c r="LJI226" s="1"/>
      <c r="LJJ226" s="1"/>
      <c r="LJK226" s="1"/>
      <c r="LJL226" s="1"/>
      <c r="LJM226" s="1"/>
      <c r="LJN226" s="1"/>
      <c r="LJO226" s="1"/>
      <c r="LJP226" s="1"/>
      <c r="LJQ226" s="1"/>
      <c r="LJR226" s="1"/>
      <c r="LJS226" s="1"/>
      <c r="LJT226" s="1"/>
      <c r="LJU226" s="1"/>
      <c r="LJV226" s="1"/>
      <c r="LJW226" s="1"/>
      <c r="LJX226" s="1"/>
      <c r="LJY226" s="1"/>
      <c r="LJZ226" s="1"/>
      <c r="LKA226" s="1"/>
      <c r="LKB226" s="1"/>
      <c r="LKC226" s="1"/>
      <c r="LKD226" s="1"/>
      <c r="LKE226" s="1"/>
      <c r="LKF226" s="1"/>
      <c r="LKG226" s="1"/>
      <c r="LKH226" s="1"/>
      <c r="LKI226" s="1"/>
      <c r="LKJ226" s="1"/>
      <c r="LKK226" s="1"/>
      <c r="LKL226" s="1"/>
      <c r="LKM226" s="1"/>
      <c r="LKN226" s="1"/>
      <c r="LKO226" s="1"/>
      <c r="LKP226" s="1"/>
      <c r="LKQ226" s="1"/>
      <c r="LKR226" s="1"/>
      <c r="LKS226" s="1"/>
      <c r="LKT226" s="1"/>
      <c r="LKU226" s="1"/>
      <c r="LKV226" s="1"/>
      <c r="LKW226" s="1"/>
      <c r="LKX226" s="1"/>
      <c r="LKY226" s="1"/>
      <c r="LKZ226" s="1"/>
      <c r="LLA226" s="1"/>
      <c r="LLB226" s="1"/>
      <c r="LLC226" s="1"/>
      <c r="LLD226" s="1"/>
      <c r="LLE226" s="1"/>
      <c r="LLF226" s="1"/>
      <c r="LLG226" s="1"/>
      <c r="LLH226" s="1"/>
      <c r="LLI226" s="1"/>
      <c r="LLJ226" s="1"/>
      <c r="LLK226" s="1"/>
      <c r="LLL226" s="1"/>
      <c r="LLM226" s="1"/>
      <c r="LLN226" s="1"/>
      <c r="LLO226" s="1"/>
      <c r="LLP226" s="1"/>
      <c r="LLQ226" s="1"/>
      <c r="LLR226" s="1"/>
      <c r="LLS226" s="1"/>
      <c r="LLT226" s="1"/>
      <c r="LLU226" s="1"/>
      <c r="LLV226" s="1"/>
      <c r="LLW226" s="1"/>
      <c r="LLX226" s="1"/>
      <c r="LLY226" s="1"/>
      <c r="LLZ226" s="1"/>
      <c r="LMA226" s="1"/>
      <c r="LMB226" s="1"/>
      <c r="LMC226" s="1"/>
      <c r="LMD226" s="1"/>
      <c r="LME226" s="1"/>
      <c r="LMF226" s="1"/>
      <c r="LMG226" s="1"/>
      <c r="LMH226" s="1"/>
      <c r="LMI226" s="1"/>
      <c r="LMJ226" s="1"/>
      <c r="LMK226" s="1"/>
      <c r="LML226" s="1"/>
      <c r="LMM226" s="1"/>
      <c r="LMN226" s="1"/>
      <c r="LMO226" s="1"/>
      <c r="LMP226" s="1"/>
      <c r="LMQ226" s="1"/>
      <c r="LMR226" s="1"/>
      <c r="LMS226" s="1"/>
      <c r="LMT226" s="1"/>
      <c r="LMU226" s="1"/>
      <c r="LMV226" s="1"/>
      <c r="LMW226" s="1"/>
      <c r="LMX226" s="1"/>
      <c r="LMY226" s="1"/>
      <c r="LMZ226" s="1"/>
      <c r="LNA226" s="1"/>
      <c r="LNB226" s="1"/>
      <c r="LNC226" s="1"/>
      <c r="LND226" s="1"/>
      <c r="LNE226" s="1"/>
      <c r="LNF226" s="1"/>
      <c r="LNG226" s="1"/>
      <c r="LNH226" s="1"/>
      <c r="LNI226" s="1"/>
      <c r="LNJ226" s="1"/>
      <c r="LNK226" s="1"/>
      <c r="LNL226" s="1"/>
      <c r="LNM226" s="1"/>
      <c r="LNN226" s="1"/>
      <c r="LNO226" s="1"/>
      <c r="LNP226" s="1"/>
      <c r="LNQ226" s="1"/>
      <c r="LNR226" s="1"/>
      <c r="LNS226" s="1"/>
      <c r="LNT226" s="1"/>
      <c r="LNU226" s="1"/>
      <c r="LNV226" s="1"/>
      <c r="LNW226" s="1"/>
      <c r="LNX226" s="1"/>
      <c r="LNY226" s="1"/>
      <c r="LNZ226" s="1"/>
      <c r="LOA226" s="1"/>
      <c r="LOB226" s="1"/>
      <c r="LOC226" s="1"/>
      <c r="LOD226" s="1"/>
      <c r="LOE226" s="1"/>
      <c r="LOF226" s="1"/>
      <c r="LOG226" s="1"/>
      <c r="LOH226" s="1"/>
      <c r="LOI226" s="1"/>
      <c r="LOJ226" s="1"/>
      <c r="LOK226" s="1"/>
      <c r="LOL226" s="1"/>
      <c r="LOM226" s="1"/>
      <c r="LON226" s="1"/>
      <c r="LOO226" s="1"/>
      <c r="LOP226" s="1"/>
      <c r="LOQ226" s="1"/>
      <c r="LOR226" s="1"/>
      <c r="LOS226" s="1"/>
      <c r="LOT226" s="1"/>
      <c r="LOU226" s="1"/>
      <c r="LOV226" s="1"/>
      <c r="LOW226" s="1"/>
      <c r="LOX226" s="1"/>
      <c r="LOY226" s="1"/>
      <c r="LOZ226" s="1"/>
      <c r="LPA226" s="1"/>
      <c r="LPB226" s="1"/>
      <c r="LPC226" s="1"/>
      <c r="LPD226" s="1"/>
      <c r="LPE226" s="1"/>
      <c r="LPF226" s="1"/>
      <c r="LPG226" s="1"/>
      <c r="LPH226" s="1"/>
      <c r="LPI226" s="1"/>
      <c r="LPJ226" s="1"/>
      <c r="LPK226" s="1"/>
      <c r="LPL226" s="1"/>
      <c r="LPM226" s="1"/>
      <c r="LPN226" s="1"/>
      <c r="LPO226" s="1"/>
      <c r="LPP226" s="1"/>
      <c r="LPQ226" s="1"/>
      <c r="LPR226" s="1"/>
      <c r="LPS226" s="1"/>
      <c r="LPT226" s="1"/>
      <c r="LPU226" s="1"/>
      <c r="LPV226" s="1"/>
      <c r="LPW226" s="1"/>
      <c r="LPX226" s="1"/>
      <c r="LPY226" s="1"/>
      <c r="LPZ226" s="1"/>
      <c r="LQA226" s="1"/>
      <c r="LQB226" s="1"/>
      <c r="LQC226" s="1"/>
      <c r="LQD226" s="1"/>
      <c r="LQE226" s="1"/>
      <c r="LQF226" s="1"/>
      <c r="LQG226" s="1"/>
      <c r="LQH226" s="1"/>
      <c r="LQI226" s="1"/>
      <c r="LQJ226" s="1"/>
      <c r="LQK226" s="1"/>
      <c r="LQL226" s="1"/>
      <c r="LQM226" s="1"/>
      <c r="LQN226" s="1"/>
      <c r="LQO226" s="1"/>
      <c r="LQP226" s="1"/>
      <c r="LQQ226" s="1"/>
      <c r="LQR226" s="1"/>
      <c r="LQS226" s="1"/>
      <c r="LQT226" s="1"/>
      <c r="LQU226" s="1"/>
      <c r="LQV226" s="1"/>
      <c r="LQW226" s="1"/>
      <c r="LQX226" s="1"/>
      <c r="LQY226" s="1"/>
      <c r="LQZ226" s="1"/>
      <c r="LRA226" s="1"/>
      <c r="LRB226" s="1"/>
      <c r="LRC226" s="1"/>
      <c r="LRD226" s="1"/>
      <c r="LRE226" s="1"/>
      <c r="LRF226" s="1"/>
      <c r="LRG226" s="1"/>
      <c r="LRH226" s="1"/>
      <c r="LRI226" s="1"/>
      <c r="LRJ226" s="1"/>
      <c r="LRK226" s="1"/>
      <c r="LRL226" s="1"/>
      <c r="LRM226" s="1"/>
      <c r="LRN226" s="1"/>
      <c r="LRO226" s="1"/>
      <c r="LRP226" s="1"/>
      <c r="LRQ226" s="1"/>
      <c r="LRR226" s="1"/>
      <c r="LRS226" s="1"/>
      <c r="LRT226" s="1"/>
      <c r="LRU226" s="1"/>
      <c r="LRV226" s="1"/>
      <c r="LRW226" s="1"/>
      <c r="LRX226" s="1"/>
      <c r="LRY226" s="1"/>
      <c r="LRZ226" s="1"/>
      <c r="LSA226" s="1"/>
      <c r="LSB226" s="1"/>
      <c r="LSC226" s="1"/>
      <c r="LSD226" s="1"/>
      <c r="LSE226" s="1"/>
      <c r="LSF226" s="1"/>
      <c r="LSG226" s="1"/>
      <c r="LSH226" s="1"/>
      <c r="LSI226" s="1"/>
      <c r="LSJ226" s="1"/>
      <c r="LSK226" s="1"/>
      <c r="LSL226" s="1"/>
      <c r="LSM226" s="1"/>
      <c r="LSN226" s="1"/>
      <c r="LSO226" s="1"/>
      <c r="LSP226" s="1"/>
      <c r="LSQ226" s="1"/>
      <c r="LSR226" s="1"/>
      <c r="LSS226" s="1"/>
      <c r="LST226" s="1"/>
      <c r="LSU226" s="1"/>
      <c r="LSV226" s="1"/>
      <c r="LSW226" s="1"/>
      <c r="LSX226" s="1"/>
      <c r="LSY226" s="1"/>
      <c r="LSZ226" s="1"/>
      <c r="LTA226" s="1"/>
      <c r="LTB226" s="1"/>
      <c r="LTC226" s="1"/>
      <c r="LTD226" s="1"/>
      <c r="LTE226" s="1"/>
      <c r="LTF226" s="1"/>
      <c r="LTG226" s="1"/>
      <c r="LTH226" s="1"/>
      <c r="LTI226" s="1"/>
      <c r="LTJ226" s="1"/>
      <c r="LTK226" s="1"/>
      <c r="LTL226" s="1"/>
      <c r="LTM226" s="1"/>
      <c r="LTN226" s="1"/>
      <c r="LTO226" s="1"/>
      <c r="LTP226" s="1"/>
      <c r="LTQ226" s="1"/>
      <c r="LTR226" s="1"/>
      <c r="LTS226" s="1"/>
      <c r="LTT226" s="1"/>
      <c r="LTU226" s="1"/>
      <c r="LTV226" s="1"/>
      <c r="LTW226" s="1"/>
      <c r="LTX226" s="1"/>
      <c r="LTY226" s="1"/>
      <c r="LTZ226" s="1"/>
      <c r="LUA226" s="1"/>
      <c r="LUB226" s="1"/>
      <c r="LUC226" s="1"/>
      <c r="LUD226" s="1"/>
      <c r="LUE226" s="1"/>
      <c r="LUF226" s="1"/>
      <c r="LUG226" s="1"/>
      <c r="LUH226" s="1"/>
      <c r="LUI226" s="1"/>
      <c r="LUJ226" s="1"/>
      <c r="LUK226" s="1"/>
      <c r="LUL226" s="1"/>
      <c r="LUM226" s="1"/>
      <c r="LUN226" s="1"/>
      <c r="LUO226" s="1"/>
      <c r="LUP226" s="1"/>
      <c r="LUQ226" s="1"/>
      <c r="LUR226" s="1"/>
      <c r="LUS226" s="1"/>
      <c r="LUT226" s="1"/>
      <c r="LUU226" s="1"/>
      <c r="LUV226" s="1"/>
      <c r="LUW226" s="1"/>
      <c r="LUX226" s="1"/>
      <c r="LUY226" s="1"/>
      <c r="LUZ226" s="1"/>
      <c r="LVA226" s="1"/>
      <c r="LVB226" s="1"/>
      <c r="LVC226" s="1"/>
      <c r="LVD226" s="1"/>
      <c r="LVE226" s="1"/>
      <c r="LVF226" s="1"/>
      <c r="LVG226" s="1"/>
      <c r="LVH226" s="1"/>
      <c r="LVI226" s="1"/>
      <c r="LVJ226" s="1"/>
      <c r="LVK226" s="1"/>
      <c r="LVL226" s="1"/>
      <c r="LVM226" s="1"/>
      <c r="LVN226" s="1"/>
      <c r="LVO226" s="1"/>
      <c r="LVP226" s="1"/>
      <c r="LVQ226" s="1"/>
      <c r="LVR226" s="1"/>
      <c r="LVS226" s="1"/>
      <c r="LVT226" s="1"/>
      <c r="LVU226" s="1"/>
      <c r="LVV226" s="1"/>
      <c r="LVW226" s="1"/>
      <c r="LVX226" s="1"/>
      <c r="LVY226" s="1"/>
      <c r="LVZ226" s="1"/>
      <c r="LWA226" s="1"/>
      <c r="LWB226" s="1"/>
      <c r="LWC226" s="1"/>
      <c r="LWD226" s="1"/>
      <c r="LWE226" s="1"/>
      <c r="LWF226" s="1"/>
      <c r="LWG226" s="1"/>
      <c r="LWH226" s="1"/>
      <c r="LWI226" s="1"/>
      <c r="LWJ226" s="1"/>
      <c r="LWK226" s="1"/>
      <c r="LWL226" s="1"/>
      <c r="LWM226" s="1"/>
      <c r="LWN226" s="1"/>
      <c r="LWO226" s="1"/>
      <c r="LWP226" s="1"/>
      <c r="LWQ226" s="1"/>
      <c r="LWR226" s="1"/>
      <c r="LWS226" s="1"/>
      <c r="LWT226" s="1"/>
      <c r="LWU226" s="1"/>
      <c r="LWV226" s="1"/>
      <c r="LWW226" s="1"/>
      <c r="LWX226" s="1"/>
      <c r="LWY226" s="1"/>
      <c r="LWZ226" s="1"/>
      <c r="LXA226" s="1"/>
      <c r="LXB226" s="1"/>
      <c r="LXC226" s="1"/>
      <c r="LXD226" s="1"/>
      <c r="LXE226" s="1"/>
      <c r="LXF226" s="1"/>
      <c r="LXG226" s="1"/>
      <c r="LXH226" s="1"/>
      <c r="LXI226" s="1"/>
      <c r="LXJ226" s="1"/>
      <c r="LXK226" s="1"/>
      <c r="LXL226" s="1"/>
      <c r="LXM226" s="1"/>
      <c r="LXN226" s="1"/>
      <c r="LXO226" s="1"/>
      <c r="LXP226" s="1"/>
      <c r="LXQ226" s="1"/>
      <c r="LXR226" s="1"/>
      <c r="LXS226" s="1"/>
      <c r="LXT226" s="1"/>
      <c r="LXU226" s="1"/>
      <c r="LXV226" s="1"/>
      <c r="LXW226" s="1"/>
      <c r="LXX226" s="1"/>
      <c r="LXY226" s="1"/>
      <c r="LXZ226" s="1"/>
      <c r="LYA226" s="1"/>
      <c r="LYB226" s="1"/>
      <c r="LYC226" s="1"/>
      <c r="LYD226" s="1"/>
      <c r="LYE226" s="1"/>
      <c r="LYF226" s="1"/>
      <c r="LYG226" s="1"/>
      <c r="LYH226" s="1"/>
      <c r="LYI226" s="1"/>
      <c r="LYJ226" s="1"/>
      <c r="LYK226" s="1"/>
      <c r="LYL226" s="1"/>
      <c r="LYM226" s="1"/>
      <c r="LYN226" s="1"/>
      <c r="LYO226" s="1"/>
      <c r="LYP226" s="1"/>
      <c r="LYQ226" s="1"/>
      <c r="LYR226" s="1"/>
      <c r="LYS226" s="1"/>
      <c r="LYT226" s="1"/>
      <c r="LYU226" s="1"/>
      <c r="LYV226" s="1"/>
      <c r="LYW226" s="1"/>
      <c r="LYX226" s="1"/>
      <c r="LYY226" s="1"/>
      <c r="LYZ226" s="1"/>
      <c r="LZA226" s="1"/>
      <c r="LZB226" s="1"/>
      <c r="LZC226" s="1"/>
      <c r="LZD226" s="1"/>
      <c r="LZE226" s="1"/>
      <c r="LZF226" s="1"/>
      <c r="LZG226" s="1"/>
      <c r="LZH226" s="1"/>
      <c r="LZI226" s="1"/>
      <c r="LZJ226" s="1"/>
      <c r="LZK226" s="1"/>
      <c r="LZL226" s="1"/>
      <c r="LZM226" s="1"/>
      <c r="LZN226" s="1"/>
      <c r="LZO226" s="1"/>
      <c r="LZP226" s="1"/>
      <c r="LZQ226" s="1"/>
      <c r="LZR226" s="1"/>
      <c r="LZS226" s="1"/>
      <c r="LZT226" s="1"/>
      <c r="LZU226" s="1"/>
      <c r="LZV226" s="1"/>
      <c r="LZW226" s="1"/>
      <c r="LZX226" s="1"/>
      <c r="LZY226" s="1"/>
      <c r="LZZ226" s="1"/>
      <c r="MAA226" s="1"/>
      <c r="MAB226" s="1"/>
      <c r="MAC226" s="1"/>
      <c r="MAD226" s="1"/>
      <c r="MAE226" s="1"/>
      <c r="MAF226" s="1"/>
      <c r="MAG226" s="1"/>
      <c r="MAH226" s="1"/>
      <c r="MAI226" s="1"/>
      <c r="MAJ226" s="1"/>
      <c r="MAK226" s="1"/>
      <c r="MAL226" s="1"/>
      <c r="MAM226" s="1"/>
      <c r="MAN226" s="1"/>
      <c r="MAO226" s="1"/>
      <c r="MAP226" s="1"/>
      <c r="MAQ226" s="1"/>
      <c r="MAR226" s="1"/>
      <c r="MAS226" s="1"/>
      <c r="MAT226" s="1"/>
      <c r="MAU226" s="1"/>
      <c r="MAV226" s="1"/>
      <c r="MAW226" s="1"/>
      <c r="MAX226" s="1"/>
      <c r="MAY226" s="1"/>
      <c r="MAZ226" s="1"/>
      <c r="MBA226" s="1"/>
      <c r="MBB226" s="1"/>
      <c r="MBC226" s="1"/>
      <c r="MBD226" s="1"/>
      <c r="MBE226" s="1"/>
      <c r="MBF226" s="1"/>
      <c r="MBG226" s="1"/>
      <c r="MBH226" s="1"/>
      <c r="MBI226" s="1"/>
      <c r="MBJ226" s="1"/>
      <c r="MBK226" s="1"/>
      <c r="MBL226" s="1"/>
      <c r="MBM226" s="1"/>
      <c r="MBN226" s="1"/>
      <c r="MBO226" s="1"/>
      <c r="MBP226" s="1"/>
      <c r="MBQ226" s="1"/>
      <c r="MBR226" s="1"/>
      <c r="MBS226" s="1"/>
      <c r="MBT226" s="1"/>
      <c r="MBU226" s="1"/>
      <c r="MBV226" s="1"/>
      <c r="MBW226" s="1"/>
      <c r="MBX226" s="1"/>
      <c r="MBY226" s="1"/>
      <c r="MBZ226" s="1"/>
      <c r="MCA226" s="1"/>
      <c r="MCB226" s="1"/>
      <c r="MCC226" s="1"/>
      <c r="MCD226" s="1"/>
      <c r="MCE226" s="1"/>
      <c r="MCF226" s="1"/>
      <c r="MCG226" s="1"/>
      <c r="MCH226" s="1"/>
      <c r="MCI226" s="1"/>
      <c r="MCJ226" s="1"/>
      <c r="MCK226" s="1"/>
      <c r="MCL226" s="1"/>
      <c r="MCM226" s="1"/>
      <c r="MCN226" s="1"/>
      <c r="MCO226" s="1"/>
      <c r="MCP226" s="1"/>
      <c r="MCQ226" s="1"/>
      <c r="MCR226" s="1"/>
      <c r="MCS226" s="1"/>
      <c r="MCT226" s="1"/>
      <c r="MCU226" s="1"/>
      <c r="MCV226" s="1"/>
      <c r="MCW226" s="1"/>
      <c r="MCX226" s="1"/>
      <c r="MCY226" s="1"/>
      <c r="MCZ226" s="1"/>
      <c r="MDA226" s="1"/>
      <c r="MDB226" s="1"/>
      <c r="MDC226" s="1"/>
      <c r="MDD226" s="1"/>
      <c r="MDE226" s="1"/>
      <c r="MDF226" s="1"/>
      <c r="MDG226" s="1"/>
      <c r="MDH226" s="1"/>
      <c r="MDI226" s="1"/>
      <c r="MDJ226" s="1"/>
      <c r="MDK226" s="1"/>
      <c r="MDL226" s="1"/>
      <c r="MDM226" s="1"/>
      <c r="MDN226" s="1"/>
      <c r="MDO226" s="1"/>
      <c r="MDP226" s="1"/>
      <c r="MDQ226" s="1"/>
      <c r="MDR226" s="1"/>
      <c r="MDS226" s="1"/>
      <c r="MDT226" s="1"/>
      <c r="MDU226" s="1"/>
      <c r="MDV226" s="1"/>
      <c r="MDW226" s="1"/>
      <c r="MDX226" s="1"/>
      <c r="MDY226" s="1"/>
      <c r="MDZ226" s="1"/>
      <c r="MEA226" s="1"/>
      <c r="MEB226" s="1"/>
      <c r="MEC226" s="1"/>
      <c r="MED226" s="1"/>
      <c r="MEE226" s="1"/>
      <c r="MEF226" s="1"/>
      <c r="MEG226" s="1"/>
      <c r="MEH226" s="1"/>
      <c r="MEI226" s="1"/>
      <c r="MEJ226" s="1"/>
      <c r="MEK226" s="1"/>
      <c r="MEL226" s="1"/>
      <c r="MEM226" s="1"/>
      <c r="MEN226" s="1"/>
      <c r="MEO226" s="1"/>
      <c r="MEP226" s="1"/>
      <c r="MEQ226" s="1"/>
      <c r="MER226" s="1"/>
      <c r="MES226" s="1"/>
      <c r="MET226" s="1"/>
      <c r="MEU226" s="1"/>
      <c r="MEV226" s="1"/>
      <c r="MEW226" s="1"/>
      <c r="MEX226" s="1"/>
      <c r="MEY226" s="1"/>
      <c r="MEZ226" s="1"/>
      <c r="MFA226" s="1"/>
      <c r="MFB226" s="1"/>
      <c r="MFC226" s="1"/>
      <c r="MFD226" s="1"/>
      <c r="MFE226" s="1"/>
      <c r="MFF226" s="1"/>
      <c r="MFG226" s="1"/>
      <c r="MFH226" s="1"/>
      <c r="MFI226" s="1"/>
      <c r="MFJ226" s="1"/>
      <c r="MFK226" s="1"/>
      <c r="MFL226" s="1"/>
      <c r="MFM226" s="1"/>
      <c r="MFN226" s="1"/>
      <c r="MFO226" s="1"/>
      <c r="MFP226" s="1"/>
      <c r="MFQ226" s="1"/>
      <c r="MFR226" s="1"/>
      <c r="MFS226" s="1"/>
      <c r="MFT226" s="1"/>
      <c r="MFU226" s="1"/>
      <c r="MFV226" s="1"/>
      <c r="MFW226" s="1"/>
      <c r="MFX226" s="1"/>
      <c r="MFY226" s="1"/>
      <c r="MFZ226" s="1"/>
      <c r="MGA226" s="1"/>
      <c r="MGB226" s="1"/>
      <c r="MGC226" s="1"/>
      <c r="MGD226" s="1"/>
      <c r="MGE226" s="1"/>
      <c r="MGF226" s="1"/>
      <c r="MGG226" s="1"/>
      <c r="MGH226" s="1"/>
      <c r="MGI226" s="1"/>
      <c r="MGJ226" s="1"/>
      <c r="MGK226" s="1"/>
      <c r="MGL226" s="1"/>
      <c r="MGM226" s="1"/>
      <c r="MGN226" s="1"/>
      <c r="MGO226" s="1"/>
      <c r="MGP226" s="1"/>
      <c r="MGQ226" s="1"/>
      <c r="MGR226" s="1"/>
      <c r="MGS226" s="1"/>
      <c r="MGT226" s="1"/>
      <c r="MGU226" s="1"/>
      <c r="MGV226" s="1"/>
      <c r="MGW226" s="1"/>
      <c r="MGX226" s="1"/>
      <c r="MGY226" s="1"/>
      <c r="MGZ226" s="1"/>
      <c r="MHA226" s="1"/>
      <c r="MHB226" s="1"/>
      <c r="MHC226" s="1"/>
      <c r="MHD226" s="1"/>
      <c r="MHE226" s="1"/>
      <c r="MHF226" s="1"/>
      <c r="MHG226" s="1"/>
      <c r="MHH226" s="1"/>
      <c r="MHI226" s="1"/>
      <c r="MHJ226" s="1"/>
      <c r="MHK226" s="1"/>
      <c r="MHL226" s="1"/>
      <c r="MHM226" s="1"/>
      <c r="MHN226" s="1"/>
      <c r="MHO226" s="1"/>
      <c r="MHP226" s="1"/>
      <c r="MHQ226" s="1"/>
      <c r="MHR226" s="1"/>
      <c r="MHS226" s="1"/>
      <c r="MHT226" s="1"/>
      <c r="MHU226" s="1"/>
      <c r="MHV226" s="1"/>
      <c r="MHW226" s="1"/>
      <c r="MHX226" s="1"/>
      <c r="MHY226" s="1"/>
      <c r="MHZ226" s="1"/>
      <c r="MIA226" s="1"/>
      <c r="MIB226" s="1"/>
      <c r="MIC226" s="1"/>
      <c r="MID226" s="1"/>
      <c r="MIE226" s="1"/>
      <c r="MIF226" s="1"/>
      <c r="MIG226" s="1"/>
      <c r="MIH226" s="1"/>
      <c r="MII226" s="1"/>
      <c r="MIJ226" s="1"/>
      <c r="MIK226" s="1"/>
      <c r="MIL226" s="1"/>
      <c r="MIM226" s="1"/>
      <c r="MIN226" s="1"/>
      <c r="MIO226" s="1"/>
      <c r="MIP226" s="1"/>
      <c r="MIQ226" s="1"/>
      <c r="MIR226" s="1"/>
      <c r="MIS226" s="1"/>
      <c r="MIT226" s="1"/>
      <c r="MIU226" s="1"/>
      <c r="MIV226" s="1"/>
      <c r="MIW226" s="1"/>
      <c r="MIX226" s="1"/>
      <c r="MIY226" s="1"/>
      <c r="MIZ226" s="1"/>
      <c r="MJA226" s="1"/>
      <c r="MJB226" s="1"/>
      <c r="MJC226" s="1"/>
      <c r="MJD226" s="1"/>
      <c r="MJE226" s="1"/>
      <c r="MJF226" s="1"/>
      <c r="MJG226" s="1"/>
      <c r="MJH226" s="1"/>
      <c r="MJI226" s="1"/>
      <c r="MJJ226" s="1"/>
      <c r="MJK226" s="1"/>
      <c r="MJL226" s="1"/>
      <c r="MJM226" s="1"/>
      <c r="MJN226" s="1"/>
      <c r="MJO226" s="1"/>
      <c r="MJP226" s="1"/>
      <c r="MJQ226" s="1"/>
      <c r="MJR226" s="1"/>
      <c r="MJS226" s="1"/>
      <c r="MJT226" s="1"/>
      <c r="MJU226" s="1"/>
      <c r="MJV226" s="1"/>
      <c r="MJW226" s="1"/>
      <c r="MJX226" s="1"/>
      <c r="MJY226" s="1"/>
      <c r="MJZ226" s="1"/>
      <c r="MKA226" s="1"/>
      <c r="MKB226" s="1"/>
      <c r="MKC226" s="1"/>
      <c r="MKD226" s="1"/>
      <c r="MKE226" s="1"/>
      <c r="MKF226" s="1"/>
      <c r="MKG226" s="1"/>
      <c r="MKH226" s="1"/>
      <c r="MKI226" s="1"/>
      <c r="MKJ226" s="1"/>
      <c r="MKK226" s="1"/>
      <c r="MKL226" s="1"/>
      <c r="MKM226" s="1"/>
      <c r="MKN226" s="1"/>
      <c r="MKO226" s="1"/>
      <c r="MKP226" s="1"/>
      <c r="MKQ226" s="1"/>
      <c r="MKR226" s="1"/>
      <c r="MKS226" s="1"/>
      <c r="MKT226" s="1"/>
      <c r="MKU226" s="1"/>
      <c r="MKV226" s="1"/>
      <c r="MKW226" s="1"/>
      <c r="MKX226" s="1"/>
      <c r="MKY226" s="1"/>
      <c r="MKZ226" s="1"/>
      <c r="MLA226" s="1"/>
      <c r="MLB226" s="1"/>
      <c r="MLC226" s="1"/>
      <c r="MLD226" s="1"/>
      <c r="MLE226" s="1"/>
      <c r="MLF226" s="1"/>
      <c r="MLG226" s="1"/>
      <c r="MLH226" s="1"/>
      <c r="MLI226" s="1"/>
      <c r="MLJ226" s="1"/>
      <c r="MLK226" s="1"/>
      <c r="MLL226" s="1"/>
      <c r="MLM226" s="1"/>
      <c r="MLN226" s="1"/>
      <c r="MLO226" s="1"/>
      <c r="MLP226" s="1"/>
      <c r="MLQ226" s="1"/>
      <c r="MLR226" s="1"/>
      <c r="MLS226" s="1"/>
      <c r="MLT226" s="1"/>
      <c r="MLU226" s="1"/>
      <c r="MLV226" s="1"/>
      <c r="MLW226" s="1"/>
      <c r="MLX226" s="1"/>
      <c r="MLY226" s="1"/>
      <c r="MLZ226" s="1"/>
      <c r="MMA226" s="1"/>
      <c r="MMB226" s="1"/>
      <c r="MMC226" s="1"/>
      <c r="MMD226" s="1"/>
      <c r="MME226" s="1"/>
      <c r="MMF226" s="1"/>
      <c r="MMG226" s="1"/>
      <c r="MMH226" s="1"/>
      <c r="MMI226" s="1"/>
      <c r="MMJ226" s="1"/>
      <c r="MMK226" s="1"/>
      <c r="MML226" s="1"/>
      <c r="MMM226" s="1"/>
      <c r="MMN226" s="1"/>
      <c r="MMO226" s="1"/>
      <c r="MMP226" s="1"/>
      <c r="MMQ226" s="1"/>
      <c r="MMR226" s="1"/>
      <c r="MMS226" s="1"/>
      <c r="MMT226" s="1"/>
      <c r="MMU226" s="1"/>
      <c r="MMV226" s="1"/>
      <c r="MMW226" s="1"/>
      <c r="MMX226" s="1"/>
      <c r="MMY226" s="1"/>
      <c r="MMZ226" s="1"/>
      <c r="MNA226" s="1"/>
      <c r="MNB226" s="1"/>
      <c r="MNC226" s="1"/>
      <c r="MND226" s="1"/>
      <c r="MNE226" s="1"/>
      <c r="MNF226" s="1"/>
      <c r="MNG226" s="1"/>
      <c r="MNH226" s="1"/>
      <c r="MNI226" s="1"/>
      <c r="MNJ226" s="1"/>
      <c r="MNK226" s="1"/>
      <c r="MNL226" s="1"/>
      <c r="MNM226" s="1"/>
      <c r="MNN226" s="1"/>
      <c r="MNO226" s="1"/>
      <c r="MNP226" s="1"/>
      <c r="MNQ226" s="1"/>
      <c r="MNR226" s="1"/>
      <c r="MNS226" s="1"/>
      <c r="MNT226" s="1"/>
      <c r="MNU226" s="1"/>
      <c r="MNV226" s="1"/>
      <c r="MNW226" s="1"/>
      <c r="MNX226" s="1"/>
      <c r="MNY226" s="1"/>
      <c r="MNZ226" s="1"/>
      <c r="MOA226" s="1"/>
      <c r="MOB226" s="1"/>
      <c r="MOC226" s="1"/>
      <c r="MOD226" s="1"/>
      <c r="MOE226" s="1"/>
      <c r="MOF226" s="1"/>
      <c r="MOG226" s="1"/>
      <c r="MOH226" s="1"/>
      <c r="MOI226" s="1"/>
      <c r="MOJ226" s="1"/>
      <c r="MOK226" s="1"/>
      <c r="MOL226" s="1"/>
      <c r="MOM226" s="1"/>
      <c r="MON226" s="1"/>
      <c r="MOO226" s="1"/>
      <c r="MOP226" s="1"/>
      <c r="MOQ226" s="1"/>
      <c r="MOR226" s="1"/>
      <c r="MOS226" s="1"/>
      <c r="MOT226" s="1"/>
      <c r="MOU226" s="1"/>
      <c r="MOV226" s="1"/>
      <c r="MOW226" s="1"/>
      <c r="MOX226" s="1"/>
      <c r="MOY226" s="1"/>
      <c r="MOZ226" s="1"/>
      <c r="MPA226" s="1"/>
      <c r="MPB226" s="1"/>
      <c r="MPC226" s="1"/>
      <c r="MPD226" s="1"/>
      <c r="MPE226" s="1"/>
      <c r="MPF226" s="1"/>
      <c r="MPG226" s="1"/>
      <c r="MPH226" s="1"/>
      <c r="MPI226" s="1"/>
      <c r="MPJ226" s="1"/>
      <c r="MPK226" s="1"/>
      <c r="MPL226" s="1"/>
      <c r="MPM226" s="1"/>
      <c r="MPN226" s="1"/>
      <c r="MPO226" s="1"/>
      <c r="MPP226" s="1"/>
      <c r="MPQ226" s="1"/>
      <c r="MPR226" s="1"/>
      <c r="MPS226" s="1"/>
      <c r="MPT226" s="1"/>
      <c r="MPU226" s="1"/>
      <c r="MPV226" s="1"/>
      <c r="MPW226" s="1"/>
      <c r="MPX226" s="1"/>
      <c r="MPY226" s="1"/>
      <c r="MPZ226" s="1"/>
      <c r="MQA226" s="1"/>
      <c r="MQB226" s="1"/>
      <c r="MQC226" s="1"/>
      <c r="MQD226" s="1"/>
      <c r="MQE226" s="1"/>
      <c r="MQF226" s="1"/>
      <c r="MQG226" s="1"/>
      <c r="MQH226" s="1"/>
      <c r="MQI226" s="1"/>
      <c r="MQJ226" s="1"/>
      <c r="MQK226" s="1"/>
      <c r="MQL226" s="1"/>
      <c r="MQM226" s="1"/>
      <c r="MQN226" s="1"/>
      <c r="MQO226" s="1"/>
      <c r="MQP226" s="1"/>
      <c r="MQQ226" s="1"/>
      <c r="MQR226" s="1"/>
      <c r="MQS226" s="1"/>
      <c r="MQT226" s="1"/>
      <c r="MQU226" s="1"/>
      <c r="MQV226" s="1"/>
      <c r="MQW226" s="1"/>
      <c r="MQX226" s="1"/>
      <c r="MQY226" s="1"/>
      <c r="MQZ226" s="1"/>
      <c r="MRA226" s="1"/>
      <c r="MRB226" s="1"/>
      <c r="MRC226" s="1"/>
      <c r="MRD226" s="1"/>
      <c r="MRE226" s="1"/>
      <c r="MRF226" s="1"/>
      <c r="MRG226" s="1"/>
      <c r="MRH226" s="1"/>
      <c r="MRI226" s="1"/>
      <c r="MRJ226" s="1"/>
      <c r="MRK226" s="1"/>
      <c r="MRL226" s="1"/>
      <c r="MRM226" s="1"/>
      <c r="MRN226" s="1"/>
      <c r="MRO226" s="1"/>
      <c r="MRP226" s="1"/>
      <c r="MRQ226" s="1"/>
      <c r="MRR226" s="1"/>
      <c r="MRS226" s="1"/>
      <c r="MRT226" s="1"/>
      <c r="MRU226" s="1"/>
      <c r="MRV226" s="1"/>
      <c r="MRW226" s="1"/>
      <c r="MRX226" s="1"/>
      <c r="MRY226" s="1"/>
      <c r="MRZ226" s="1"/>
      <c r="MSA226" s="1"/>
      <c r="MSB226" s="1"/>
      <c r="MSC226" s="1"/>
      <c r="MSD226" s="1"/>
      <c r="MSE226" s="1"/>
      <c r="MSF226" s="1"/>
      <c r="MSG226" s="1"/>
      <c r="MSH226" s="1"/>
      <c r="MSI226" s="1"/>
      <c r="MSJ226" s="1"/>
      <c r="MSK226" s="1"/>
      <c r="MSL226" s="1"/>
      <c r="MSM226" s="1"/>
      <c r="MSN226" s="1"/>
      <c r="MSO226" s="1"/>
      <c r="MSP226" s="1"/>
      <c r="MSQ226" s="1"/>
      <c r="MSR226" s="1"/>
      <c r="MSS226" s="1"/>
      <c r="MST226" s="1"/>
      <c r="MSU226" s="1"/>
      <c r="MSV226" s="1"/>
      <c r="MSW226" s="1"/>
      <c r="MSX226" s="1"/>
      <c r="MSY226" s="1"/>
      <c r="MSZ226" s="1"/>
      <c r="MTA226" s="1"/>
      <c r="MTB226" s="1"/>
      <c r="MTC226" s="1"/>
      <c r="MTD226" s="1"/>
      <c r="MTE226" s="1"/>
      <c r="MTF226" s="1"/>
      <c r="MTG226" s="1"/>
      <c r="MTH226" s="1"/>
      <c r="MTI226" s="1"/>
      <c r="MTJ226" s="1"/>
      <c r="MTK226" s="1"/>
      <c r="MTL226" s="1"/>
      <c r="MTM226" s="1"/>
      <c r="MTN226" s="1"/>
      <c r="MTO226" s="1"/>
      <c r="MTP226" s="1"/>
      <c r="MTQ226" s="1"/>
      <c r="MTR226" s="1"/>
      <c r="MTS226" s="1"/>
      <c r="MTT226" s="1"/>
      <c r="MTU226" s="1"/>
      <c r="MTV226" s="1"/>
      <c r="MTW226" s="1"/>
      <c r="MTX226" s="1"/>
      <c r="MTY226" s="1"/>
      <c r="MTZ226" s="1"/>
      <c r="MUA226" s="1"/>
      <c r="MUB226" s="1"/>
      <c r="MUC226" s="1"/>
      <c r="MUD226" s="1"/>
      <c r="MUE226" s="1"/>
      <c r="MUF226" s="1"/>
      <c r="MUG226" s="1"/>
      <c r="MUH226" s="1"/>
      <c r="MUI226" s="1"/>
      <c r="MUJ226" s="1"/>
      <c r="MUK226" s="1"/>
      <c r="MUL226" s="1"/>
      <c r="MUM226" s="1"/>
      <c r="MUN226" s="1"/>
      <c r="MUO226" s="1"/>
      <c r="MUP226" s="1"/>
      <c r="MUQ226" s="1"/>
      <c r="MUR226" s="1"/>
      <c r="MUS226" s="1"/>
      <c r="MUT226" s="1"/>
      <c r="MUU226" s="1"/>
      <c r="MUV226" s="1"/>
      <c r="MUW226" s="1"/>
      <c r="MUX226" s="1"/>
      <c r="MUY226" s="1"/>
      <c r="MUZ226" s="1"/>
      <c r="MVA226" s="1"/>
      <c r="MVB226" s="1"/>
      <c r="MVC226" s="1"/>
      <c r="MVD226" s="1"/>
      <c r="MVE226" s="1"/>
      <c r="MVF226" s="1"/>
      <c r="MVG226" s="1"/>
      <c r="MVH226" s="1"/>
      <c r="MVI226" s="1"/>
      <c r="MVJ226" s="1"/>
      <c r="MVK226" s="1"/>
      <c r="MVL226" s="1"/>
      <c r="MVM226" s="1"/>
      <c r="MVN226" s="1"/>
      <c r="MVO226" s="1"/>
      <c r="MVP226" s="1"/>
      <c r="MVQ226" s="1"/>
      <c r="MVR226" s="1"/>
      <c r="MVS226" s="1"/>
      <c r="MVT226" s="1"/>
      <c r="MVU226" s="1"/>
      <c r="MVV226" s="1"/>
      <c r="MVW226" s="1"/>
      <c r="MVX226" s="1"/>
      <c r="MVY226" s="1"/>
      <c r="MVZ226" s="1"/>
      <c r="MWA226" s="1"/>
      <c r="MWB226" s="1"/>
      <c r="MWC226" s="1"/>
      <c r="MWD226" s="1"/>
      <c r="MWE226" s="1"/>
      <c r="MWF226" s="1"/>
      <c r="MWG226" s="1"/>
      <c r="MWH226" s="1"/>
      <c r="MWI226" s="1"/>
      <c r="MWJ226" s="1"/>
      <c r="MWK226" s="1"/>
      <c r="MWL226" s="1"/>
      <c r="MWM226" s="1"/>
      <c r="MWN226" s="1"/>
      <c r="MWO226" s="1"/>
      <c r="MWP226" s="1"/>
      <c r="MWQ226" s="1"/>
      <c r="MWR226" s="1"/>
      <c r="MWS226" s="1"/>
      <c r="MWT226" s="1"/>
      <c r="MWU226" s="1"/>
      <c r="MWV226" s="1"/>
      <c r="MWW226" s="1"/>
      <c r="MWX226" s="1"/>
      <c r="MWY226" s="1"/>
      <c r="MWZ226" s="1"/>
      <c r="MXA226" s="1"/>
      <c r="MXB226" s="1"/>
      <c r="MXC226" s="1"/>
      <c r="MXD226" s="1"/>
      <c r="MXE226" s="1"/>
      <c r="MXF226" s="1"/>
      <c r="MXG226" s="1"/>
      <c r="MXH226" s="1"/>
      <c r="MXI226" s="1"/>
      <c r="MXJ226" s="1"/>
      <c r="MXK226" s="1"/>
      <c r="MXL226" s="1"/>
      <c r="MXM226" s="1"/>
      <c r="MXN226" s="1"/>
      <c r="MXO226" s="1"/>
      <c r="MXP226" s="1"/>
      <c r="MXQ226" s="1"/>
      <c r="MXR226" s="1"/>
      <c r="MXS226" s="1"/>
      <c r="MXT226" s="1"/>
      <c r="MXU226" s="1"/>
      <c r="MXV226" s="1"/>
      <c r="MXW226" s="1"/>
      <c r="MXX226" s="1"/>
      <c r="MXY226" s="1"/>
      <c r="MXZ226" s="1"/>
      <c r="MYA226" s="1"/>
      <c r="MYB226" s="1"/>
      <c r="MYC226" s="1"/>
      <c r="MYD226" s="1"/>
      <c r="MYE226" s="1"/>
      <c r="MYF226" s="1"/>
      <c r="MYG226" s="1"/>
      <c r="MYH226" s="1"/>
      <c r="MYI226" s="1"/>
      <c r="MYJ226" s="1"/>
      <c r="MYK226" s="1"/>
      <c r="MYL226" s="1"/>
      <c r="MYM226" s="1"/>
      <c r="MYN226" s="1"/>
      <c r="MYO226" s="1"/>
      <c r="MYP226" s="1"/>
      <c r="MYQ226" s="1"/>
      <c r="MYR226" s="1"/>
      <c r="MYS226" s="1"/>
      <c r="MYT226" s="1"/>
      <c r="MYU226" s="1"/>
      <c r="MYV226" s="1"/>
      <c r="MYW226" s="1"/>
      <c r="MYX226" s="1"/>
      <c r="MYY226" s="1"/>
      <c r="MYZ226" s="1"/>
      <c r="MZA226" s="1"/>
      <c r="MZB226" s="1"/>
      <c r="MZC226" s="1"/>
      <c r="MZD226" s="1"/>
      <c r="MZE226" s="1"/>
      <c r="MZF226" s="1"/>
      <c r="MZG226" s="1"/>
      <c r="MZH226" s="1"/>
      <c r="MZI226" s="1"/>
      <c r="MZJ226" s="1"/>
      <c r="MZK226" s="1"/>
      <c r="MZL226" s="1"/>
      <c r="MZM226" s="1"/>
      <c r="MZN226" s="1"/>
      <c r="MZO226" s="1"/>
      <c r="MZP226" s="1"/>
      <c r="MZQ226" s="1"/>
      <c r="MZR226" s="1"/>
      <c r="MZS226" s="1"/>
      <c r="MZT226" s="1"/>
      <c r="MZU226" s="1"/>
      <c r="MZV226" s="1"/>
      <c r="MZW226" s="1"/>
      <c r="MZX226" s="1"/>
      <c r="MZY226" s="1"/>
      <c r="MZZ226" s="1"/>
      <c r="NAA226" s="1"/>
      <c r="NAB226" s="1"/>
      <c r="NAC226" s="1"/>
      <c r="NAD226" s="1"/>
      <c r="NAE226" s="1"/>
      <c r="NAF226" s="1"/>
      <c r="NAG226" s="1"/>
      <c r="NAH226" s="1"/>
      <c r="NAI226" s="1"/>
      <c r="NAJ226" s="1"/>
      <c r="NAK226" s="1"/>
      <c r="NAL226" s="1"/>
      <c r="NAM226" s="1"/>
      <c r="NAN226" s="1"/>
      <c r="NAO226" s="1"/>
      <c r="NAP226" s="1"/>
      <c r="NAQ226" s="1"/>
      <c r="NAR226" s="1"/>
      <c r="NAS226" s="1"/>
      <c r="NAT226" s="1"/>
      <c r="NAU226" s="1"/>
      <c r="NAV226" s="1"/>
      <c r="NAW226" s="1"/>
      <c r="NAX226" s="1"/>
      <c r="NAY226" s="1"/>
      <c r="NAZ226" s="1"/>
      <c r="NBA226" s="1"/>
      <c r="NBB226" s="1"/>
      <c r="NBC226" s="1"/>
      <c r="NBD226" s="1"/>
      <c r="NBE226" s="1"/>
      <c r="NBF226" s="1"/>
      <c r="NBG226" s="1"/>
      <c r="NBH226" s="1"/>
      <c r="NBI226" s="1"/>
      <c r="NBJ226" s="1"/>
      <c r="NBK226" s="1"/>
      <c r="NBL226" s="1"/>
      <c r="NBM226" s="1"/>
      <c r="NBN226" s="1"/>
      <c r="NBO226" s="1"/>
      <c r="NBP226" s="1"/>
      <c r="NBQ226" s="1"/>
      <c r="NBR226" s="1"/>
      <c r="NBS226" s="1"/>
      <c r="NBT226" s="1"/>
      <c r="NBU226" s="1"/>
      <c r="NBV226" s="1"/>
      <c r="NBW226" s="1"/>
      <c r="NBX226" s="1"/>
      <c r="NBY226" s="1"/>
      <c r="NBZ226" s="1"/>
      <c r="NCA226" s="1"/>
      <c r="NCB226" s="1"/>
      <c r="NCC226" s="1"/>
      <c r="NCD226" s="1"/>
      <c r="NCE226" s="1"/>
      <c r="NCF226" s="1"/>
      <c r="NCG226" s="1"/>
      <c r="NCH226" s="1"/>
      <c r="NCI226" s="1"/>
      <c r="NCJ226" s="1"/>
      <c r="NCK226" s="1"/>
      <c r="NCL226" s="1"/>
      <c r="NCM226" s="1"/>
      <c r="NCN226" s="1"/>
      <c r="NCO226" s="1"/>
      <c r="NCP226" s="1"/>
      <c r="NCQ226" s="1"/>
      <c r="NCR226" s="1"/>
      <c r="NCS226" s="1"/>
      <c r="NCT226" s="1"/>
      <c r="NCU226" s="1"/>
      <c r="NCV226" s="1"/>
      <c r="NCW226" s="1"/>
      <c r="NCX226" s="1"/>
      <c r="NCY226" s="1"/>
      <c r="NCZ226" s="1"/>
      <c r="NDA226" s="1"/>
      <c r="NDB226" s="1"/>
      <c r="NDC226" s="1"/>
      <c r="NDD226" s="1"/>
      <c r="NDE226" s="1"/>
      <c r="NDF226" s="1"/>
      <c r="NDG226" s="1"/>
      <c r="NDH226" s="1"/>
      <c r="NDI226" s="1"/>
      <c r="NDJ226" s="1"/>
      <c r="NDK226" s="1"/>
      <c r="NDL226" s="1"/>
      <c r="NDM226" s="1"/>
      <c r="NDN226" s="1"/>
      <c r="NDO226" s="1"/>
      <c r="NDP226" s="1"/>
      <c r="NDQ226" s="1"/>
      <c r="NDR226" s="1"/>
      <c r="NDS226" s="1"/>
      <c r="NDT226" s="1"/>
      <c r="NDU226" s="1"/>
      <c r="NDV226" s="1"/>
      <c r="NDW226" s="1"/>
      <c r="NDX226" s="1"/>
      <c r="NDY226" s="1"/>
      <c r="NDZ226" s="1"/>
      <c r="NEA226" s="1"/>
      <c r="NEB226" s="1"/>
      <c r="NEC226" s="1"/>
      <c r="NED226" s="1"/>
      <c r="NEE226" s="1"/>
      <c r="NEF226" s="1"/>
      <c r="NEG226" s="1"/>
      <c r="NEH226" s="1"/>
      <c r="NEI226" s="1"/>
      <c r="NEJ226" s="1"/>
      <c r="NEK226" s="1"/>
      <c r="NEL226" s="1"/>
      <c r="NEM226" s="1"/>
      <c r="NEN226" s="1"/>
      <c r="NEO226" s="1"/>
      <c r="NEP226" s="1"/>
      <c r="NEQ226" s="1"/>
      <c r="NER226" s="1"/>
      <c r="NES226" s="1"/>
      <c r="NET226" s="1"/>
      <c r="NEU226" s="1"/>
      <c r="NEV226" s="1"/>
      <c r="NEW226" s="1"/>
      <c r="NEX226" s="1"/>
      <c r="NEY226" s="1"/>
      <c r="NEZ226" s="1"/>
      <c r="NFA226" s="1"/>
      <c r="NFB226" s="1"/>
      <c r="NFC226" s="1"/>
      <c r="NFD226" s="1"/>
      <c r="NFE226" s="1"/>
      <c r="NFF226" s="1"/>
      <c r="NFG226" s="1"/>
      <c r="NFH226" s="1"/>
      <c r="NFI226" s="1"/>
      <c r="NFJ226" s="1"/>
      <c r="NFK226" s="1"/>
      <c r="NFL226" s="1"/>
      <c r="NFM226" s="1"/>
      <c r="NFN226" s="1"/>
      <c r="NFO226" s="1"/>
      <c r="NFP226" s="1"/>
      <c r="NFQ226" s="1"/>
      <c r="NFR226" s="1"/>
      <c r="NFS226" s="1"/>
      <c r="NFT226" s="1"/>
      <c r="NFU226" s="1"/>
      <c r="NFV226" s="1"/>
      <c r="NFW226" s="1"/>
      <c r="NFX226" s="1"/>
      <c r="NFY226" s="1"/>
      <c r="NFZ226" s="1"/>
      <c r="NGA226" s="1"/>
      <c r="NGB226" s="1"/>
      <c r="NGC226" s="1"/>
      <c r="NGD226" s="1"/>
      <c r="NGE226" s="1"/>
      <c r="NGF226" s="1"/>
      <c r="NGG226" s="1"/>
      <c r="NGH226" s="1"/>
      <c r="NGI226" s="1"/>
      <c r="NGJ226" s="1"/>
      <c r="NGK226" s="1"/>
      <c r="NGL226" s="1"/>
      <c r="NGM226" s="1"/>
      <c r="NGN226" s="1"/>
      <c r="NGO226" s="1"/>
      <c r="NGP226" s="1"/>
      <c r="NGQ226" s="1"/>
      <c r="NGR226" s="1"/>
      <c r="NGS226" s="1"/>
      <c r="NGT226" s="1"/>
      <c r="NGU226" s="1"/>
      <c r="NGV226" s="1"/>
      <c r="NGW226" s="1"/>
      <c r="NGX226" s="1"/>
      <c r="NGY226" s="1"/>
      <c r="NGZ226" s="1"/>
      <c r="NHA226" s="1"/>
      <c r="NHB226" s="1"/>
      <c r="NHC226" s="1"/>
      <c r="NHD226" s="1"/>
      <c r="NHE226" s="1"/>
      <c r="NHF226" s="1"/>
      <c r="NHG226" s="1"/>
      <c r="NHH226" s="1"/>
      <c r="NHI226" s="1"/>
      <c r="NHJ226" s="1"/>
      <c r="NHK226" s="1"/>
      <c r="NHL226" s="1"/>
      <c r="NHM226" s="1"/>
      <c r="NHN226" s="1"/>
      <c r="NHO226" s="1"/>
      <c r="NHP226" s="1"/>
      <c r="NHQ226" s="1"/>
      <c r="NHR226" s="1"/>
      <c r="NHS226" s="1"/>
      <c r="NHT226" s="1"/>
      <c r="NHU226" s="1"/>
      <c r="NHV226" s="1"/>
      <c r="NHW226" s="1"/>
      <c r="NHX226" s="1"/>
      <c r="NHY226" s="1"/>
      <c r="NHZ226" s="1"/>
      <c r="NIA226" s="1"/>
      <c r="NIB226" s="1"/>
      <c r="NIC226" s="1"/>
      <c r="NID226" s="1"/>
      <c r="NIE226" s="1"/>
      <c r="NIF226" s="1"/>
      <c r="NIG226" s="1"/>
      <c r="NIH226" s="1"/>
      <c r="NII226" s="1"/>
      <c r="NIJ226" s="1"/>
      <c r="NIK226" s="1"/>
      <c r="NIL226" s="1"/>
      <c r="NIM226" s="1"/>
      <c r="NIN226" s="1"/>
      <c r="NIO226" s="1"/>
      <c r="NIP226" s="1"/>
      <c r="NIQ226" s="1"/>
      <c r="NIR226" s="1"/>
      <c r="NIS226" s="1"/>
      <c r="NIT226" s="1"/>
      <c r="NIU226" s="1"/>
      <c r="NIV226" s="1"/>
      <c r="NIW226" s="1"/>
      <c r="NIX226" s="1"/>
      <c r="NIY226" s="1"/>
      <c r="NIZ226" s="1"/>
      <c r="NJA226" s="1"/>
      <c r="NJB226" s="1"/>
      <c r="NJC226" s="1"/>
      <c r="NJD226" s="1"/>
      <c r="NJE226" s="1"/>
      <c r="NJF226" s="1"/>
      <c r="NJG226" s="1"/>
      <c r="NJH226" s="1"/>
      <c r="NJI226" s="1"/>
      <c r="NJJ226" s="1"/>
      <c r="NJK226" s="1"/>
      <c r="NJL226" s="1"/>
      <c r="NJM226" s="1"/>
      <c r="NJN226" s="1"/>
      <c r="NJO226" s="1"/>
      <c r="NJP226" s="1"/>
      <c r="NJQ226" s="1"/>
      <c r="NJR226" s="1"/>
      <c r="NJS226" s="1"/>
      <c r="NJT226" s="1"/>
      <c r="NJU226" s="1"/>
      <c r="NJV226" s="1"/>
      <c r="NJW226" s="1"/>
      <c r="NJX226" s="1"/>
      <c r="NJY226" s="1"/>
      <c r="NJZ226" s="1"/>
      <c r="NKA226" s="1"/>
      <c r="NKB226" s="1"/>
      <c r="NKC226" s="1"/>
      <c r="NKD226" s="1"/>
      <c r="NKE226" s="1"/>
      <c r="NKF226" s="1"/>
      <c r="NKG226" s="1"/>
      <c r="NKH226" s="1"/>
      <c r="NKI226" s="1"/>
      <c r="NKJ226" s="1"/>
      <c r="NKK226" s="1"/>
      <c r="NKL226" s="1"/>
      <c r="NKM226" s="1"/>
      <c r="NKN226" s="1"/>
      <c r="NKO226" s="1"/>
      <c r="NKP226" s="1"/>
      <c r="NKQ226" s="1"/>
      <c r="NKR226" s="1"/>
      <c r="NKS226" s="1"/>
      <c r="NKT226" s="1"/>
      <c r="NKU226" s="1"/>
      <c r="NKV226" s="1"/>
      <c r="NKW226" s="1"/>
      <c r="NKX226" s="1"/>
      <c r="NKY226" s="1"/>
      <c r="NKZ226" s="1"/>
      <c r="NLA226" s="1"/>
      <c r="NLB226" s="1"/>
      <c r="NLC226" s="1"/>
      <c r="NLD226" s="1"/>
      <c r="NLE226" s="1"/>
      <c r="NLF226" s="1"/>
      <c r="NLG226" s="1"/>
      <c r="NLH226" s="1"/>
      <c r="NLI226" s="1"/>
      <c r="NLJ226" s="1"/>
      <c r="NLK226" s="1"/>
      <c r="NLL226" s="1"/>
      <c r="NLM226" s="1"/>
      <c r="NLN226" s="1"/>
      <c r="NLO226" s="1"/>
      <c r="NLP226" s="1"/>
      <c r="NLQ226" s="1"/>
      <c r="NLR226" s="1"/>
      <c r="NLS226" s="1"/>
      <c r="NLT226" s="1"/>
      <c r="NLU226" s="1"/>
      <c r="NLV226" s="1"/>
      <c r="NLW226" s="1"/>
      <c r="NLX226" s="1"/>
      <c r="NLY226" s="1"/>
      <c r="NLZ226" s="1"/>
      <c r="NMA226" s="1"/>
      <c r="NMB226" s="1"/>
      <c r="NMC226" s="1"/>
      <c r="NMD226" s="1"/>
      <c r="NME226" s="1"/>
      <c r="NMF226" s="1"/>
      <c r="NMG226" s="1"/>
      <c r="NMH226" s="1"/>
      <c r="NMI226" s="1"/>
      <c r="NMJ226" s="1"/>
      <c r="NMK226" s="1"/>
      <c r="NML226" s="1"/>
      <c r="NMM226" s="1"/>
      <c r="NMN226" s="1"/>
      <c r="NMO226" s="1"/>
      <c r="NMP226" s="1"/>
      <c r="NMQ226" s="1"/>
      <c r="NMR226" s="1"/>
      <c r="NMS226" s="1"/>
      <c r="NMT226" s="1"/>
      <c r="NMU226" s="1"/>
      <c r="NMV226" s="1"/>
      <c r="NMW226" s="1"/>
      <c r="NMX226" s="1"/>
      <c r="NMY226" s="1"/>
      <c r="NMZ226" s="1"/>
      <c r="NNA226" s="1"/>
      <c r="NNB226" s="1"/>
      <c r="NNC226" s="1"/>
      <c r="NND226" s="1"/>
      <c r="NNE226" s="1"/>
      <c r="NNF226" s="1"/>
      <c r="NNG226" s="1"/>
      <c r="NNH226" s="1"/>
      <c r="NNI226" s="1"/>
      <c r="NNJ226" s="1"/>
      <c r="NNK226" s="1"/>
      <c r="NNL226" s="1"/>
      <c r="NNM226" s="1"/>
      <c r="NNN226" s="1"/>
      <c r="NNO226" s="1"/>
      <c r="NNP226" s="1"/>
      <c r="NNQ226" s="1"/>
      <c r="NNR226" s="1"/>
      <c r="NNS226" s="1"/>
      <c r="NNT226" s="1"/>
      <c r="NNU226" s="1"/>
      <c r="NNV226" s="1"/>
      <c r="NNW226" s="1"/>
      <c r="NNX226" s="1"/>
      <c r="NNY226" s="1"/>
      <c r="NNZ226" s="1"/>
      <c r="NOA226" s="1"/>
      <c r="NOB226" s="1"/>
      <c r="NOC226" s="1"/>
      <c r="NOD226" s="1"/>
      <c r="NOE226" s="1"/>
      <c r="NOF226" s="1"/>
      <c r="NOG226" s="1"/>
      <c r="NOH226" s="1"/>
      <c r="NOI226" s="1"/>
      <c r="NOJ226" s="1"/>
      <c r="NOK226" s="1"/>
      <c r="NOL226" s="1"/>
      <c r="NOM226" s="1"/>
      <c r="NON226" s="1"/>
      <c r="NOO226" s="1"/>
      <c r="NOP226" s="1"/>
      <c r="NOQ226" s="1"/>
      <c r="NOR226" s="1"/>
      <c r="NOS226" s="1"/>
      <c r="NOT226" s="1"/>
      <c r="NOU226" s="1"/>
      <c r="NOV226" s="1"/>
      <c r="NOW226" s="1"/>
      <c r="NOX226" s="1"/>
      <c r="NOY226" s="1"/>
      <c r="NOZ226" s="1"/>
      <c r="NPA226" s="1"/>
      <c r="NPB226" s="1"/>
      <c r="NPC226" s="1"/>
      <c r="NPD226" s="1"/>
      <c r="NPE226" s="1"/>
      <c r="NPF226" s="1"/>
      <c r="NPG226" s="1"/>
      <c r="NPH226" s="1"/>
      <c r="NPI226" s="1"/>
      <c r="NPJ226" s="1"/>
      <c r="NPK226" s="1"/>
      <c r="NPL226" s="1"/>
      <c r="NPM226" s="1"/>
      <c r="NPN226" s="1"/>
      <c r="NPO226" s="1"/>
      <c r="NPP226" s="1"/>
      <c r="NPQ226" s="1"/>
      <c r="NPR226" s="1"/>
      <c r="NPS226" s="1"/>
      <c r="NPT226" s="1"/>
      <c r="NPU226" s="1"/>
      <c r="NPV226" s="1"/>
      <c r="NPW226" s="1"/>
      <c r="NPX226" s="1"/>
      <c r="NPY226" s="1"/>
      <c r="NPZ226" s="1"/>
      <c r="NQA226" s="1"/>
      <c r="NQB226" s="1"/>
      <c r="NQC226" s="1"/>
      <c r="NQD226" s="1"/>
      <c r="NQE226" s="1"/>
      <c r="NQF226" s="1"/>
      <c r="NQG226" s="1"/>
      <c r="NQH226" s="1"/>
      <c r="NQI226" s="1"/>
      <c r="NQJ226" s="1"/>
      <c r="NQK226" s="1"/>
      <c r="NQL226" s="1"/>
      <c r="NQM226" s="1"/>
      <c r="NQN226" s="1"/>
      <c r="NQO226" s="1"/>
      <c r="NQP226" s="1"/>
      <c r="NQQ226" s="1"/>
      <c r="NQR226" s="1"/>
      <c r="NQS226" s="1"/>
      <c r="NQT226" s="1"/>
      <c r="NQU226" s="1"/>
      <c r="NQV226" s="1"/>
      <c r="NQW226" s="1"/>
      <c r="NQX226" s="1"/>
      <c r="NQY226" s="1"/>
      <c r="NQZ226" s="1"/>
      <c r="NRA226" s="1"/>
      <c r="NRB226" s="1"/>
      <c r="NRC226" s="1"/>
      <c r="NRD226" s="1"/>
      <c r="NRE226" s="1"/>
      <c r="NRF226" s="1"/>
      <c r="NRG226" s="1"/>
      <c r="NRH226" s="1"/>
      <c r="NRI226" s="1"/>
      <c r="NRJ226" s="1"/>
      <c r="NRK226" s="1"/>
      <c r="NRL226" s="1"/>
      <c r="NRM226" s="1"/>
      <c r="NRN226" s="1"/>
      <c r="NRO226" s="1"/>
      <c r="NRP226" s="1"/>
      <c r="NRQ226" s="1"/>
      <c r="NRR226" s="1"/>
      <c r="NRS226" s="1"/>
      <c r="NRT226" s="1"/>
      <c r="NRU226" s="1"/>
      <c r="NRV226" s="1"/>
      <c r="NRW226" s="1"/>
      <c r="NRX226" s="1"/>
      <c r="NRY226" s="1"/>
      <c r="NRZ226" s="1"/>
      <c r="NSA226" s="1"/>
      <c r="NSB226" s="1"/>
      <c r="NSC226" s="1"/>
      <c r="NSD226" s="1"/>
      <c r="NSE226" s="1"/>
      <c r="NSF226" s="1"/>
      <c r="NSG226" s="1"/>
      <c r="NSH226" s="1"/>
      <c r="NSI226" s="1"/>
      <c r="NSJ226" s="1"/>
      <c r="NSK226" s="1"/>
      <c r="NSL226" s="1"/>
      <c r="NSM226" s="1"/>
      <c r="NSN226" s="1"/>
      <c r="NSO226" s="1"/>
      <c r="NSP226" s="1"/>
      <c r="NSQ226" s="1"/>
      <c r="NSR226" s="1"/>
      <c r="NSS226" s="1"/>
      <c r="NST226" s="1"/>
      <c r="NSU226" s="1"/>
      <c r="NSV226" s="1"/>
      <c r="NSW226" s="1"/>
      <c r="NSX226" s="1"/>
      <c r="NSY226" s="1"/>
      <c r="NSZ226" s="1"/>
      <c r="NTA226" s="1"/>
      <c r="NTB226" s="1"/>
      <c r="NTC226" s="1"/>
      <c r="NTD226" s="1"/>
      <c r="NTE226" s="1"/>
      <c r="NTF226" s="1"/>
      <c r="NTG226" s="1"/>
      <c r="NTH226" s="1"/>
      <c r="NTI226" s="1"/>
      <c r="NTJ226" s="1"/>
      <c r="NTK226" s="1"/>
      <c r="NTL226" s="1"/>
      <c r="NTM226" s="1"/>
      <c r="NTN226" s="1"/>
      <c r="NTO226" s="1"/>
      <c r="NTP226" s="1"/>
      <c r="NTQ226" s="1"/>
      <c r="NTR226" s="1"/>
      <c r="NTS226" s="1"/>
      <c r="NTT226" s="1"/>
      <c r="NTU226" s="1"/>
      <c r="NTV226" s="1"/>
      <c r="NTW226" s="1"/>
      <c r="NTX226" s="1"/>
      <c r="NTY226" s="1"/>
      <c r="NTZ226" s="1"/>
      <c r="NUA226" s="1"/>
      <c r="NUB226" s="1"/>
      <c r="NUC226" s="1"/>
      <c r="NUD226" s="1"/>
      <c r="NUE226" s="1"/>
      <c r="NUF226" s="1"/>
      <c r="NUG226" s="1"/>
      <c r="NUH226" s="1"/>
      <c r="NUI226" s="1"/>
      <c r="NUJ226" s="1"/>
      <c r="NUK226" s="1"/>
      <c r="NUL226" s="1"/>
      <c r="NUM226" s="1"/>
      <c r="NUN226" s="1"/>
      <c r="NUO226" s="1"/>
      <c r="NUP226" s="1"/>
      <c r="NUQ226" s="1"/>
      <c r="NUR226" s="1"/>
      <c r="NUS226" s="1"/>
      <c r="NUT226" s="1"/>
      <c r="NUU226" s="1"/>
      <c r="NUV226" s="1"/>
      <c r="NUW226" s="1"/>
      <c r="NUX226" s="1"/>
      <c r="NUY226" s="1"/>
      <c r="NUZ226" s="1"/>
      <c r="NVA226" s="1"/>
      <c r="NVB226" s="1"/>
      <c r="NVC226" s="1"/>
      <c r="NVD226" s="1"/>
      <c r="NVE226" s="1"/>
      <c r="NVF226" s="1"/>
      <c r="NVG226" s="1"/>
      <c r="NVH226" s="1"/>
      <c r="NVI226" s="1"/>
      <c r="NVJ226" s="1"/>
      <c r="NVK226" s="1"/>
      <c r="NVL226" s="1"/>
      <c r="NVM226" s="1"/>
      <c r="NVN226" s="1"/>
      <c r="NVO226" s="1"/>
      <c r="NVP226" s="1"/>
      <c r="NVQ226" s="1"/>
      <c r="NVR226" s="1"/>
      <c r="NVS226" s="1"/>
      <c r="NVT226" s="1"/>
      <c r="NVU226" s="1"/>
      <c r="NVV226" s="1"/>
      <c r="NVW226" s="1"/>
      <c r="NVX226" s="1"/>
      <c r="NVY226" s="1"/>
      <c r="NVZ226" s="1"/>
      <c r="NWA226" s="1"/>
      <c r="NWB226" s="1"/>
      <c r="NWC226" s="1"/>
      <c r="NWD226" s="1"/>
      <c r="NWE226" s="1"/>
      <c r="NWF226" s="1"/>
      <c r="NWG226" s="1"/>
      <c r="NWH226" s="1"/>
      <c r="NWI226" s="1"/>
      <c r="NWJ226" s="1"/>
      <c r="NWK226" s="1"/>
      <c r="NWL226" s="1"/>
      <c r="NWM226" s="1"/>
      <c r="NWN226" s="1"/>
      <c r="NWO226" s="1"/>
      <c r="NWP226" s="1"/>
      <c r="NWQ226" s="1"/>
      <c r="NWR226" s="1"/>
      <c r="NWS226" s="1"/>
      <c r="NWT226" s="1"/>
      <c r="NWU226" s="1"/>
      <c r="NWV226" s="1"/>
      <c r="NWW226" s="1"/>
      <c r="NWX226" s="1"/>
      <c r="NWY226" s="1"/>
      <c r="NWZ226" s="1"/>
      <c r="NXA226" s="1"/>
      <c r="NXB226" s="1"/>
      <c r="NXC226" s="1"/>
      <c r="NXD226" s="1"/>
      <c r="NXE226" s="1"/>
      <c r="NXF226" s="1"/>
      <c r="NXG226" s="1"/>
      <c r="NXH226" s="1"/>
      <c r="NXI226" s="1"/>
      <c r="NXJ226" s="1"/>
      <c r="NXK226" s="1"/>
      <c r="NXL226" s="1"/>
      <c r="NXM226" s="1"/>
      <c r="NXN226" s="1"/>
      <c r="NXO226" s="1"/>
      <c r="NXP226" s="1"/>
      <c r="NXQ226" s="1"/>
      <c r="NXR226" s="1"/>
      <c r="NXS226" s="1"/>
      <c r="NXT226" s="1"/>
      <c r="NXU226" s="1"/>
      <c r="NXV226" s="1"/>
      <c r="NXW226" s="1"/>
      <c r="NXX226" s="1"/>
      <c r="NXY226" s="1"/>
      <c r="NXZ226" s="1"/>
      <c r="NYA226" s="1"/>
      <c r="NYB226" s="1"/>
      <c r="NYC226" s="1"/>
      <c r="NYD226" s="1"/>
      <c r="NYE226" s="1"/>
      <c r="NYF226" s="1"/>
      <c r="NYG226" s="1"/>
      <c r="NYH226" s="1"/>
      <c r="NYI226" s="1"/>
      <c r="NYJ226" s="1"/>
      <c r="NYK226" s="1"/>
      <c r="NYL226" s="1"/>
      <c r="NYM226" s="1"/>
      <c r="NYN226" s="1"/>
      <c r="NYO226" s="1"/>
      <c r="NYP226" s="1"/>
      <c r="NYQ226" s="1"/>
      <c r="NYR226" s="1"/>
      <c r="NYS226" s="1"/>
      <c r="NYT226" s="1"/>
      <c r="NYU226" s="1"/>
      <c r="NYV226" s="1"/>
      <c r="NYW226" s="1"/>
      <c r="NYX226" s="1"/>
      <c r="NYY226" s="1"/>
      <c r="NYZ226" s="1"/>
      <c r="NZA226" s="1"/>
      <c r="NZB226" s="1"/>
      <c r="NZC226" s="1"/>
      <c r="NZD226" s="1"/>
      <c r="NZE226" s="1"/>
      <c r="NZF226" s="1"/>
      <c r="NZG226" s="1"/>
      <c r="NZH226" s="1"/>
      <c r="NZI226" s="1"/>
      <c r="NZJ226" s="1"/>
      <c r="NZK226" s="1"/>
      <c r="NZL226" s="1"/>
      <c r="NZM226" s="1"/>
      <c r="NZN226" s="1"/>
      <c r="NZO226" s="1"/>
      <c r="NZP226" s="1"/>
      <c r="NZQ226" s="1"/>
      <c r="NZR226" s="1"/>
      <c r="NZS226" s="1"/>
      <c r="NZT226" s="1"/>
      <c r="NZU226" s="1"/>
      <c r="NZV226" s="1"/>
      <c r="NZW226" s="1"/>
      <c r="NZX226" s="1"/>
      <c r="NZY226" s="1"/>
      <c r="NZZ226" s="1"/>
      <c r="OAA226" s="1"/>
      <c r="OAB226" s="1"/>
      <c r="OAC226" s="1"/>
      <c r="OAD226" s="1"/>
      <c r="OAE226" s="1"/>
      <c r="OAF226" s="1"/>
      <c r="OAG226" s="1"/>
      <c r="OAH226" s="1"/>
      <c r="OAI226" s="1"/>
      <c r="OAJ226" s="1"/>
      <c r="OAK226" s="1"/>
      <c r="OAL226" s="1"/>
      <c r="OAM226" s="1"/>
      <c r="OAN226" s="1"/>
      <c r="OAO226" s="1"/>
      <c r="OAP226" s="1"/>
      <c r="OAQ226" s="1"/>
      <c r="OAR226" s="1"/>
      <c r="OAS226" s="1"/>
      <c r="OAT226" s="1"/>
      <c r="OAU226" s="1"/>
      <c r="OAV226" s="1"/>
      <c r="OAW226" s="1"/>
      <c r="OAX226" s="1"/>
      <c r="OAY226" s="1"/>
      <c r="OAZ226" s="1"/>
      <c r="OBA226" s="1"/>
      <c r="OBB226" s="1"/>
      <c r="OBC226" s="1"/>
      <c r="OBD226" s="1"/>
      <c r="OBE226" s="1"/>
      <c r="OBF226" s="1"/>
      <c r="OBG226" s="1"/>
      <c r="OBH226" s="1"/>
      <c r="OBI226" s="1"/>
      <c r="OBJ226" s="1"/>
      <c r="OBK226" s="1"/>
      <c r="OBL226" s="1"/>
      <c r="OBM226" s="1"/>
      <c r="OBN226" s="1"/>
      <c r="OBO226" s="1"/>
      <c r="OBP226" s="1"/>
      <c r="OBQ226" s="1"/>
      <c r="OBR226" s="1"/>
      <c r="OBS226" s="1"/>
      <c r="OBT226" s="1"/>
      <c r="OBU226" s="1"/>
      <c r="OBV226" s="1"/>
      <c r="OBW226" s="1"/>
      <c r="OBX226" s="1"/>
      <c r="OBY226" s="1"/>
      <c r="OBZ226" s="1"/>
      <c r="OCA226" s="1"/>
      <c r="OCB226" s="1"/>
      <c r="OCC226" s="1"/>
      <c r="OCD226" s="1"/>
      <c r="OCE226" s="1"/>
      <c r="OCF226" s="1"/>
      <c r="OCG226" s="1"/>
      <c r="OCH226" s="1"/>
      <c r="OCI226" s="1"/>
      <c r="OCJ226" s="1"/>
      <c r="OCK226" s="1"/>
      <c r="OCL226" s="1"/>
      <c r="OCM226" s="1"/>
      <c r="OCN226" s="1"/>
      <c r="OCO226" s="1"/>
      <c r="OCP226" s="1"/>
      <c r="OCQ226" s="1"/>
      <c r="OCR226" s="1"/>
      <c r="OCS226" s="1"/>
      <c r="OCT226" s="1"/>
      <c r="OCU226" s="1"/>
      <c r="OCV226" s="1"/>
      <c r="OCW226" s="1"/>
      <c r="OCX226" s="1"/>
      <c r="OCY226" s="1"/>
      <c r="OCZ226" s="1"/>
      <c r="ODA226" s="1"/>
      <c r="ODB226" s="1"/>
      <c r="ODC226" s="1"/>
      <c r="ODD226" s="1"/>
      <c r="ODE226" s="1"/>
      <c r="ODF226" s="1"/>
      <c r="ODG226" s="1"/>
      <c r="ODH226" s="1"/>
      <c r="ODI226" s="1"/>
      <c r="ODJ226" s="1"/>
      <c r="ODK226" s="1"/>
      <c r="ODL226" s="1"/>
      <c r="ODM226" s="1"/>
      <c r="ODN226" s="1"/>
      <c r="ODO226" s="1"/>
      <c r="ODP226" s="1"/>
      <c r="ODQ226" s="1"/>
      <c r="ODR226" s="1"/>
      <c r="ODS226" s="1"/>
      <c r="ODT226" s="1"/>
      <c r="ODU226" s="1"/>
      <c r="ODV226" s="1"/>
      <c r="ODW226" s="1"/>
      <c r="ODX226" s="1"/>
      <c r="ODY226" s="1"/>
      <c r="ODZ226" s="1"/>
      <c r="OEA226" s="1"/>
      <c r="OEB226" s="1"/>
      <c r="OEC226" s="1"/>
      <c r="OED226" s="1"/>
      <c r="OEE226" s="1"/>
      <c r="OEF226" s="1"/>
      <c r="OEG226" s="1"/>
      <c r="OEH226" s="1"/>
      <c r="OEI226" s="1"/>
      <c r="OEJ226" s="1"/>
      <c r="OEK226" s="1"/>
      <c r="OEL226" s="1"/>
      <c r="OEM226" s="1"/>
      <c r="OEN226" s="1"/>
      <c r="OEO226" s="1"/>
      <c r="OEP226" s="1"/>
      <c r="OEQ226" s="1"/>
      <c r="OER226" s="1"/>
      <c r="OES226" s="1"/>
      <c r="OET226" s="1"/>
      <c r="OEU226" s="1"/>
      <c r="OEV226" s="1"/>
      <c r="OEW226" s="1"/>
      <c r="OEX226" s="1"/>
      <c r="OEY226" s="1"/>
      <c r="OEZ226" s="1"/>
      <c r="OFA226" s="1"/>
      <c r="OFB226" s="1"/>
      <c r="OFC226" s="1"/>
      <c r="OFD226" s="1"/>
      <c r="OFE226" s="1"/>
      <c r="OFF226" s="1"/>
      <c r="OFG226" s="1"/>
      <c r="OFH226" s="1"/>
      <c r="OFI226" s="1"/>
      <c r="OFJ226" s="1"/>
      <c r="OFK226" s="1"/>
      <c r="OFL226" s="1"/>
      <c r="OFM226" s="1"/>
      <c r="OFN226" s="1"/>
      <c r="OFO226" s="1"/>
      <c r="OFP226" s="1"/>
      <c r="OFQ226" s="1"/>
      <c r="OFR226" s="1"/>
      <c r="OFS226" s="1"/>
      <c r="OFT226" s="1"/>
      <c r="OFU226" s="1"/>
      <c r="OFV226" s="1"/>
      <c r="OFW226" s="1"/>
      <c r="OFX226" s="1"/>
      <c r="OFY226" s="1"/>
      <c r="OFZ226" s="1"/>
      <c r="OGA226" s="1"/>
      <c r="OGB226" s="1"/>
      <c r="OGC226" s="1"/>
      <c r="OGD226" s="1"/>
      <c r="OGE226" s="1"/>
      <c r="OGF226" s="1"/>
      <c r="OGG226" s="1"/>
      <c r="OGH226" s="1"/>
      <c r="OGI226" s="1"/>
      <c r="OGJ226" s="1"/>
      <c r="OGK226" s="1"/>
      <c r="OGL226" s="1"/>
      <c r="OGM226" s="1"/>
      <c r="OGN226" s="1"/>
      <c r="OGO226" s="1"/>
      <c r="OGP226" s="1"/>
      <c r="OGQ226" s="1"/>
      <c r="OGR226" s="1"/>
      <c r="OGS226" s="1"/>
      <c r="OGT226" s="1"/>
      <c r="OGU226" s="1"/>
      <c r="OGV226" s="1"/>
      <c r="OGW226" s="1"/>
      <c r="OGX226" s="1"/>
      <c r="OGY226" s="1"/>
      <c r="OGZ226" s="1"/>
      <c r="OHA226" s="1"/>
      <c r="OHB226" s="1"/>
      <c r="OHC226" s="1"/>
      <c r="OHD226" s="1"/>
      <c r="OHE226" s="1"/>
      <c r="OHF226" s="1"/>
      <c r="OHG226" s="1"/>
      <c r="OHH226" s="1"/>
      <c r="OHI226" s="1"/>
      <c r="OHJ226" s="1"/>
      <c r="OHK226" s="1"/>
      <c r="OHL226" s="1"/>
      <c r="OHM226" s="1"/>
      <c r="OHN226" s="1"/>
      <c r="OHO226" s="1"/>
      <c r="OHP226" s="1"/>
      <c r="OHQ226" s="1"/>
      <c r="OHR226" s="1"/>
      <c r="OHS226" s="1"/>
      <c r="OHT226" s="1"/>
      <c r="OHU226" s="1"/>
      <c r="OHV226" s="1"/>
      <c r="OHW226" s="1"/>
      <c r="OHX226" s="1"/>
      <c r="OHY226" s="1"/>
      <c r="OHZ226" s="1"/>
      <c r="OIA226" s="1"/>
      <c r="OIB226" s="1"/>
      <c r="OIC226" s="1"/>
      <c r="OID226" s="1"/>
      <c r="OIE226" s="1"/>
      <c r="OIF226" s="1"/>
      <c r="OIG226" s="1"/>
      <c r="OIH226" s="1"/>
      <c r="OII226" s="1"/>
      <c r="OIJ226" s="1"/>
      <c r="OIK226" s="1"/>
      <c r="OIL226" s="1"/>
      <c r="OIM226" s="1"/>
      <c r="OIN226" s="1"/>
      <c r="OIO226" s="1"/>
      <c r="OIP226" s="1"/>
      <c r="OIQ226" s="1"/>
      <c r="OIR226" s="1"/>
      <c r="OIS226" s="1"/>
      <c r="OIT226" s="1"/>
      <c r="OIU226" s="1"/>
      <c r="OIV226" s="1"/>
      <c r="OIW226" s="1"/>
      <c r="OIX226" s="1"/>
      <c r="OIY226" s="1"/>
      <c r="OIZ226" s="1"/>
      <c r="OJA226" s="1"/>
      <c r="OJB226" s="1"/>
      <c r="OJC226" s="1"/>
      <c r="OJD226" s="1"/>
      <c r="OJE226" s="1"/>
      <c r="OJF226" s="1"/>
      <c r="OJG226" s="1"/>
      <c r="OJH226" s="1"/>
      <c r="OJI226" s="1"/>
      <c r="OJJ226" s="1"/>
      <c r="OJK226" s="1"/>
      <c r="OJL226" s="1"/>
      <c r="OJM226" s="1"/>
      <c r="OJN226" s="1"/>
      <c r="OJO226" s="1"/>
      <c r="OJP226" s="1"/>
      <c r="OJQ226" s="1"/>
      <c r="OJR226" s="1"/>
      <c r="OJS226" s="1"/>
      <c r="OJT226" s="1"/>
      <c r="OJU226" s="1"/>
      <c r="OJV226" s="1"/>
      <c r="OJW226" s="1"/>
      <c r="OJX226" s="1"/>
      <c r="OJY226" s="1"/>
      <c r="OJZ226" s="1"/>
      <c r="OKA226" s="1"/>
      <c r="OKB226" s="1"/>
      <c r="OKC226" s="1"/>
      <c r="OKD226" s="1"/>
      <c r="OKE226" s="1"/>
      <c r="OKF226" s="1"/>
      <c r="OKG226" s="1"/>
      <c r="OKH226" s="1"/>
      <c r="OKI226" s="1"/>
      <c r="OKJ226" s="1"/>
      <c r="OKK226" s="1"/>
      <c r="OKL226" s="1"/>
      <c r="OKM226" s="1"/>
      <c r="OKN226" s="1"/>
      <c r="OKO226" s="1"/>
      <c r="OKP226" s="1"/>
      <c r="OKQ226" s="1"/>
      <c r="OKR226" s="1"/>
      <c r="OKS226" s="1"/>
      <c r="OKT226" s="1"/>
      <c r="OKU226" s="1"/>
      <c r="OKV226" s="1"/>
      <c r="OKW226" s="1"/>
      <c r="OKX226" s="1"/>
      <c r="OKY226" s="1"/>
      <c r="OKZ226" s="1"/>
      <c r="OLA226" s="1"/>
      <c r="OLB226" s="1"/>
      <c r="OLC226" s="1"/>
      <c r="OLD226" s="1"/>
      <c r="OLE226" s="1"/>
      <c r="OLF226" s="1"/>
      <c r="OLG226" s="1"/>
      <c r="OLH226" s="1"/>
      <c r="OLI226" s="1"/>
      <c r="OLJ226" s="1"/>
      <c r="OLK226" s="1"/>
      <c r="OLL226" s="1"/>
      <c r="OLM226" s="1"/>
      <c r="OLN226" s="1"/>
      <c r="OLO226" s="1"/>
      <c r="OLP226" s="1"/>
      <c r="OLQ226" s="1"/>
      <c r="OLR226" s="1"/>
      <c r="OLS226" s="1"/>
      <c r="OLT226" s="1"/>
      <c r="OLU226" s="1"/>
      <c r="OLV226" s="1"/>
      <c r="OLW226" s="1"/>
      <c r="OLX226" s="1"/>
      <c r="OLY226" s="1"/>
      <c r="OLZ226" s="1"/>
      <c r="OMA226" s="1"/>
      <c r="OMB226" s="1"/>
      <c r="OMC226" s="1"/>
      <c r="OMD226" s="1"/>
      <c r="OME226" s="1"/>
      <c r="OMF226" s="1"/>
      <c r="OMG226" s="1"/>
      <c r="OMH226" s="1"/>
      <c r="OMI226" s="1"/>
      <c r="OMJ226" s="1"/>
      <c r="OMK226" s="1"/>
      <c r="OML226" s="1"/>
      <c r="OMM226" s="1"/>
      <c r="OMN226" s="1"/>
      <c r="OMO226" s="1"/>
      <c r="OMP226" s="1"/>
      <c r="OMQ226" s="1"/>
      <c r="OMR226" s="1"/>
      <c r="OMS226" s="1"/>
      <c r="OMT226" s="1"/>
      <c r="OMU226" s="1"/>
      <c r="OMV226" s="1"/>
      <c r="OMW226" s="1"/>
      <c r="OMX226" s="1"/>
      <c r="OMY226" s="1"/>
      <c r="OMZ226" s="1"/>
      <c r="ONA226" s="1"/>
      <c r="ONB226" s="1"/>
      <c r="ONC226" s="1"/>
      <c r="OND226" s="1"/>
      <c r="ONE226" s="1"/>
      <c r="ONF226" s="1"/>
      <c r="ONG226" s="1"/>
      <c r="ONH226" s="1"/>
      <c r="ONI226" s="1"/>
      <c r="ONJ226" s="1"/>
      <c r="ONK226" s="1"/>
      <c r="ONL226" s="1"/>
      <c r="ONM226" s="1"/>
      <c r="ONN226" s="1"/>
      <c r="ONO226" s="1"/>
      <c r="ONP226" s="1"/>
      <c r="ONQ226" s="1"/>
      <c r="ONR226" s="1"/>
      <c r="ONS226" s="1"/>
      <c r="ONT226" s="1"/>
      <c r="ONU226" s="1"/>
      <c r="ONV226" s="1"/>
      <c r="ONW226" s="1"/>
      <c r="ONX226" s="1"/>
      <c r="ONY226" s="1"/>
      <c r="ONZ226" s="1"/>
      <c r="OOA226" s="1"/>
      <c r="OOB226" s="1"/>
      <c r="OOC226" s="1"/>
      <c r="OOD226" s="1"/>
      <c r="OOE226" s="1"/>
      <c r="OOF226" s="1"/>
      <c r="OOG226" s="1"/>
      <c r="OOH226" s="1"/>
      <c r="OOI226" s="1"/>
      <c r="OOJ226" s="1"/>
      <c r="OOK226" s="1"/>
      <c r="OOL226" s="1"/>
      <c r="OOM226" s="1"/>
      <c r="OON226" s="1"/>
      <c r="OOO226" s="1"/>
      <c r="OOP226" s="1"/>
      <c r="OOQ226" s="1"/>
      <c r="OOR226" s="1"/>
      <c r="OOS226" s="1"/>
      <c r="OOT226" s="1"/>
      <c r="OOU226" s="1"/>
      <c r="OOV226" s="1"/>
      <c r="OOW226" s="1"/>
      <c r="OOX226" s="1"/>
      <c r="OOY226" s="1"/>
      <c r="OOZ226" s="1"/>
      <c r="OPA226" s="1"/>
      <c r="OPB226" s="1"/>
      <c r="OPC226" s="1"/>
      <c r="OPD226" s="1"/>
      <c r="OPE226" s="1"/>
      <c r="OPF226" s="1"/>
      <c r="OPG226" s="1"/>
      <c r="OPH226" s="1"/>
      <c r="OPI226" s="1"/>
      <c r="OPJ226" s="1"/>
      <c r="OPK226" s="1"/>
      <c r="OPL226" s="1"/>
      <c r="OPM226" s="1"/>
      <c r="OPN226" s="1"/>
      <c r="OPO226" s="1"/>
      <c r="OPP226" s="1"/>
      <c r="OPQ226" s="1"/>
      <c r="OPR226" s="1"/>
      <c r="OPS226" s="1"/>
      <c r="OPT226" s="1"/>
      <c r="OPU226" s="1"/>
      <c r="OPV226" s="1"/>
      <c r="OPW226" s="1"/>
      <c r="OPX226" s="1"/>
      <c r="OPY226" s="1"/>
      <c r="OPZ226" s="1"/>
      <c r="OQA226" s="1"/>
      <c r="OQB226" s="1"/>
      <c r="OQC226" s="1"/>
      <c r="OQD226" s="1"/>
      <c r="OQE226" s="1"/>
      <c r="OQF226" s="1"/>
      <c r="OQG226" s="1"/>
      <c r="OQH226" s="1"/>
      <c r="OQI226" s="1"/>
      <c r="OQJ226" s="1"/>
      <c r="OQK226" s="1"/>
      <c r="OQL226" s="1"/>
      <c r="OQM226" s="1"/>
      <c r="OQN226" s="1"/>
      <c r="OQO226" s="1"/>
      <c r="OQP226" s="1"/>
      <c r="OQQ226" s="1"/>
      <c r="OQR226" s="1"/>
      <c r="OQS226" s="1"/>
      <c r="OQT226" s="1"/>
      <c r="OQU226" s="1"/>
      <c r="OQV226" s="1"/>
      <c r="OQW226" s="1"/>
      <c r="OQX226" s="1"/>
      <c r="OQY226" s="1"/>
      <c r="OQZ226" s="1"/>
      <c r="ORA226" s="1"/>
      <c r="ORB226" s="1"/>
      <c r="ORC226" s="1"/>
      <c r="ORD226" s="1"/>
      <c r="ORE226" s="1"/>
      <c r="ORF226" s="1"/>
      <c r="ORG226" s="1"/>
      <c r="ORH226" s="1"/>
      <c r="ORI226" s="1"/>
      <c r="ORJ226" s="1"/>
      <c r="ORK226" s="1"/>
      <c r="ORL226" s="1"/>
      <c r="ORM226" s="1"/>
      <c r="ORN226" s="1"/>
      <c r="ORO226" s="1"/>
      <c r="ORP226" s="1"/>
      <c r="ORQ226" s="1"/>
      <c r="ORR226" s="1"/>
      <c r="ORS226" s="1"/>
      <c r="ORT226" s="1"/>
      <c r="ORU226" s="1"/>
      <c r="ORV226" s="1"/>
      <c r="ORW226" s="1"/>
      <c r="ORX226" s="1"/>
      <c r="ORY226" s="1"/>
      <c r="ORZ226" s="1"/>
      <c r="OSA226" s="1"/>
      <c r="OSB226" s="1"/>
      <c r="OSC226" s="1"/>
      <c r="OSD226" s="1"/>
      <c r="OSE226" s="1"/>
      <c r="OSF226" s="1"/>
      <c r="OSG226" s="1"/>
      <c r="OSH226" s="1"/>
      <c r="OSI226" s="1"/>
      <c r="OSJ226" s="1"/>
      <c r="OSK226" s="1"/>
      <c r="OSL226" s="1"/>
      <c r="OSM226" s="1"/>
      <c r="OSN226" s="1"/>
      <c r="OSO226" s="1"/>
      <c r="OSP226" s="1"/>
      <c r="OSQ226" s="1"/>
      <c r="OSR226" s="1"/>
      <c r="OSS226" s="1"/>
      <c r="OST226" s="1"/>
      <c r="OSU226" s="1"/>
      <c r="OSV226" s="1"/>
      <c r="OSW226" s="1"/>
      <c r="OSX226" s="1"/>
      <c r="OSY226" s="1"/>
      <c r="OSZ226" s="1"/>
      <c r="OTA226" s="1"/>
      <c r="OTB226" s="1"/>
      <c r="OTC226" s="1"/>
      <c r="OTD226" s="1"/>
      <c r="OTE226" s="1"/>
      <c r="OTF226" s="1"/>
      <c r="OTG226" s="1"/>
      <c r="OTH226" s="1"/>
      <c r="OTI226" s="1"/>
      <c r="OTJ226" s="1"/>
      <c r="OTK226" s="1"/>
      <c r="OTL226" s="1"/>
      <c r="OTM226" s="1"/>
      <c r="OTN226" s="1"/>
      <c r="OTO226" s="1"/>
      <c r="OTP226" s="1"/>
      <c r="OTQ226" s="1"/>
      <c r="OTR226" s="1"/>
      <c r="OTS226" s="1"/>
      <c r="OTT226" s="1"/>
      <c r="OTU226" s="1"/>
      <c r="OTV226" s="1"/>
      <c r="OTW226" s="1"/>
      <c r="OTX226" s="1"/>
      <c r="OTY226" s="1"/>
      <c r="OTZ226" s="1"/>
      <c r="OUA226" s="1"/>
      <c r="OUB226" s="1"/>
      <c r="OUC226" s="1"/>
      <c r="OUD226" s="1"/>
      <c r="OUE226" s="1"/>
      <c r="OUF226" s="1"/>
      <c r="OUG226" s="1"/>
      <c r="OUH226" s="1"/>
      <c r="OUI226" s="1"/>
      <c r="OUJ226" s="1"/>
      <c r="OUK226" s="1"/>
      <c r="OUL226" s="1"/>
      <c r="OUM226" s="1"/>
      <c r="OUN226" s="1"/>
      <c r="OUO226" s="1"/>
      <c r="OUP226" s="1"/>
      <c r="OUQ226" s="1"/>
      <c r="OUR226" s="1"/>
      <c r="OUS226" s="1"/>
      <c r="OUT226" s="1"/>
      <c r="OUU226" s="1"/>
      <c r="OUV226" s="1"/>
      <c r="OUW226" s="1"/>
      <c r="OUX226" s="1"/>
      <c r="OUY226" s="1"/>
      <c r="OUZ226" s="1"/>
      <c r="OVA226" s="1"/>
      <c r="OVB226" s="1"/>
      <c r="OVC226" s="1"/>
      <c r="OVD226" s="1"/>
      <c r="OVE226" s="1"/>
      <c r="OVF226" s="1"/>
      <c r="OVG226" s="1"/>
      <c r="OVH226" s="1"/>
      <c r="OVI226" s="1"/>
      <c r="OVJ226" s="1"/>
      <c r="OVK226" s="1"/>
      <c r="OVL226" s="1"/>
      <c r="OVM226" s="1"/>
      <c r="OVN226" s="1"/>
      <c r="OVO226" s="1"/>
      <c r="OVP226" s="1"/>
      <c r="OVQ226" s="1"/>
      <c r="OVR226" s="1"/>
      <c r="OVS226" s="1"/>
      <c r="OVT226" s="1"/>
      <c r="OVU226" s="1"/>
      <c r="OVV226" s="1"/>
      <c r="OVW226" s="1"/>
      <c r="OVX226" s="1"/>
      <c r="OVY226" s="1"/>
      <c r="OVZ226" s="1"/>
      <c r="OWA226" s="1"/>
      <c r="OWB226" s="1"/>
      <c r="OWC226" s="1"/>
      <c r="OWD226" s="1"/>
      <c r="OWE226" s="1"/>
      <c r="OWF226" s="1"/>
      <c r="OWG226" s="1"/>
      <c r="OWH226" s="1"/>
      <c r="OWI226" s="1"/>
      <c r="OWJ226" s="1"/>
      <c r="OWK226" s="1"/>
      <c r="OWL226" s="1"/>
      <c r="OWM226" s="1"/>
      <c r="OWN226" s="1"/>
      <c r="OWO226" s="1"/>
      <c r="OWP226" s="1"/>
      <c r="OWQ226" s="1"/>
      <c r="OWR226" s="1"/>
      <c r="OWS226" s="1"/>
      <c r="OWT226" s="1"/>
      <c r="OWU226" s="1"/>
      <c r="OWV226" s="1"/>
      <c r="OWW226" s="1"/>
      <c r="OWX226" s="1"/>
      <c r="OWY226" s="1"/>
      <c r="OWZ226" s="1"/>
      <c r="OXA226" s="1"/>
      <c r="OXB226" s="1"/>
      <c r="OXC226" s="1"/>
      <c r="OXD226" s="1"/>
      <c r="OXE226" s="1"/>
      <c r="OXF226" s="1"/>
      <c r="OXG226" s="1"/>
      <c r="OXH226" s="1"/>
      <c r="OXI226" s="1"/>
      <c r="OXJ226" s="1"/>
      <c r="OXK226" s="1"/>
      <c r="OXL226" s="1"/>
      <c r="OXM226" s="1"/>
      <c r="OXN226" s="1"/>
      <c r="OXO226" s="1"/>
      <c r="OXP226" s="1"/>
      <c r="OXQ226" s="1"/>
      <c r="OXR226" s="1"/>
      <c r="OXS226" s="1"/>
      <c r="OXT226" s="1"/>
      <c r="OXU226" s="1"/>
      <c r="OXV226" s="1"/>
      <c r="OXW226" s="1"/>
      <c r="OXX226" s="1"/>
      <c r="OXY226" s="1"/>
      <c r="OXZ226" s="1"/>
      <c r="OYA226" s="1"/>
      <c r="OYB226" s="1"/>
      <c r="OYC226" s="1"/>
      <c r="OYD226" s="1"/>
      <c r="OYE226" s="1"/>
      <c r="OYF226" s="1"/>
      <c r="OYG226" s="1"/>
      <c r="OYH226" s="1"/>
      <c r="OYI226" s="1"/>
      <c r="OYJ226" s="1"/>
      <c r="OYK226" s="1"/>
      <c r="OYL226" s="1"/>
      <c r="OYM226" s="1"/>
      <c r="OYN226" s="1"/>
      <c r="OYO226" s="1"/>
      <c r="OYP226" s="1"/>
      <c r="OYQ226" s="1"/>
      <c r="OYR226" s="1"/>
      <c r="OYS226" s="1"/>
      <c r="OYT226" s="1"/>
      <c r="OYU226" s="1"/>
      <c r="OYV226" s="1"/>
      <c r="OYW226" s="1"/>
      <c r="OYX226" s="1"/>
      <c r="OYY226" s="1"/>
      <c r="OYZ226" s="1"/>
      <c r="OZA226" s="1"/>
      <c r="OZB226" s="1"/>
      <c r="OZC226" s="1"/>
      <c r="OZD226" s="1"/>
      <c r="OZE226" s="1"/>
      <c r="OZF226" s="1"/>
      <c r="OZG226" s="1"/>
      <c r="OZH226" s="1"/>
      <c r="OZI226" s="1"/>
      <c r="OZJ226" s="1"/>
      <c r="OZK226" s="1"/>
      <c r="OZL226" s="1"/>
      <c r="OZM226" s="1"/>
      <c r="OZN226" s="1"/>
      <c r="OZO226" s="1"/>
      <c r="OZP226" s="1"/>
      <c r="OZQ226" s="1"/>
      <c r="OZR226" s="1"/>
      <c r="OZS226" s="1"/>
      <c r="OZT226" s="1"/>
      <c r="OZU226" s="1"/>
      <c r="OZV226" s="1"/>
      <c r="OZW226" s="1"/>
      <c r="OZX226" s="1"/>
      <c r="OZY226" s="1"/>
      <c r="OZZ226" s="1"/>
      <c r="PAA226" s="1"/>
      <c r="PAB226" s="1"/>
      <c r="PAC226" s="1"/>
      <c r="PAD226" s="1"/>
      <c r="PAE226" s="1"/>
      <c r="PAF226" s="1"/>
      <c r="PAG226" s="1"/>
      <c r="PAH226" s="1"/>
      <c r="PAI226" s="1"/>
      <c r="PAJ226" s="1"/>
      <c r="PAK226" s="1"/>
      <c r="PAL226" s="1"/>
      <c r="PAM226" s="1"/>
      <c r="PAN226" s="1"/>
      <c r="PAO226" s="1"/>
      <c r="PAP226" s="1"/>
      <c r="PAQ226" s="1"/>
      <c r="PAR226" s="1"/>
      <c r="PAS226" s="1"/>
      <c r="PAT226" s="1"/>
      <c r="PAU226" s="1"/>
      <c r="PAV226" s="1"/>
      <c r="PAW226" s="1"/>
      <c r="PAX226" s="1"/>
      <c r="PAY226" s="1"/>
      <c r="PAZ226" s="1"/>
      <c r="PBA226" s="1"/>
      <c r="PBB226" s="1"/>
      <c r="PBC226" s="1"/>
      <c r="PBD226" s="1"/>
      <c r="PBE226" s="1"/>
      <c r="PBF226" s="1"/>
      <c r="PBG226" s="1"/>
      <c r="PBH226" s="1"/>
      <c r="PBI226" s="1"/>
      <c r="PBJ226" s="1"/>
      <c r="PBK226" s="1"/>
      <c r="PBL226" s="1"/>
      <c r="PBM226" s="1"/>
      <c r="PBN226" s="1"/>
      <c r="PBO226" s="1"/>
      <c r="PBP226" s="1"/>
      <c r="PBQ226" s="1"/>
      <c r="PBR226" s="1"/>
      <c r="PBS226" s="1"/>
      <c r="PBT226" s="1"/>
      <c r="PBU226" s="1"/>
      <c r="PBV226" s="1"/>
      <c r="PBW226" s="1"/>
      <c r="PBX226" s="1"/>
      <c r="PBY226" s="1"/>
      <c r="PBZ226" s="1"/>
      <c r="PCA226" s="1"/>
      <c r="PCB226" s="1"/>
      <c r="PCC226" s="1"/>
      <c r="PCD226" s="1"/>
      <c r="PCE226" s="1"/>
      <c r="PCF226" s="1"/>
      <c r="PCG226" s="1"/>
      <c r="PCH226" s="1"/>
      <c r="PCI226" s="1"/>
      <c r="PCJ226" s="1"/>
      <c r="PCK226" s="1"/>
      <c r="PCL226" s="1"/>
      <c r="PCM226" s="1"/>
      <c r="PCN226" s="1"/>
      <c r="PCO226" s="1"/>
      <c r="PCP226" s="1"/>
      <c r="PCQ226" s="1"/>
      <c r="PCR226" s="1"/>
      <c r="PCS226" s="1"/>
      <c r="PCT226" s="1"/>
      <c r="PCU226" s="1"/>
      <c r="PCV226" s="1"/>
      <c r="PCW226" s="1"/>
      <c r="PCX226" s="1"/>
      <c r="PCY226" s="1"/>
      <c r="PCZ226" s="1"/>
      <c r="PDA226" s="1"/>
      <c r="PDB226" s="1"/>
      <c r="PDC226" s="1"/>
      <c r="PDD226" s="1"/>
      <c r="PDE226" s="1"/>
      <c r="PDF226" s="1"/>
      <c r="PDG226" s="1"/>
      <c r="PDH226" s="1"/>
      <c r="PDI226" s="1"/>
      <c r="PDJ226" s="1"/>
      <c r="PDK226" s="1"/>
      <c r="PDL226" s="1"/>
      <c r="PDM226" s="1"/>
      <c r="PDN226" s="1"/>
      <c r="PDO226" s="1"/>
      <c r="PDP226" s="1"/>
      <c r="PDQ226" s="1"/>
      <c r="PDR226" s="1"/>
      <c r="PDS226" s="1"/>
      <c r="PDT226" s="1"/>
      <c r="PDU226" s="1"/>
      <c r="PDV226" s="1"/>
      <c r="PDW226" s="1"/>
      <c r="PDX226" s="1"/>
      <c r="PDY226" s="1"/>
      <c r="PDZ226" s="1"/>
      <c r="PEA226" s="1"/>
      <c r="PEB226" s="1"/>
      <c r="PEC226" s="1"/>
      <c r="PED226" s="1"/>
      <c r="PEE226" s="1"/>
      <c r="PEF226" s="1"/>
      <c r="PEG226" s="1"/>
      <c r="PEH226" s="1"/>
      <c r="PEI226" s="1"/>
      <c r="PEJ226" s="1"/>
      <c r="PEK226" s="1"/>
      <c r="PEL226" s="1"/>
      <c r="PEM226" s="1"/>
      <c r="PEN226" s="1"/>
      <c r="PEO226" s="1"/>
      <c r="PEP226" s="1"/>
      <c r="PEQ226" s="1"/>
      <c r="PER226" s="1"/>
      <c r="PES226" s="1"/>
      <c r="PET226" s="1"/>
      <c r="PEU226" s="1"/>
      <c r="PEV226" s="1"/>
      <c r="PEW226" s="1"/>
      <c r="PEX226" s="1"/>
      <c r="PEY226" s="1"/>
      <c r="PEZ226" s="1"/>
      <c r="PFA226" s="1"/>
      <c r="PFB226" s="1"/>
      <c r="PFC226" s="1"/>
      <c r="PFD226" s="1"/>
      <c r="PFE226" s="1"/>
      <c r="PFF226" s="1"/>
      <c r="PFG226" s="1"/>
      <c r="PFH226" s="1"/>
      <c r="PFI226" s="1"/>
      <c r="PFJ226" s="1"/>
      <c r="PFK226" s="1"/>
      <c r="PFL226" s="1"/>
      <c r="PFM226" s="1"/>
      <c r="PFN226" s="1"/>
      <c r="PFO226" s="1"/>
      <c r="PFP226" s="1"/>
      <c r="PFQ226" s="1"/>
      <c r="PFR226" s="1"/>
      <c r="PFS226" s="1"/>
      <c r="PFT226" s="1"/>
      <c r="PFU226" s="1"/>
      <c r="PFV226" s="1"/>
      <c r="PFW226" s="1"/>
      <c r="PFX226" s="1"/>
      <c r="PFY226" s="1"/>
      <c r="PFZ226" s="1"/>
      <c r="PGA226" s="1"/>
      <c r="PGB226" s="1"/>
      <c r="PGC226" s="1"/>
      <c r="PGD226" s="1"/>
      <c r="PGE226" s="1"/>
      <c r="PGF226" s="1"/>
      <c r="PGG226" s="1"/>
      <c r="PGH226" s="1"/>
      <c r="PGI226" s="1"/>
      <c r="PGJ226" s="1"/>
      <c r="PGK226" s="1"/>
      <c r="PGL226" s="1"/>
      <c r="PGM226" s="1"/>
      <c r="PGN226" s="1"/>
      <c r="PGO226" s="1"/>
      <c r="PGP226" s="1"/>
      <c r="PGQ226" s="1"/>
      <c r="PGR226" s="1"/>
      <c r="PGS226" s="1"/>
      <c r="PGT226" s="1"/>
      <c r="PGU226" s="1"/>
      <c r="PGV226" s="1"/>
      <c r="PGW226" s="1"/>
      <c r="PGX226" s="1"/>
      <c r="PGY226" s="1"/>
      <c r="PGZ226" s="1"/>
      <c r="PHA226" s="1"/>
      <c r="PHB226" s="1"/>
      <c r="PHC226" s="1"/>
      <c r="PHD226" s="1"/>
      <c r="PHE226" s="1"/>
      <c r="PHF226" s="1"/>
      <c r="PHG226" s="1"/>
      <c r="PHH226" s="1"/>
      <c r="PHI226" s="1"/>
      <c r="PHJ226" s="1"/>
      <c r="PHK226" s="1"/>
      <c r="PHL226" s="1"/>
      <c r="PHM226" s="1"/>
      <c r="PHN226" s="1"/>
      <c r="PHO226" s="1"/>
      <c r="PHP226" s="1"/>
      <c r="PHQ226" s="1"/>
      <c r="PHR226" s="1"/>
      <c r="PHS226" s="1"/>
      <c r="PHT226" s="1"/>
      <c r="PHU226" s="1"/>
      <c r="PHV226" s="1"/>
      <c r="PHW226" s="1"/>
      <c r="PHX226" s="1"/>
      <c r="PHY226" s="1"/>
      <c r="PHZ226" s="1"/>
      <c r="PIA226" s="1"/>
      <c r="PIB226" s="1"/>
      <c r="PIC226" s="1"/>
      <c r="PID226" s="1"/>
      <c r="PIE226" s="1"/>
      <c r="PIF226" s="1"/>
      <c r="PIG226" s="1"/>
      <c r="PIH226" s="1"/>
      <c r="PII226" s="1"/>
      <c r="PIJ226" s="1"/>
      <c r="PIK226" s="1"/>
      <c r="PIL226" s="1"/>
      <c r="PIM226" s="1"/>
      <c r="PIN226" s="1"/>
      <c r="PIO226" s="1"/>
      <c r="PIP226" s="1"/>
      <c r="PIQ226" s="1"/>
      <c r="PIR226" s="1"/>
      <c r="PIS226" s="1"/>
      <c r="PIT226" s="1"/>
      <c r="PIU226" s="1"/>
      <c r="PIV226" s="1"/>
      <c r="PIW226" s="1"/>
      <c r="PIX226" s="1"/>
      <c r="PIY226" s="1"/>
      <c r="PIZ226" s="1"/>
      <c r="PJA226" s="1"/>
      <c r="PJB226" s="1"/>
      <c r="PJC226" s="1"/>
      <c r="PJD226" s="1"/>
      <c r="PJE226" s="1"/>
      <c r="PJF226" s="1"/>
      <c r="PJG226" s="1"/>
      <c r="PJH226" s="1"/>
      <c r="PJI226" s="1"/>
      <c r="PJJ226" s="1"/>
      <c r="PJK226" s="1"/>
      <c r="PJL226" s="1"/>
      <c r="PJM226" s="1"/>
      <c r="PJN226" s="1"/>
      <c r="PJO226" s="1"/>
      <c r="PJP226" s="1"/>
      <c r="PJQ226" s="1"/>
      <c r="PJR226" s="1"/>
      <c r="PJS226" s="1"/>
      <c r="PJT226" s="1"/>
      <c r="PJU226" s="1"/>
      <c r="PJV226" s="1"/>
      <c r="PJW226" s="1"/>
      <c r="PJX226" s="1"/>
      <c r="PJY226" s="1"/>
      <c r="PJZ226" s="1"/>
      <c r="PKA226" s="1"/>
      <c r="PKB226" s="1"/>
      <c r="PKC226" s="1"/>
      <c r="PKD226" s="1"/>
      <c r="PKE226" s="1"/>
      <c r="PKF226" s="1"/>
      <c r="PKG226" s="1"/>
      <c r="PKH226" s="1"/>
      <c r="PKI226" s="1"/>
      <c r="PKJ226" s="1"/>
      <c r="PKK226" s="1"/>
      <c r="PKL226" s="1"/>
      <c r="PKM226" s="1"/>
      <c r="PKN226" s="1"/>
      <c r="PKO226" s="1"/>
      <c r="PKP226" s="1"/>
      <c r="PKQ226" s="1"/>
      <c r="PKR226" s="1"/>
      <c r="PKS226" s="1"/>
      <c r="PKT226" s="1"/>
      <c r="PKU226" s="1"/>
      <c r="PKV226" s="1"/>
      <c r="PKW226" s="1"/>
      <c r="PKX226" s="1"/>
      <c r="PKY226" s="1"/>
      <c r="PKZ226" s="1"/>
      <c r="PLA226" s="1"/>
      <c r="PLB226" s="1"/>
      <c r="PLC226" s="1"/>
      <c r="PLD226" s="1"/>
      <c r="PLE226" s="1"/>
      <c r="PLF226" s="1"/>
      <c r="PLG226" s="1"/>
      <c r="PLH226" s="1"/>
      <c r="PLI226" s="1"/>
      <c r="PLJ226" s="1"/>
      <c r="PLK226" s="1"/>
      <c r="PLL226" s="1"/>
      <c r="PLM226" s="1"/>
      <c r="PLN226" s="1"/>
      <c r="PLO226" s="1"/>
      <c r="PLP226" s="1"/>
      <c r="PLQ226" s="1"/>
      <c r="PLR226" s="1"/>
      <c r="PLS226" s="1"/>
      <c r="PLT226" s="1"/>
      <c r="PLU226" s="1"/>
      <c r="PLV226" s="1"/>
      <c r="PLW226" s="1"/>
      <c r="PLX226" s="1"/>
      <c r="PLY226" s="1"/>
      <c r="PLZ226" s="1"/>
      <c r="PMA226" s="1"/>
      <c r="PMB226" s="1"/>
      <c r="PMC226" s="1"/>
      <c r="PMD226" s="1"/>
      <c r="PME226" s="1"/>
      <c r="PMF226" s="1"/>
      <c r="PMG226" s="1"/>
      <c r="PMH226" s="1"/>
      <c r="PMI226" s="1"/>
      <c r="PMJ226" s="1"/>
      <c r="PMK226" s="1"/>
      <c r="PML226" s="1"/>
      <c r="PMM226" s="1"/>
      <c r="PMN226" s="1"/>
      <c r="PMO226" s="1"/>
      <c r="PMP226" s="1"/>
      <c r="PMQ226" s="1"/>
      <c r="PMR226" s="1"/>
      <c r="PMS226" s="1"/>
      <c r="PMT226" s="1"/>
      <c r="PMU226" s="1"/>
      <c r="PMV226" s="1"/>
      <c r="PMW226" s="1"/>
      <c r="PMX226" s="1"/>
      <c r="PMY226" s="1"/>
      <c r="PMZ226" s="1"/>
      <c r="PNA226" s="1"/>
      <c r="PNB226" s="1"/>
      <c r="PNC226" s="1"/>
      <c r="PND226" s="1"/>
      <c r="PNE226" s="1"/>
      <c r="PNF226" s="1"/>
      <c r="PNG226" s="1"/>
      <c r="PNH226" s="1"/>
      <c r="PNI226" s="1"/>
      <c r="PNJ226" s="1"/>
      <c r="PNK226" s="1"/>
      <c r="PNL226" s="1"/>
      <c r="PNM226" s="1"/>
      <c r="PNN226" s="1"/>
      <c r="PNO226" s="1"/>
      <c r="PNP226" s="1"/>
      <c r="PNQ226" s="1"/>
      <c r="PNR226" s="1"/>
      <c r="PNS226" s="1"/>
      <c r="PNT226" s="1"/>
      <c r="PNU226" s="1"/>
      <c r="PNV226" s="1"/>
      <c r="PNW226" s="1"/>
      <c r="PNX226" s="1"/>
      <c r="PNY226" s="1"/>
      <c r="PNZ226" s="1"/>
      <c r="POA226" s="1"/>
      <c r="POB226" s="1"/>
      <c r="POC226" s="1"/>
      <c r="POD226" s="1"/>
      <c r="POE226" s="1"/>
      <c r="POF226" s="1"/>
      <c r="POG226" s="1"/>
      <c r="POH226" s="1"/>
      <c r="POI226" s="1"/>
      <c r="POJ226" s="1"/>
      <c r="POK226" s="1"/>
      <c r="POL226" s="1"/>
      <c r="POM226" s="1"/>
      <c r="PON226" s="1"/>
      <c r="POO226" s="1"/>
      <c r="POP226" s="1"/>
      <c r="POQ226" s="1"/>
      <c r="POR226" s="1"/>
      <c r="POS226" s="1"/>
      <c r="POT226" s="1"/>
      <c r="POU226" s="1"/>
      <c r="POV226" s="1"/>
      <c r="POW226" s="1"/>
      <c r="POX226" s="1"/>
      <c r="POY226" s="1"/>
      <c r="POZ226" s="1"/>
      <c r="PPA226" s="1"/>
      <c r="PPB226" s="1"/>
      <c r="PPC226" s="1"/>
      <c r="PPD226" s="1"/>
      <c r="PPE226" s="1"/>
      <c r="PPF226" s="1"/>
      <c r="PPG226" s="1"/>
      <c r="PPH226" s="1"/>
      <c r="PPI226" s="1"/>
      <c r="PPJ226" s="1"/>
      <c r="PPK226" s="1"/>
      <c r="PPL226" s="1"/>
      <c r="PPM226" s="1"/>
      <c r="PPN226" s="1"/>
      <c r="PPO226" s="1"/>
      <c r="PPP226" s="1"/>
      <c r="PPQ226" s="1"/>
      <c r="PPR226" s="1"/>
      <c r="PPS226" s="1"/>
      <c r="PPT226" s="1"/>
      <c r="PPU226" s="1"/>
      <c r="PPV226" s="1"/>
      <c r="PPW226" s="1"/>
      <c r="PPX226" s="1"/>
      <c r="PPY226" s="1"/>
      <c r="PPZ226" s="1"/>
      <c r="PQA226" s="1"/>
      <c r="PQB226" s="1"/>
      <c r="PQC226" s="1"/>
      <c r="PQD226" s="1"/>
      <c r="PQE226" s="1"/>
      <c r="PQF226" s="1"/>
      <c r="PQG226" s="1"/>
      <c r="PQH226" s="1"/>
      <c r="PQI226" s="1"/>
      <c r="PQJ226" s="1"/>
      <c r="PQK226" s="1"/>
      <c r="PQL226" s="1"/>
      <c r="PQM226" s="1"/>
      <c r="PQN226" s="1"/>
      <c r="PQO226" s="1"/>
      <c r="PQP226" s="1"/>
      <c r="PQQ226" s="1"/>
      <c r="PQR226" s="1"/>
      <c r="PQS226" s="1"/>
      <c r="PQT226" s="1"/>
      <c r="PQU226" s="1"/>
      <c r="PQV226" s="1"/>
      <c r="PQW226" s="1"/>
      <c r="PQX226" s="1"/>
      <c r="PQY226" s="1"/>
      <c r="PQZ226" s="1"/>
      <c r="PRA226" s="1"/>
      <c r="PRB226" s="1"/>
      <c r="PRC226" s="1"/>
      <c r="PRD226" s="1"/>
      <c r="PRE226" s="1"/>
      <c r="PRF226" s="1"/>
      <c r="PRG226" s="1"/>
      <c r="PRH226" s="1"/>
      <c r="PRI226" s="1"/>
      <c r="PRJ226" s="1"/>
      <c r="PRK226" s="1"/>
      <c r="PRL226" s="1"/>
      <c r="PRM226" s="1"/>
      <c r="PRN226" s="1"/>
      <c r="PRO226" s="1"/>
      <c r="PRP226" s="1"/>
      <c r="PRQ226" s="1"/>
      <c r="PRR226" s="1"/>
      <c r="PRS226" s="1"/>
      <c r="PRT226" s="1"/>
      <c r="PRU226" s="1"/>
      <c r="PRV226" s="1"/>
      <c r="PRW226" s="1"/>
      <c r="PRX226" s="1"/>
      <c r="PRY226" s="1"/>
      <c r="PRZ226" s="1"/>
      <c r="PSA226" s="1"/>
      <c r="PSB226" s="1"/>
      <c r="PSC226" s="1"/>
      <c r="PSD226" s="1"/>
      <c r="PSE226" s="1"/>
      <c r="PSF226" s="1"/>
      <c r="PSG226" s="1"/>
      <c r="PSH226" s="1"/>
      <c r="PSI226" s="1"/>
      <c r="PSJ226" s="1"/>
      <c r="PSK226" s="1"/>
      <c r="PSL226" s="1"/>
      <c r="PSM226" s="1"/>
      <c r="PSN226" s="1"/>
      <c r="PSO226" s="1"/>
      <c r="PSP226" s="1"/>
      <c r="PSQ226" s="1"/>
      <c r="PSR226" s="1"/>
      <c r="PSS226" s="1"/>
      <c r="PST226" s="1"/>
      <c r="PSU226" s="1"/>
      <c r="PSV226" s="1"/>
      <c r="PSW226" s="1"/>
      <c r="PSX226" s="1"/>
      <c r="PSY226" s="1"/>
      <c r="PSZ226" s="1"/>
      <c r="PTA226" s="1"/>
      <c r="PTB226" s="1"/>
      <c r="PTC226" s="1"/>
      <c r="PTD226" s="1"/>
      <c r="PTE226" s="1"/>
      <c r="PTF226" s="1"/>
      <c r="PTG226" s="1"/>
      <c r="PTH226" s="1"/>
      <c r="PTI226" s="1"/>
      <c r="PTJ226" s="1"/>
      <c r="PTK226" s="1"/>
      <c r="PTL226" s="1"/>
      <c r="PTM226" s="1"/>
      <c r="PTN226" s="1"/>
      <c r="PTO226" s="1"/>
      <c r="PTP226" s="1"/>
      <c r="PTQ226" s="1"/>
      <c r="PTR226" s="1"/>
      <c r="PTS226" s="1"/>
      <c r="PTT226" s="1"/>
      <c r="PTU226" s="1"/>
      <c r="PTV226" s="1"/>
      <c r="PTW226" s="1"/>
      <c r="PTX226" s="1"/>
      <c r="PTY226" s="1"/>
      <c r="PTZ226" s="1"/>
      <c r="PUA226" s="1"/>
      <c r="PUB226" s="1"/>
      <c r="PUC226" s="1"/>
      <c r="PUD226" s="1"/>
      <c r="PUE226" s="1"/>
      <c r="PUF226" s="1"/>
      <c r="PUG226" s="1"/>
      <c r="PUH226" s="1"/>
      <c r="PUI226" s="1"/>
      <c r="PUJ226" s="1"/>
      <c r="PUK226" s="1"/>
      <c r="PUL226" s="1"/>
      <c r="PUM226" s="1"/>
      <c r="PUN226" s="1"/>
      <c r="PUO226" s="1"/>
      <c r="PUP226" s="1"/>
      <c r="PUQ226" s="1"/>
      <c r="PUR226" s="1"/>
      <c r="PUS226" s="1"/>
      <c r="PUT226" s="1"/>
      <c r="PUU226" s="1"/>
      <c r="PUV226" s="1"/>
      <c r="PUW226" s="1"/>
      <c r="PUX226" s="1"/>
      <c r="PUY226" s="1"/>
      <c r="PUZ226" s="1"/>
      <c r="PVA226" s="1"/>
      <c r="PVB226" s="1"/>
      <c r="PVC226" s="1"/>
      <c r="PVD226" s="1"/>
      <c r="PVE226" s="1"/>
      <c r="PVF226" s="1"/>
      <c r="PVG226" s="1"/>
      <c r="PVH226" s="1"/>
      <c r="PVI226" s="1"/>
      <c r="PVJ226" s="1"/>
      <c r="PVK226" s="1"/>
      <c r="PVL226" s="1"/>
      <c r="PVM226" s="1"/>
      <c r="PVN226" s="1"/>
      <c r="PVO226" s="1"/>
      <c r="PVP226" s="1"/>
      <c r="PVQ226" s="1"/>
      <c r="PVR226" s="1"/>
      <c r="PVS226" s="1"/>
      <c r="PVT226" s="1"/>
      <c r="PVU226" s="1"/>
      <c r="PVV226" s="1"/>
      <c r="PVW226" s="1"/>
      <c r="PVX226" s="1"/>
      <c r="PVY226" s="1"/>
      <c r="PVZ226" s="1"/>
      <c r="PWA226" s="1"/>
      <c r="PWB226" s="1"/>
      <c r="PWC226" s="1"/>
      <c r="PWD226" s="1"/>
      <c r="PWE226" s="1"/>
      <c r="PWF226" s="1"/>
      <c r="PWG226" s="1"/>
      <c r="PWH226" s="1"/>
      <c r="PWI226" s="1"/>
      <c r="PWJ226" s="1"/>
      <c r="PWK226" s="1"/>
      <c r="PWL226" s="1"/>
      <c r="PWM226" s="1"/>
      <c r="PWN226" s="1"/>
      <c r="PWO226" s="1"/>
      <c r="PWP226" s="1"/>
      <c r="PWQ226" s="1"/>
      <c r="PWR226" s="1"/>
      <c r="PWS226" s="1"/>
      <c r="PWT226" s="1"/>
      <c r="PWU226" s="1"/>
      <c r="PWV226" s="1"/>
      <c r="PWW226" s="1"/>
      <c r="PWX226" s="1"/>
      <c r="PWY226" s="1"/>
      <c r="PWZ226" s="1"/>
      <c r="PXA226" s="1"/>
      <c r="PXB226" s="1"/>
      <c r="PXC226" s="1"/>
      <c r="PXD226" s="1"/>
      <c r="PXE226" s="1"/>
      <c r="PXF226" s="1"/>
      <c r="PXG226" s="1"/>
      <c r="PXH226" s="1"/>
      <c r="PXI226" s="1"/>
      <c r="PXJ226" s="1"/>
      <c r="PXK226" s="1"/>
      <c r="PXL226" s="1"/>
      <c r="PXM226" s="1"/>
      <c r="PXN226" s="1"/>
      <c r="PXO226" s="1"/>
      <c r="PXP226" s="1"/>
      <c r="PXQ226" s="1"/>
      <c r="PXR226" s="1"/>
      <c r="PXS226" s="1"/>
      <c r="PXT226" s="1"/>
      <c r="PXU226" s="1"/>
      <c r="PXV226" s="1"/>
      <c r="PXW226" s="1"/>
      <c r="PXX226" s="1"/>
      <c r="PXY226" s="1"/>
      <c r="PXZ226" s="1"/>
      <c r="PYA226" s="1"/>
      <c r="PYB226" s="1"/>
      <c r="PYC226" s="1"/>
      <c r="PYD226" s="1"/>
      <c r="PYE226" s="1"/>
      <c r="PYF226" s="1"/>
      <c r="PYG226" s="1"/>
      <c r="PYH226" s="1"/>
      <c r="PYI226" s="1"/>
      <c r="PYJ226" s="1"/>
      <c r="PYK226" s="1"/>
      <c r="PYL226" s="1"/>
      <c r="PYM226" s="1"/>
      <c r="PYN226" s="1"/>
      <c r="PYO226" s="1"/>
      <c r="PYP226" s="1"/>
      <c r="PYQ226" s="1"/>
      <c r="PYR226" s="1"/>
      <c r="PYS226" s="1"/>
      <c r="PYT226" s="1"/>
      <c r="PYU226" s="1"/>
      <c r="PYV226" s="1"/>
      <c r="PYW226" s="1"/>
      <c r="PYX226" s="1"/>
      <c r="PYY226" s="1"/>
      <c r="PYZ226" s="1"/>
      <c r="PZA226" s="1"/>
      <c r="PZB226" s="1"/>
      <c r="PZC226" s="1"/>
      <c r="PZD226" s="1"/>
      <c r="PZE226" s="1"/>
      <c r="PZF226" s="1"/>
      <c r="PZG226" s="1"/>
      <c r="PZH226" s="1"/>
      <c r="PZI226" s="1"/>
      <c r="PZJ226" s="1"/>
      <c r="PZK226" s="1"/>
      <c r="PZL226" s="1"/>
      <c r="PZM226" s="1"/>
      <c r="PZN226" s="1"/>
      <c r="PZO226" s="1"/>
      <c r="PZP226" s="1"/>
      <c r="PZQ226" s="1"/>
      <c r="PZR226" s="1"/>
      <c r="PZS226" s="1"/>
      <c r="PZT226" s="1"/>
      <c r="PZU226" s="1"/>
      <c r="PZV226" s="1"/>
      <c r="PZW226" s="1"/>
      <c r="PZX226" s="1"/>
      <c r="PZY226" s="1"/>
      <c r="PZZ226" s="1"/>
      <c r="QAA226" s="1"/>
      <c r="QAB226" s="1"/>
      <c r="QAC226" s="1"/>
      <c r="QAD226" s="1"/>
      <c r="QAE226" s="1"/>
      <c r="QAF226" s="1"/>
      <c r="QAG226" s="1"/>
      <c r="QAH226" s="1"/>
      <c r="QAI226" s="1"/>
      <c r="QAJ226" s="1"/>
      <c r="QAK226" s="1"/>
      <c r="QAL226" s="1"/>
      <c r="QAM226" s="1"/>
      <c r="QAN226" s="1"/>
      <c r="QAO226" s="1"/>
      <c r="QAP226" s="1"/>
      <c r="QAQ226" s="1"/>
      <c r="QAR226" s="1"/>
      <c r="QAS226" s="1"/>
      <c r="QAT226" s="1"/>
      <c r="QAU226" s="1"/>
      <c r="QAV226" s="1"/>
      <c r="QAW226" s="1"/>
      <c r="QAX226" s="1"/>
      <c r="QAY226" s="1"/>
      <c r="QAZ226" s="1"/>
      <c r="QBA226" s="1"/>
      <c r="QBB226" s="1"/>
      <c r="QBC226" s="1"/>
      <c r="QBD226" s="1"/>
      <c r="QBE226" s="1"/>
      <c r="QBF226" s="1"/>
      <c r="QBG226" s="1"/>
      <c r="QBH226" s="1"/>
      <c r="QBI226" s="1"/>
      <c r="QBJ226" s="1"/>
      <c r="QBK226" s="1"/>
      <c r="QBL226" s="1"/>
      <c r="QBM226" s="1"/>
      <c r="QBN226" s="1"/>
      <c r="QBO226" s="1"/>
      <c r="QBP226" s="1"/>
      <c r="QBQ226" s="1"/>
      <c r="QBR226" s="1"/>
      <c r="QBS226" s="1"/>
      <c r="QBT226" s="1"/>
      <c r="QBU226" s="1"/>
      <c r="QBV226" s="1"/>
      <c r="QBW226" s="1"/>
      <c r="QBX226" s="1"/>
      <c r="QBY226" s="1"/>
      <c r="QBZ226" s="1"/>
      <c r="QCA226" s="1"/>
      <c r="QCB226" s="1"/>
      <c r="QCC226" s="1"/>
      <c r="QCD226" s="1"/>
      <c r="QCE226" s="1"/>
      <c r="QCF226" s="1"/>
      <c r="QCG226" s="1"/>
      <c r="QCH226" s="1"/>
      <c r="QCI226" s="1"/>
      <c r="QCJ226" s="1"/>
      <c r="QCK226" s="1"/>
      <c r="QCL226" s="1"/>
      <c r="QCM226" s="1"/>
      <c r="QCN226" s="1"/>
      <c r="QCO226" s="1"/>
      <c r="QCP226" s="1"/>
      <c r="QCQ226" s="1"/>
      <c r="QCR226" s="1"/>
      <c r="QCS226" s="1"/>
      <c r="QCT226" s="1"/>
      <c r="QCU226" s="1"/>
      <c r="QCV226" s="1"/>
      <c r="QCW226" s="1"/>
      <c r="QCX226" s="1"/>
      <c r="QCY226" s="1"/>
      <c r="QCZ226" s="1"/>
      <c r="QDA226" s="1"/>
      <c r="QDB226" s="1"/>
      <c r="QDC226" s="1"/>
      <c r="QDD226" s="1"/>
      <c r="QDE226" s="1"/>
      <c r="QDF226" s="1"/>
      <c r="QDG226" s="1"/>
      <c r="QDH226" s="1"/>
      <c r="QDI226" s="1"/>
      <c r="QDJ226" s="1"/>
      <c r="QDK226" s="1"/>
      <c r="QDL226" s="1"/>
      <c r="QDM226" s="1"/>
      <c r="QDN226" s="1"/>
      <c r="QDO226" s="1"/>
      <c r="QDP226" s="1"/>
      <c r="QDQ226" s="1"/>
      <c r="QDR226" s="1"/>
      <c r="QDS226" s="1"/>
      <c r="QDT226" s="1"/>
      <c r="QDU226" s="1"/>
      <c r="QDV226" s="1"/>
      <c r="QDW226" s="1"/>
      <c r="QDX226" s="1"/>
      <c r="QDY226" s="1"/>
      <c r="QDZ226" s="1"/>
      <c r="QEA226" s="1"/>
      <c r="QEB226" s="1"/>
      <c r="QEC226" s="1"/>
      <c r="QED226" s="1"/>
      <c r="QEE226" s="1"/>
      <c r="QEF226" s="1"/>
      <c r="QEG226" s="1"/>
      <c r="QEH226" s="1"/>
      <c r="QEI226" s="1"/>
      <c r="QEJ226" s="1"/>
      <c r="QEK226" s="1"/>
      <c r="QEL226" s="1"/>
      <c r="QEM226" s="1"/>
      <c r="QEN226" s="1"/>
      <c r="QEO226" s="1"/>
      <c r="QEP226" s="1"/>
      <c r="QEQ226" s="1"/>
      <c r="QER226" s="1"/>
      <c r="QES226" s="1"/>
      <c r="QET226" s="1"/>
      <c r="QEU226" s="1"/>
      <c r="QEV226" s="1"/>
      <c r="QEW226" s="1"/>
      <c r="QEX226" s="1"/>
      <c r="QEY226" s="1"/>
      <c r="QEZ226" s="1"/>
      <c r="QFA226" s="1"/>
      <c r="QFB226" s="1"/>
      <c r="QFC226" s="1"/>
      <c r="QFD226" s="1"/>
      <c r="QFE226" s="1"/>
      <c r="QFF226" s="1"/>
      <c r="QFG226" s="1"/>
      <c r="QFH226" s="1"/>
      <c r="QFI226" s="1"/>
      <c r="QFJ226" s="1"/>
      <c r="QFK226" s="1"/>
      <c r="QFL226" s="1"/>
      <c r="QFM226" s="1"/>
      <c r="QFN226" s="1"/>
      <c r="QFO226" s="1"/>
      <c r="QFP226" s="1"/>
      <c r="QFQ226" s="1"/>
      <c r="QFR226" s="1"/>
      <c r="QFS226" s="1"/>
      <c r="QFT226" s="1"/>
      <c r="QFU226" s="1"/>
      <c r="QFV226" s="1"/>
      <c r="QFW226" s="1"/>
      <c r="QFX226" s="1"/>
      <c r="QFY226" s="1"/>
      <c r="QFZ226" s="1"/>
      <c r="QGA226" s="1"/>
      <c r="QGB226" s="1"/>
      <c r="QGC226" s="1"/>
      <c r="QGD226" s="1"/>
      <c r="QGE226" s="1"/>
      <c r="QGF226" s="1"/>
      <c r="QGG226" s="1"/>
      <c r="QGH226" s="1"/>
      <c r="QGI226" s="1"/>
      <c r="QGJ226" s="1"/>
      <c r="QGK226" s="1"/>
      <c r="QGL226" s="1"/>
      <c r="QGM226" s="1"/>
      <c r="QGN226" s="1"/>
      <c r="QGO226" s="1"/>
      <c r="QGP226" s="1"/>
      <c r="QGQ226" s="1"/>
      <c r="QGR226" s="1"/>
      <c r="QGS226" s="1"/>
      <c r="QGT226" s="1"/>
      <c r="QGU226" s="1"/>
      <c r="QGV226" s="1"/>
      <c r="QGW226" s="1"/>
      <c r="QGX226" s="1"/>
      <c r="QGY226" s="1"/>
      <c r="QGZ226" s="1"/>
      <c r="QHA226" s="1"/>
      <c r="QHB226" s="1"/>
      <c r="QHC226" s="1"/>
      <c r="QHD226" s="1"/>
      <c r="QHE226" s="1"/>
      <c r="QHF226" s="1"/>
      <c r="QHG226" s="1"/>
      <c r="QHH226" s="1"/>
      <c r="QHI226" s="1"/>
      <c r="QHJ226" s="1"/>
      <c r="QHK226" s="1"/>
      <c r="QHL226" s="1"/>
      <c r="QHM226" s="1"/>
      <c r="QHN226" s="1"/>
      <c r="QHO226" s="1"/>
      <c r="QHP226" s="1"/>
      <c r="QHQ226" s="1"/>
      <c r="QHR226" s="1"/>
      <c r="QHS226" s="1"/>
      <c r="QHT226" s="1"/>
      <c r="QHU226" s="1"/>
      <c r="QHV226" s="1"/>
      <c r="QHW226" s="1"/>
      <c r="QHX226" s="1"/>
      <c r="QHY226" s="1"/>
      <c r="QHZ226" s="1"/>
      <c r="QIA226" s="1"/>
      <c r="QIB226" s="1"/>
      <c r="QIC226" s="1"/>
      <c r="QID226" s="1"/>
      <c r="QIE226" s="1"/>
      <c r="QIF226" s="1"/>
      <c r="QIG226" s="1"/>
      <c r="QIH226" s="1"/>
      <c r="QII226" s="1"/>
      <c r="QIJ226" s="1"/>
      <c r="QIK226" s="1"/>
      <c r="QIL226" s="1"/>
      <c r="QIM226" s="1"/>
      <c r="QIN226" s="1"/>
      <c r="QIO226" s="1"/>
      <c r="QIP226" s="1"/>
      <c r="QIQ226" s="1"/>
      <c r="QIR226" s="1"/>
      <c r="QIS226" s="1"/>
      <c r="QIT226" s="1"/>
      <c r="QIU226" s="1"/>
      <c r="QIV226" s="1"/>
      <c r="QIW226" s="1"/>
      <c r="QIX226" s="1"/>
      <c r="QIY226" s="1"/>
      <c r="QIZ226" s="1"/>
      <c r="QJA226" s="1"/>
      <c r="QJB226" s="1"/>
      <c r="QJC226" s="1"/>
      <c r="QJD226" s="1"/>
      <c r="QJE226" s="1"/>
      <c r="QJF226" s="1"/>
      <c r="QJG226" s="1"/>
      <c r="QJH226" s="1"/>
      <c r="QJI226" s="1"/>
      <c r="QJJ226" s="1"/>
      <c r="QJK226" s="1"/>
      <c r="QJL226" s="1"/>
      <c r="QJM226" s="1"/>
      <c r="QJN226" s="1"/>
      <c r="QJO226" s="1"/>
      <c r="QJP226" s="1"/>
      <c r="QJQ226" s="1"/>
      <c r="QJR226" s="1"/>
      <c r="QJS226" s="1"/>
      <c r="QJT226" s="1"/>
      <c r="QJU226" s="1"/>
      <c r="QJV226" s="1"/>
      <c r="QJW226" s="1"/>
      <c r="QJX226" s="1"/>
      <c r="QJY226" s="1"/>
      <c r="QJZ226" s="1"/>
      <c r="QKA226" s="1"/>
      <c r="QKB226" s="1"/>
      <c r="QKC226" s="1"/>
      <c r="QKD226" s="1"/>
      <c r="QKE226" s="1"/>
      <c r="QKF226" s="1"/>
      <c r="QKG226" s="1"/>
      <c r="QKH226" s="1"/>
      <c r="QKI226" s="1"/>
      <c r="QKJ226" s="1"/>
      <c r="QKK226" s="1"/>
      <c r="QKL226" s="1"/>
      <c r="QKM226" s="1"/>
      <c r="QKN226" s="1"/>
      <c r="QKO226" s="1"/>
      <c r="QKP226" s="1"/>
      <c r="QKQ226" s="1"/>
      <c r="QKR226" s="1"/>
      <c r="QKS226" s="1"/>
      <c r="QKT226" s="1"/>
      <c r="QKU226" s="1"/>
      <c r="QKV226" s="1"/>
      <c r="QKW226" s="1"/>
      <c r="QKX226" s="1"/>
      <c r="QKY226" s="1"/>
      <c r="QKZ226" s="1"/>
      <c r="QLA226" s="1"/>
      <c r="QLB226" s="1"/>
      <c r="QLC226" s="1"/>
      <c r="QLD226" s="1"/>
      <c r="QLE226" s="1"/>
      <c r="QLF226" s="1"/>
      <c r="QLG226" s="1"/>
      <c r="QLH226" s="1"/>
      <c r="QLI226" s="1"/>
      <c r="QLJ226" s="1"/>
      <c r="QLK226" s="1"/>
      <c r="QLL226" s="1"/>
      <c r="QLM226" s="1"/>
      <c r="QLN226" s="1"/>
      <c r="QLO226" s="1"/>
      <c r="QLP226" s="1"/>
      <c r="QLQ226" s="1"/>
      <c r="QLR226" s="1"/>
      <c r="QLS226" s="1"/>
      <c r="QLT226" s="1"/>
      <c r="QLU226" s="1"/>
      <c r="QLV226" s="1"/>
      <c r="QLW226" s="1"/>
      <c r="QLX226" s="1"/>
      <c r="QLY226" s="1"/>
      <c r="QLZ226" s="1"/>
      <c r="QMA226" s="1"/>
      <c r="QMB226" s="1"/>
      <c r="QMC226" s="1"/>
      <c r="QMD226" s="1"/>
      <c r="QME226" s="1"/>
      <c r="QMF226" s="1"/>
      <c r="QMG226" s="1"/>
      <c r="QMH226" s="1"/>
      <c r="QMI226" s="1"/>
      <c r="QMJ226" s="1"/>
      <c r="QMK226" s="1"/>
      <c r="QML226" s="1"/>
      <c r="QMM226" s="1"/>
      <c r="QMN226" s="1"/>
      <c r="QMO226" s="1"/>
      <c r="QMP226" s="1"/>
      <c r="QMQ226" s="1"/>
      <c r="QMR226" s="1"/>
      <c r="QMS226" s="1"/>
      <c r="QMT226" s="1"/>
      <c r="QMU226" s="1"/>
      <c r="QMV226" s="1"/>
      <c r="QMW226" s="1"/>
      <c r="QMX226" s="1"/>
      <c r="QMY226" s="1"/>
      <c r="QMZ226" s="1"/>
      <c r="QNA226" s="1"/>
      <c r="QNB226" s="1"/>
      <c r="QNC226" s="1"/>
      <c r="QND226" s="1"/>
      <c r="QNE226" s="1"/>
      <c r="QNF226" s="1"/>
      <c r="QNG226" s="1"/>
      <c r="QNH226" s="1"/>
      <c r="QNI226" s="1"/>
      <c r="QNJ226" s="1"/>
      <c r="QNK226" s="1"/>
      <c r="QNL226" s="1"/>
      <c r="QNM226" s="1"/>
      <c r="QNN226" s="1"/>
      <c r="QNO226" s="1"/>
      <c r="QNP226" s="1"/>
      <c r="QNQ226" s="1"/>
      <c r="QNR226" s="1"/>
      <c r="QNS226" s="1"/>
      <c r="QNT226" s="1"/>
      <c r="QNU226" s="1"/>
      <c r="QNV226" s="1"/>
      <c r="QNW226" s="1"/>
      <c r="QNX226" s="1"/>
      <c r="QNY226" s="1"/>
      <c r="QNZ226" s="1"/>
      <c r="QOA226" s="1"/>
      <c r="QOB226" s="1"/>
      <c r="QOC226" s="1"/>
      <c r="QOD226" s="1"/>
      <c r="QOE226" s="1"/>
      <c r="QOF226" s="1"/>
      <c r="QOG226" s="1"/>
      <c r="QOH226" s="1"/>
      <c r="QOI226" s="1"/>
      <c r="QOJ226" s="1"/>
      <c r="QOK226" s="1"/>
      <c r="QOL226" s="1"/>
      <c r="QOM226" s="1"/>
      <c r="QON226" s="1"/>
      <c r="QOO226" s="1"/>
      <c r="QOP226" s="1"/>
      <c r="QOQ226" s="1"/>
      <c r="QOR226" s="1"/>
      <c r="QOS226" s="1"/>
      <c r="QOT226" s="1"/>
      <c r="QOU226" s="1"/>
      <c r="QOV226" s="1"/>
      <c r="QOW226" s="1"/>
      <c r="QOX226" s="1"/>
      <c r="QOY226" s="1"/>
      <c r="QOZ226" s="1"/>
      <c r="QPA226" s="1"/>
      <c r="QPB226" s="1"/>
      <c r="QPC226" s="1"/>
      <c r="QPD226" s="1"/>
      <c r="QPE226" s="1"/>
      <c r="QPF226" s="1"/>
      <c r="QPG226" s="1"/>
      <c r="QPH226" s="1"/>
      <c r="QPI226" s="1"/>
      <c r="QPJ226" s="1"/>
      <c r="QPK226" s="1"/>
      <c r="QPL226" s="1"/>
      <c r="QPM226" s="1"/>
      <c r="QPN226" s="1"/>
      <c r="QPO226" s="1"/>
      <c r="QPP226" s="1"/>
      <c r="QPQ226" s="1"/>
      <c r="QPR226" s="1"/>
      <c r="QPS226" s="1"/>
      <c r="QPT226" s="1"/>
      <c r="QPU226" s="1"/>
      <c r="QPV226" s="1"/>
      <c r="QPW226" s="1"/>
      <c r="QPX226" s="1"/>
      <c r="QPY226" s="1"/>
      <c r="QPZ226" s="1"/>
      <c r="QQA226" s="1"/>
      <c r="QQB226" s="1"/>
      <c r="QQC226" s="1"/>
      <c r="QQD226" s="1"/>
      <c r="QQE226" s="1"/>
      <c r="QQF226" s="1"/>
      <c r="QQG226" s="1"/>
      <c r="QQH226" s="1"/>
      <c r="QQI226" s="1"/>
      <c r="QQJ226" s="1"/>
      <c r="QQK226" s="1"/>
      <c r="QQL226" s="1"/>
      <c r="QQM226" s="1"/>
      <c r="QQN226" s="1"/>
      <c r="QQO226" s="1"/>
      <c r="QQP226" s="1"/>
      <c r="QQQ226" s="1"/>
      <c r="QQR226" s="1"/>
      <c r="QQS226" s="1"/>
      <c r="QQT226" s="1"/>
      <c r="QQU226" s="1"/>
      <c r="QQV226" s="1"/>
      <c r="QQW226" s="1"/>
      <c r="QQX226" s="1"/>
      <c r="QQY226" s="1"/>
      <c r="QQZ226" s="1"/>
      <c r="QRA226" s="1"/>
      <c r="QRB226" s="1"/>
      <c r="QRC226" s="1"/>
      <c r="QRD226" s="1"/>
      <c r="QRE226" s="1"/>
      <c r="QRF226" s="1"/>
      <c r="QRG226" s="1"/>
      <c r="QRH226" s="1"/>
      <c r="QRI226" s="1"/>
      <c r="QRJ226" s="1"/>
      <c r="QRK226" s="1"/>
      <c r="QRL226" s="1"/>
      <c r="QRM226" s="1"/>
      <c r="QRN226" s="1"/>
      <c r="QRO226" s="1"/>
      <c r="QRP226" s="1"/>
      <c r="QRQ226" s="1"/>
      <c r="QRR226" s="1"/>
      <c r="QRS226" s="1"/>
      <c r="QRT226" s="1"/>
      <c r="QRU226" s="1"/>
      <c r="QRV226" s="1"/>
      <c r="QRW226" s="1"/>
      <c r="QRX226" s="1"/>
      <c r="QRY226" s="1"/>
      <c r="QRZ226" s="1"/>
      <c r="QSA226" s="1"/>
      <c r="QSB226" s="1"/>
      <c r="QSC226" s="1"/>
      <c r="QSD226" s="1"/>
      <c r="QSE226" s="1"/>
      <c r="QSF226" s="1"/>
      <c r="QSG226" s="1"/>
      <c r="QSH226" s="1"/>
      <c r="QSI226" s="1"/>
      <c r="QSJ226" s="1"/>
      <c r="QSK226" s="1"/>
      <c r="QSL226" s="1"/>
      <c r="QSM226" s="1"/>
      <c r="QSN226" s="1"/>
      <c r="QSO226" s="1"/>
      <c r="QSP226" s="1"/>
      <c r="QSQ226" s="1"/>
      <c r="QSR226" s="1"/>
      <c r="QSS226" s="1"/>
      <c r="QST226" s="1"/>
      <c r="QSU226" s="1"/>
      <c r="QSV226" s="1"/>
      <c r="QSW226" s="1"/>
      <c r="QSX226" s="1"/>
      <c r="QSY226" s="1"/>
      <c r="QSZ226" s="1"/>
      <c r="QTA226" s="1"/>
      <c r="QTB226" s="1"/>
      <c r="QTC226" s="1"/>
      <c r="QTD226" s="1"/>
      <c r="QTE226" s="1"/>
      <c r="QTF226" s="1"/>
      <c r="QTG226" s="1"/>
      <c r="QTH226" s="1"/>
      <c r="QTI226" s="1"/>
      <c r="QTJ226" s="1"/>
      <c r="QTK226" s="1"/>
      <c r="QTL226" s="1"/>
      <c r="QTM226" s="1"/>
      <c r="QTN226" s="1"/>
      <c r="QTO226" s="1"/>
      <c r="QTP226" s="1"/>
      <c r="QTQ226" s="1"/>
      <c r="QTR226" s="1"/>
      <c r="QTS226" s="1"/>
      <c r="QTT226" s="1"/>
      <c r="QTU226" s="1"/>
      <c r="QTV226" s="1"/>
      <c r="QTW226" s="1"/>
      <c r="QTX226" s="1"/>
      <c r="QTY226" s="1"/>
      <c r="QTZ226" s="1"/>
      <c r="QUA226" s="1"/>
      <c r="QUB226" s="1"/>
      <c r="QUC226" s="1"/>
      <c r="QUD226" s="1"/>
      <c r="QUE226" s="1"/>
      <c r="QUF226" s="1"/>
      <c r="QUG226" s="1"/>
      <c r="QUH226" s="1"/>
      <c r="QUI226" s="1"/>
      <c r="QUJ226" s="1"/>
      <c r="QUK226" s="1"/>
      <c r="QUL226" s="1"/>
      <c r="QUM226" s="1"/>
      <c r="QUN226" s="1"/>
      <c r="QUO226" s="1"/>
      <c r="QUP226" s="1"/>
      <c r="QUQ226" s="1"/>
      <c r="QUR226" s="1"/>
      <c r="QUS226" s="1"/>
      <c r="QUT226" s="1"/>
      <c r="QUU226" s="1"/>
      <c r="QUV226" s="1"/>
      <c r="QUW226" s="1"/>
      <c r="QUX226" s="1"/>
      <c r="QUY226" s="1"/>
      <c r="QUZ226" s="1"/>
      <c r="QVA226" s="1"/>
      <c r="QVB226" s="1"/>
      <c r="QVC226" s="1"/>
      <c r="QVD226" s="1"/>
      <c r="QVE226" s="1"/>
      <c r="QVF226" s="1"/>
      <c r="QVG226" s="1"/>
      <c r="QVH226" s="1"/>
      <c r="QVI226" s="1"/>
      <c r="QVJ226" s="1"/>
      <c r="QVK226" s="1"/>
      <c r="QVL226" s="1"/>
      <c r="QVM226" s="1"/>
      <c r="QVN226" s="1"/>
      <c r="QVO226" s="1"/>
      <c r="QVP226" s="1"/>
      <c r="QVQ226" s="1"/>
      <c r="QVR226" s="1"/>
      <c r="QVS226" s="1"/>
      <c r="QVT226" s="1"/>
      <c r="QVU226" s="1"/>
      <c r="QVV226" s="1"/>
      <c r="QVW226" s="1"/>
      <c r="QVX226" s="1"/>
      <c r="QVY226" s="1"/>
      <c r="QVZ226" s="1"/>
      <c r="QWA226" s="1"/>
      <c r="QWB226" s="1"/>
      <c r="QWC226" s="1"/>
      <c r="QWD226" s="1"/>
      <c r="QWE226" s="1"/>
      <c r="QWF226" s="1"/>
      <c r="QWG226" s="1"/>
      <c r="QWH226" s="1"/>
      <c r="QWI226" s="1"/>
      <c r="QWJ226" s="1"/>
      <c r="QWK226" s="1"/>
      <c r="QWL226" s="1"/>
      <c r="QWM226" s="1"/>
      <c r="QWN226" s="1"/>
      <c r="QWO226" s="1"/>
      <c r="QWP226" s="1"/>
      <c r="QWQ226" s="1"/>
      <c r="QWR226" s="1"/>
      <c r="QWS226" s="1"/>
      <c r="QWT226" s="1"/>
      <c r="QWU226" s="1"/>
      <c r="QWV226" s="1"/>
      <c r="QWW226" s="1"/>
      <c r="QWX226" s="1"/>
      <c r="QWY226" s="1"/>
      <c r="QWZ226" s="1"/>
      <c r="QXA226" s="1"/>
      <c r="QXB226" s="1"/>
      <c r="QXC226" s="1"/>
      <c r="QXD226" s="1"/>
      <c r="QXE226" s="1"/>
      <c r="QXF226" s="1"/>
      <c r="QXG226" s="1"/>
      <c r="QXH226" s="1"/>
      <c r="QXI226" s="1"/>
      <c r="QXJ226" s="1"/>
      <c r="QXK226" s="1"/>
      <c r="QXL226" s="1"/>
      <c r="QXM226" s="1"/>
      <c r="QXN226" s="1"/>
      <c r="QXO226" s="1"/>
      <c r="QXP226" s="1"/>
      <c r="QXQ226" s="1"/>
      <c r="QXR226" s="1"/>
      <c r="QXS226" s="1"/>
      <c r="QXT226" s="1"/>
      <c r="QXU226" s="1"/>
      <c r="QXV226" s="1"/>
      <c r="QXW226" s="1"/>
      <c r="QXX226" s="1"/>
      <c r="QXY226" s="1"/>
      <c r="QXZ226" s="1"/>
      <c r="QYA226" s="1"/>
      <c r="QYB226" s="1"/>
      <c r="QYC226" s="1"/>
      <c r="QYD226" s="1"/>
      <c r="QYE226" s="1"/>
      <c r="QYF226" s="1"/>
      <c r="QYG226" s="1"/>
      <c r="QYH226" s="1"/>
      <c r="QYI226" s="1"/>
      <c r="QYJ226" s="1"/>
      <c r="QYK226" s="1"/>
      <c r="QYL226" s="1"/>
      <c r="QYM226" s="1"/>
      <c r="QYN226" s="1"/>
      <c r="QYO226" s="1"/>
      <c r="QYP226" s="1"/>
      <c r="QYQ226" s="1"/>
      <c r="QYR226" s="1"/>
      <c r="QYS226" s="1"/>
      <c r="QYT226" s="1"/>
      <c r="QYU226" s="1"/>
      <c r="QYV226" s="1"/>
      <c r="QYW226" s="1"/>
      <c r="QYX226" s="1"/>
      <c r="QYY226" s="1"/>
      <c r="QYZ226" s="1"/>
      <c r="QZA226" s="1"/>
      <c r="QZB226" s="1"/>
      <c r="QZC226" s="1"/>
      <c r="QZD226" s="1"/>
      <c r="QZE226" s="1"/>
      <c r="QZF226" s="1"/>
      <c r="QZG226" s="1"/>
      <c r="QZH226" s="1"/>
      <c r="QZI226" s="1"/>
      <c r="QZJ226" s="1"/>
      <c r="QZK226" s="1"/>
      <c r="QZL226" s="1"/>
      <c r="QZM226" s="1"/>
      <c r="QZN226" s="1"/>
      <c r="QZO226" s="1"/>
      <c r="QZP226" s="1"/>
      <c r="QZQ226" s="1"/>
      <c r="QZR226" s="1"/>
      <c r="QZS226" s="1"/>
      <c r="QZT226" s="1"/>
      <c r="QZU226" s="1"/>
      <c r="QZV226" s="1"/>
      <c r="QZW226" s="1"/>
      <c r="QZX226" s="1"/>
      <c r="QZY226" s="1"/>
      <c r="QZZ226" s="1"/>
      <c r="RAA226" s="1"/>
      <c r="RAB226" s="1"/>
      <c r="RAC226" s="1"/>
      <c r="RAD226" s="1"/>
      <c r="RAE226" s="1"/>
      <c r="RAF226" s="1"/>
      <c r="RAG226" s="1"/>
      <c r="RAH226" s="1"/>
      <c r="RAI226" s="1"/>
      <c r="RAJ226" s="1"/>
      <c r="RAK226" s="1"/>
      <c r="RAL226" s="1"/>
      <c r="RAM226" s="1"/>
      <c r="RAN226" s="1"/>
      <c r="RAO226" s="1"/>
      <c r="RAP226" s="1"/>
      <c r="RAQ226" s="1"/>
      <c r="RAR226" s="1"/>
      <c r="RAS226" s="1"/>
      <c r="RAT226" s="1"/>
      <c r="RAU226" s="1"/>
      <c r="RAV226" s="1"/>
      <c r="RAW226" s="1"/>
      <c r="RAX226" s="1"/>
      <c r="RAY226" s="1"/>
      <c r="RAZ226" s="1"/>
      <c r="RBA226" s="1"/>
      <c r="RBB226" s="1"/>
      <c r="RBC226" s="1"/>
      <c r="RBD226" s="1"/>
      <c r="RBE226" s="1"/>
      <c r="RBF226" s="1"/>
      <c r="RBG226" s="1"/>
      <c r="RBH226" s="1"/>
      <c r="RBI226" s="1"/>
      <c r="RBJ226" s="1"/>
      <c r="RBK226" s="1"/>
      <c r="RBL226" s="1"/>
      <c r="RBM226" s="1"/>
      <c r="RBN226" s="1"/>
      <c r="RBO226" s="1"/>
      <c r="RBP226" s="1"/>
      <c r="RBQ226" s="1"/>
      <c r="RBR226" s="1"/>
      <c r="RBS226" s="1"/>
      <c r="RBT226" s="1"/>
      <c r="RBU226" s="1"/>
      <c r="RBV226" s="1"/>
      <c r="RBW226" s="1"/>
      <c r="RBX226" s="1"/>
      <c r="RBY226" s="1"/>
      <c r="RBZ226" s="1"/>
      <c r="RCA226" s="1"/>
      <c r="RCB226" s="1"/>
      <c r="RCC226" s="1"/>
      <c r="RCD226" s="1"/>
      <c r="RCE226" s="1"/>
      <c r="RCF226" s="1"/>
      <c r="RCG226" s="1"/>
      <c r="RCH226" s="1"/>
      <c r="RCI226" s="1"/>
      <c r="RCJ226" s="1"/>
      <c r="RCK226" s="1"/>
      <c r="RCL226" s="1"/>
      <c r="RCM226" s="1"/>
      <c r="RCN226" s="1"/>
      <c r="RCO226" s="1"/>
      <c r="RCP226" s="1"/>
      <c r="RCQ226" s="1"/>
      <c r="RCR226" s="1"/>
      <c r="RCS226" s="1"/>
      <c r="RCT226" s="1"/>
      <c r="RCU226" s="1"/>
      <c r="RCV226" s="1"/>
      <c r="RCW226" s="1"/>
      <c r="RCX226" s="1"/>
      <c r="RCY226" s="1"/>
      <c r="RCZ226" s="1"/>
      <c r="RDA226" s="1"/>
      <c r="RDB226" s="1"/>
      <c r="RDC226" s="1"/>
      <c r="RDD226" s="1"/>
      <c r="RDE226" s="1"/>
      <c r="RDF226" s="1"/>
      <c r="RDG226" s="1"/>
      <c r="RDH226" s="1"/>
      <c r="RDI226" s="1"/>
      <c r="RDJ226" s="1"/>
      <c r="RDK226" s="1"/>
      <c r="RDL226" s="1"/>
      <c r="RDM226" s="1"/>
      <c r="RDN226" s="1"/>
      <c r="RDO226" s="1"/>
      <c r="RDP226" s="1"/>
      <c r="RDQ226" s="1"/>
      <c r="RDR226" s="1"/>
      <c r="RDS226" s="1"/>
      <c r="RDT226" s="1"/>
      <c r="RDU226" s="1"/>
      <c r="RDV226" s="1"/>
      <c r="RDW226" s="1"/>
      <c r="RDX226" s="1"/>
      <c r="RDY226" s="1"/>
      <c r="RDZ226" s="1"/>
      <c r="REA226" s="1"/>
      <c r="REB226" s="1"/>
      <c r="REC226" s="1"/>
      <c r="RED226" s="1"/>
      <c r="REE226" s="1"/>
      <c r="REF226" s="1"/>
      <c r="REG226" s="1"/>
      <c r="REH226" s="1"/>
      <c r="REI226" s="1"/>
      <c r="REJ226" s="1"/>
      <c r="REK226" s="1"/>
      <c r="REL226" s="1"/>
      <c r="REM226" s="1"/>
      <c r="REN226" s="1"/>
      <c r="REO226" s="1"/>
      <c r="REP226" s="1"/>
      <c r="REQ226" s="1"/>
      <c r="RER226" s="1"/>
      <c r="RES226" s="1"/>
      <c r="RET226" s="1"/>
      <c r="REU226" s="1"/>
      <c r="REV226" s="1"/>
      <c r="REW226" s="1"/>
      <c r="REX226" s="1"/>
      <c r="REY226" s="1"/>
      <c r="REZ226" s="1"/>
      <c r="RFA226" s="1"/>
      <c r="RFB226" s="1"/>
      <c r="RFC226" s="1"/>
      <c r="RFD226" s="1"/>
      <c r="RFE226" s="1"/>
      <c r="RFF226" s="1"/>
      <c r="RFG226" s="1"/>
      <c r="RFH226" s="1"/>
      <c r="RFI226" s="1"/>
      <c r="RFJ226" s="1"/>
      <c r="RFK226" s="1"/>
      <c r="RFL226" s="1"/>
      <c r="RFM226" s="1"/>
      <c r="RFN226" s="1"/>
      <c r="RFO226" s="1"/>
      <c r="RFP226" s="1"/>
      <c r="RFQ226" s="1"/>
      <c r="RFR226" s="1"/>
      <c r="RFS226" s="1"/>
      <c r="RFT226" s="1"/>
      <c r="RFU226" s="1"/>
      <c r="RFV226" s="1"/>
      <c r="RFW226" s="1"/>
      <c r="RFX226" s="1"/>
      <c r="RFY226" s="1"/>
      <c r="RFZ226" s="1"/>
      <c r="RGA226" s="1"/>
      <c r="RGB226" s="1"/>
      <c r="RGC226" s="1"/>
      <c r="RGD226" s="1"/>
      <c r="RGE226" s="1"/>
      <c r="RGF226" s="1"/>
      <c r="RGG226" s="1"/>
      <c r="RGH226" s="1"/>
      <c r="RGI226" s="1"/>
      <c r="RGJ226" s="1"/>
      <c r="RGK226" s="1"/>
      <c r="RGL226" s="1"/>
      <c r="RGM226" s="1"/>
      <c r="RGN226" s="1"/>
      <c r="RGO226" s="1"/>
      <c r="RGP226" s="1"/>
      <c r="RGQ226" s="1"/>
      <c r="RGR226" s="1"/>
      <c r="RGS226" s="1"/>
      <c r="RGT226" s="1"/>
      <c r="RGU226" s="1"/>
      <c r="RGV226" s="1"/>
      <c r="RGW226" s="1"/>
      <c r="RGX226" s="1"/>
      <c r="RGY226" s="1"/>
      <c r="RGZ226" s="1"/>
      <c r="RHA226" s="1"/>
      <c r="RHB226" s="1"/>
      <c r="RHC226" s="1"/>
      <c r="RHD226" s="1"/>
      <c r="RHE226" s="1"/>
      <c r="RHF226" s="1"/>
      <c r="RHG226" s="1"/>
      <c r="RHH226" s="1"/>
      <c r="RHI226" s="1"/>
      <c r="RHJ226" s="1"/>
      <c r="RHK226" s="1"/>
      <c r="RHL226" s="1"/>
      <c r="RHM226" s="1"/>
      <c r="RHN226" s="1"/>
      <c r="RHO226" s="1"/>
      <c r="RHP226" s="1"/>
      <c r="RHQ226" s="1"/>
      <c r="RHR226" s="1"/>
      <c r="RHS226" s="1"/>
      <c r="RHT226" s="1"/>
      <c r="RHU226" s="1"/>
      <c r="RHV226" s="1"/>
      <c r="RHW226" s="1"/>
      <c r="RHX226" s="1"/>
      <c r="RHY226" s="1"/>
      <c r="RHZ226" s="1"/>
      <c r="RIA226" s="1"/>
      <c r="RIB226" s="1"/>
      <c r="RIC226" s="1"/>
      <c r="RID226" s="1"/>
      <c r="RIE226" s="1"/>
      <c r="RIF226" s="1"/>
      <c r="RIG226" s="1"/>
      <c r="RIH226" s="1"/>
      <c r="RII226" s="1"/>
      <c r="RIJ226" s="1"/>
      <c r="RIK226" s="1"/>
      <c r="RIL226" s="1"/>
      <c r="RIM226" s="1"/>
      <c r="RIN226" s="1"/>
      <c r="RIO226" s="1"/>
      <c r="RIP226" s="1"/>
      <c r="RIQ226" s="1"/>
      <c r="RIR226" s="1"/>
      <c r="RIS226" s="1"/>
      <c r="RIT226" s="1"/>
      <c r="RIU226" s="1"/>
      <c r="RIV226" s="1"/>
      <c r="RIW226" s="1"/>
      <c r="RIX226" s="1"/>
      <c r="RIY226" s="1"/>
      <c r="RIZ226" s="1"/>
      <c r="RJA226" s="1"/>
      <c r="RJB226" s="1"/>
      <c r="RJC226" s="1"/>
      <c r="RJD226" s="1"/>
      <c r="RJE226" s="1"/>
      <c r="RJF226" s="1"/>
      <c r="RJG226" s="1"/>
      <c r="RJH226" s="1"/>
      <c r="RJI226" s="1"/>
      <c r="RJJ226" s="1"/>
      <c r="RJK226" s="1"/>
      <c r="RJL226" s="1"/>
      <c r="RJM226" s="1"/>
      <c r="RJN226" s="1"/>
      <c r="RJO226" s="1"/>
      <c r="RJP226" s="1"/>
      <c r="RJQ226" s="1"/>
      <c r="RJR226" s="1"/>
      <c r="RJS226" s="1"/>
      <c r="RJT226" s="1"/>
      <c r="RJU226" s="1"/>
      <c r="RJV226" s="1"/>
      <c r="RJW226" s="1"/>
      <c r="RJX226" s="1"/>
      <c r="RJY226" s="1"/>
      <c r="RJZ226" s="1"/>
      <c r="RKA226" s="1"/>
      <c r="RKB226" s="1"/>
      <c r="RKC226" s="1"/>
      <c r="RKD226" s="1"/>
      <c r="RKE226" s="1"/>
      <c r="RKF226" s="1"/>
      <c r="RKG226" s="1"/>
      <c r="RKH226" s="1"/>
      <c r="RKI226" s="1"/>
      <c r="RKJ226" s="1"/>
      <c r="RKK226" s="1"/>
      <c r="RKL226" s="1"/>
      <c r="RKM226" s="1"/>
      <c r="RKN226" s="1"/>
      <c r="RKO226" s="1"/>
      <c r="RKP226" s="1"/>
      <c r="RKQ226" s="1"/>
      <c r="RKR226" s="1"/>
      <c r="RKS226" s="1"/>
      <c r="RKT226" s="1"/>
      <c r="RKU226" s="1"/>
      <c r="RKV226" s="1"/>
      <c r="RKW226" s="1"/>
      <c r="RKX226" s="1"/>
      <c r="RKY226" s="1"/>
      <c r="RKZ226" s="1"/>
      <c r="RLA226" s="1"/>
      <c r="RLB226" s="1"/>
      <c r="RLC226" s="1"/>
      <c r="RLD226" s="1"/>
      <c r="RLE226" s="1"/>
      <c r="RLF226" s="1"/>
      <c r="RLG226" s="1"/>
      <c r="RLH226" s="1"/>
      <c r="RLI226" s="1"/>
      <c r="RLJ226" s="1"/>
      <c r="RLK226" s="1"/>
      <c r="RLL226" s="1"/>
      <c r="RLM226" s="1"/>
      <c r="RLN226" s="1"/>
      <c r="RLO226" s="1"/>
      <c r="RLP226" s="1"/>
      <c r="RLQ226" s="1"/>
      <c r="RLR226" s="1"/>
      <c r="RLS226" s="1"/>
      <c r="RLT226" s="1"/>
      <c r="RLU226" s="1"/>
      <c r="RLV226" s="1"/>
      <c r="RLW226" s="1"/>
      <c r="RLX226" s="1"/>
      <c r="RLY226" s="1"/>
      <c r="RLZ226" s="1"/>
      <c r="RMA226" s="1"/>
      <c r="RMB226" s="1"/>
      <c r="RMC226" s="1"/>
      <c r="RMD226" s="1"/>
      <c r="RME226" s="1"/>
      <c r="RMF226" s="1"/>
      <c r="RMG226" s="1"/>
      <c r="RMH226" s="1"/>
      <c r="RMI226" s="1"/>
      <c r="RMJ226" s="1"/>
      <c r="RMK226" s="1"/>
      <c r="RML226" s="1"/>
      <c r="RMM226" s="1"/>
      <c r="RMN226" s="1"/>
      <c r="RMO226" s="1"/>
      <c r="RMP226" s="1"/>
      <c r="RMQ226" s="1"/>
      <c r="RMR226" s="1"/>
      <c r="RMS226" s="1"/>
      <c r="RMT226" s="1"/>
      <c r="RMU226" s="1"/>
      <c r="RMV226" s="1"/>
      <c r="RMW226" s="1"/>
      <c r="RMX226" s="1"/>
      <c r="RMY226" s="1"/>
      <c r="RMZ226" s="1"/>
      <c r="RNA226" s="1"/>
      <c r="RNB226" s="1"/>
      <c r="RNC226" s="1"/>
      <c r="RND226" s="1"/>
      <c r="RNE226" s="1"/>
      <c r="RNF226" s="1"/>
      <c r="RNG226" s="1"/>
      <c r="RNH226" s="1"/>
      <c r="RNI226" s="1"/>
      <c r="RNJ226" s="1"/>
      <c r="RNK226" s="1"/>
      <c r="RNL226" s="1"/>
      <c r="RNM226" s="1"/>
      <c r="RNN226" s="1"/>
      <c r="RNO226" s="1"/>
      <c r="RNP226" s="1"/>
      <c r="RNQ226" s="1"/>
      <c r="RNR226" s="1"/>
      <c r="RNS226" s="1"/>
      <c r="RNT226" s="1"/>
      <c r="RNU226" s="1"/>
      <c r="RNV226" s="1"/>
      <c r="RNW226" s="1"/>
      <c r="RNX226" s="1"/>
      <c r="RNY226" s="1"/>
      <c r="RNZ226" s="1"/>
      <c r="ROA226" s="1"/>
      <c r="ROB226" s="1"/>
      <c r="ROC226" s="1"/>
      <c r="ROD226" s="1"/>
      <c r="ROE226" s="1"/>
      <c r="ROF226" s="1"/>
      <c r="ROG226" s="1"/>
      <c r="ROH226" s="1"/>
      <c r="ROI226" s="1"/>
      <c r="ROJ226" s="1"/>
      <c r="ROK226" s="1"/>
      <c r="ROL226" s="1"/>
      <c r="ROM226" s="1"/>
      <c r="RON226" s="1"/>
      <c r="ROO226" s="1"/>
      <c r="ROP226" s="1"/>
      <c r="ROQ226" s="1"/>
      <c r="ROR226" s="1"/>
      <c r="ROS226" s="1"/>
      <c r="ROT226" s="1"/>
      <c r="ROU226" s="1"/>
      <c r="ROV226" s="1"/>
      <c r="ROW226" s="1"/>
      <c r="ROX226" s="1"/>
      <c r="ROY226" s="1"/>
      <c r="ROZ226" s="1"/>
      <c r="RPA226" s="1"/>
      <c r="RPB226" s="1"/>
      <c r="RPC226" s="1"/>
      <c r="RPD226" s="1"/>
      <c r="RPE226" s="1"/>
      <c r="RPF226" s="1"/>
      <c r="RPG226" s="1"/>
      <c r="RPH226" s="1"/>
      <c r="RPI226" s="1"/>
      <c r="RPJ226" s="1"/>
      <c r="RPK226" s="1"/>
      <c r="RPL226" s="1"/>
      <c r="RPM226" s="1"/>
      <c r="RPN226" s="1"/>
      <c r="RPO226" s="1"/>
      <c r="RPP226" s="1"/>
      <c r="RPQ226" s="1"/>
      <c r="RPR226" s="1"/>
      <c r="RPS226" s="1"/>
      <c r="RPT226" s="1"/>
      <c r="RPU226" s="1"/>
      <c r="RPV226" s="1"/>
      <c r="RPW226" s="1"/>
      <c r="RPX226" s="1"/>
      <c r="RPY226" s="1"/>
      <c r="RPZ226" s="1"/>
      <c r="RQA226" s="1"/>
      <c r="RQB226" s="1"/>
      <c r="RQC226" s="1"/>
      <c r="RQD226" s="1"/>
      <c r="RQE226" s="1"/>
      <c r="RQF226" s="1"/>
      <c r="RQG226" s="1"/>
      <c r="RQH226" s="1"/>
      <c r="RQI226" s="1"/>
      <c r="RQJ226" s="1"/>
      <c r="RQK226" s="1"/>
      <c r="RQL226" s="1"/>
      <c r="RQM226" s="1"/>
      <c r="RQN226" s="1"/>
      <c r="RQO226" s="1"/>
      <c r="RQP226" s="1"/>
      <c r="RQQ226" s="1"/>
      <c r="RQR226" s="1"/>
      <c r="RQS226" s="1"/>
      <c r="RQT226" s="1"/>
      <c r="RQU226" s="1"/>
      <c r="RQV226" s="1"/>
      <c r="RQW226" s="1"/>
      <c r="RQX226" s="1"/>
      <c r="RQY226" s="1"/>
      <c r="RQZ226" s="1"/>
      <c r="RRA226" s="1"/>
      <c r="RRB226" s="1"/>
      <c r="RRC226" s="1"/>
      <c r="RRD226" s="1"/>
      <c r="RRE226" s="1"/>
      <c r="RRF226" s="1"/>
      <c r="RRG226" s="1"/>
      <c r="RRH226" s="1"/>
      <c r="RRI226" s="1"/>
      <c r="RRJ226" s="1"/>
      <c r="RRK226" s="1"/>
      <c r="RRL226" s="1"/>
      <c r="RRM226" s="1"/>
      <c r="RRN226" s="1"/>
      <c r="RRO226" s="1"/>
      <c r="RRP226" s="1"/>
      <c r="RRQ226" s="1"/>
      <c r="RRR226" s="1"/>
      <c r="RRS226" s="1"/>
      <c r="RRT226" s="1"/>
      <c r="RRU226" s="1"/>
      <c r="RRV226" s="1"/>
      <c r="RRW226" s="1"/>
      <c r="RRX226" s="1"/>
      <c r="RRY226" s="1"/>
      <c r="RRZ226" s="1"/>
      <c r="RSA226" s="1"/>
      <c r="RSB226" s="1"/>
      <c r="RSC226" s="1"/>
      <c r="RSD226" s="1"/>
      <c r="RSE226" s="1"/>
      <c r="RSF226" s="1"/>
      <c r="RSG226" s="1"/>
      <c r="RSH226" s="1"/>
      <c r="RSI226" s="1"/>
      <c r="RSJ226" s="1"/>
      <c r="RSK226" s="1"/>
      <c r="RSL226" s="1"/>
      <c r="RSM226" s="1"/>
      <c r="RSN226" s="1"/>
      <c r="RSO226" s="1"/>
      <c r="RSP226" s="1"/>
      <c r="RSQ226" s="1"/>
      <c r="RSR226" s="1"/>
      <c r="RSS226" s="1"/>
      <c r="RST226" s="1"/>
      <c r="RSU226" s="1"/>
      <c r="RSV226" s="1"/>
      <c r="RSW226" s="1"/>
      <c r="RSX226" s="1"/>
      <c r="RSY226" s="1"/>
      <c r="RSZ226" s="1"/>
      <c r="RTA226" s="1"/>
      <c r="RTB226" s="1"/>
      <c r="RTC226" s="1"/>
      <c r="RTD226" s="1"/>
      <c r="RTE226" s="1"/>
      <c r="RTF226" s="1"/>
      <c r="RTG226" s="1"/>
      <c r="RTH226" s="1"/>
      <c r="RTI226" s="1"/>
      <c r="RTJ226" s="1"/>
      <c r="RTK226" s="1"/>
      <c r="RTL226" s="1"/>
      <c r="RTM226" s="1"/>
      <c r="RTN226" s="1"/>
      <c r="RTO226" s="1"/>
      <c r="RTP226" s="1"/>
      <c r="RTQ226" s="1"/>
      <c r="RTR226" s="1"/>
      <c r="RTS226" s="1"/>
      <c r="RTT226" s="1"/>
      <c r="RTU226" s="1"/>
      <c r="RTV226" s="1"/>
      <c r="RTW226" s="1"/>
      <c r="RTX226" s="1"/>
      <c r="RTY226" s="1"/>
      <c r="RTZ226" s="1"/>
      <c r="RUA226" s="1"/>
      <c r="RUB226" s="1"/>
      <c r="RUC226" s="1"/>
      <c r="RUD226" s="1"/>
      <c r="RUE226" s="1"/>
      <c r="RUF226" s="1"/>
      <c r="RUG226" s="1"/>
      <c r="RUH226" s="1"/>
      <c r="RUI226" s="1"/>
      <c r="RUJ226" s="1"/>
      <c r="RUK226" s="1"/>
      <c r="RUL226" s="1"/>
      <c r="RUM226" s="1"/>
      <c r="RUN226" s="1"/>
      <c r="RUO226" s="1"/>
      <c r="RUP226" s="1"/>
      <c r="RUQ226" s="1"/>
      <c r="RUR226" s="1"/>
      <c r="RUS226" s="1"/>
      <c r="RUT226" s="1"/>
      <c r="RUU226" s="1"/>
      <c r="RUV226" s="1"/>
      <c r="RUW226" s="1"/>
      <c r="RUX226" s="1"/>
      <c r="RUY226" s="1"/>
      <c r="RUZ226" s="1"/>
      <c r="RVA226" s="1"/>
      <c r="RVB226" s="1"/>
      <c r="RVC226" s="1"/>
      <c r="RVD226" s="1"/>
      <c r="RVE226" s="1"/>
      <c r="RVF226" s="1"/>
      <c r="RVG226" s="1"/>
      <c r="RVH226" s="1"/>
      <c r="RVI226" s="1"/>
      <c r="RVJ226" s="1"/>
      <c r="RVK226" s="1"/>
      <c r="RVL226" s="1"/>
      <c r="RVM226" s="1"/>
      <c r="RVN226" s="1"/>
      <c r="RVO226" s="1"/>
      <c r="RVP226" s="1"/>
      <c r="RVQ226" s="1"/>
      <c r="RVR226" s="1"/>
      <c r="RVS226" s="1"/>
      <c r="RVT226" s="1"/>
      <c r="RVU226" s="1"/>
      <c r="RVV226" s="1"/>
      <c r="RVW226" s="1"/>
      <c r="RVX226" s="1"/>
      <c r="RVY226" s="1"/>
      <c r="RVZ226" s="1"/>
      <c r="RWA226" s="1"/>
      <c r="RWB226" s="1"/>
      <c r="RWC226" s="1"/>
      <c r="RWD226" s="1"/>
      <c r="RWE226" s="1"/>
      <c r="RWF226" s="1"/>
      <c r="RWG226" s="1"/>
      <c r="RWH226" s="1"/>
      <c r="RWI226" s="1"/>
      <c r="RWJ226" s="1"/>
      <c r="RWK226" s="1"/>
      <c r="RWL226" s="1"/>
      <c r="RWM226" s="1"/>
      <c r="RWN226" s="1"/>
      <c r="RWO226" s="1"/>
      <c r="RWP226" s="1"/>
      <c r="RWQ226" s="1"/>
      <c r="RWR226" s="1"/>
      <c r="RWS226" s="1"/>
      <c r="RWT226" s="1"/>
      <c r="RWU226" s="1"/>
      <c r="RWV226" s="1"/>
      <c r="RWW226" s="1"/>
      <c r="RWX226" s="1"/>
      <c r="RWY226" s="1"/>
      <c r="RWZ226" s="1"/>
      <c r="RXA226" s="1"/>
      <c r="RXB226" s="1"/>
      <c r="RXC226" s="1"/>
      <c r="RXD226" s="1"/>
      <c r="RXE226" s="1"/>
      <c r="RXF226" s="1"/>
      <c r="RXG226" s="1"/>
      <c r="RXH226" s="1"/>
      <c r="RXI226" s="1"/>
      <c r="RXJ226" s="1"/>
      <c r="RXK226" s="1"/>
      <c r="RXL226" s="1"/>
      <c r="RXM226" s="1"/>
      <c r="RXN226" s="1"/>
      <c r="RXO226" s="1"/>
      <c r="RXP226" s="1"/>
      <c r="RXQ226" s="1"/>
      <c r="RXR226" s="1"/>
      <c r="RXS226" s="1"/>
      <c r="RXT226" s="1"/>
      <c r="RXU226" s="1"/>
      <c r="RXV226" s="1"/>
      <c r="RXW226" s="1"/>
      <c r="RXX226" s="1"/>
      <c r="RXY226" s="1"/>
      <c r="RXZ226" s="1"/>
      <c r="RYA226" s="1"/>
      <c r="RYB226" s="1"/>
      <c r="RYC226" s="1"/>
      <c r="RYD226" s="1"/>
      <c r="RYE226" s="1"/>
      <c r="RYF226" s="1"/>
      <c r="RYG226" s="1"/>
      <c r="RYH226" s="1"/>
      <c r="RYI226" s="1"/>
      <c r="RYJ226" s="1"/>
      <c r="RYK226" s="1"/>
      <c r="RYL226" s="1"/>
      <c r="RYM226" s="1"/>
      <c r="RYN226" s="1"/>
      <c r="RYO226" s="1"/>
      <c r="RYP226" s="1"/>
      <c r="RYQ226" s="1"/>
      <c r="RYR226" s="1"/>
      <c r="RYS226" s="1"/>
      <c r="RYT226" s="1"/>
      <c r="RYU226" s="1"/>
      <c r="RYV226" s="1"/>
      <c r="RYW226" s="1"/>
      <c r="RYX226" s="1"/>
      <c r="RYY226" s="1"/>
      <c r="RYZ226" s="1"/>
      <c r="RZA226" s="1"/>
      <c r="RZB226" s="1"/>
      <c r="RZC226" s="1"/>
      <c r="RZD226" s="1"/>
      <c r="RZE226" s="1"/>
      <c r="RZF226" s="1"/>
      <c r="RZG226" s="1"/>
      <c r="RZH226" s="1"/>
      <c r="RZI226" s="1"/>
      <c r="RZJ226" s="1"/>
      <c r="RZK226" s="1"/>
      <c r="RZL226" s="1"/>
      <c r="RZM226" s="1"/>
      <c r="RZN226" s="1"/>
      <c r="RZO226" s="1"/>
      <c r="RZP226" s="1"/>
      <c r="RZQ226" s="1"/>
      <c r="RZR226" s="1"/>
      <c r="RZS226" s="1"/>
      <c r="RZT226" s="1"/>
      <c r="RZU226" s="1"/>
      <c r="RZV226" s="1"/>
      <c r="RZW226" s="1"/>
      <c r="RZX226" s="1"/>
      <c r="RZY226" s="1"/>
      <c r="RZZ226" s="1"/>
      <c r="SAA226" s="1"/>
      <c r="SAB226" s="1"/>
      <c r="SAC226" s="1"/>
      <c r="SAD226" s="1"/>
      <c r="SAE226" s="1"/>
      <c r="SAF226" s="1"/>
      <c r="SAG226" s="1"/>
      <c r="SAH226" s="1"/>
      <c r="SAI226" s="1"/>
      <c r="SAJ226" s="1"/>
      <c r="SAK226" s="1"/>
      <c r="SAL226" s="1"/>
      <c r="SAM226" s="1"/>
      <c r="SAN226" s="1"/>
      <c r="SAO226" s="1"/>
      <c r="SAP226" s="1"/>
      <c r="SAQ226" s="1"/>
      <c r="SAR226" s="1"/>
      <c r="SAS226" s="1"/>
      <c r="SAT226" s="1"/>
      <c r="SAU226" s="1"/>
      <c r="SAV226" s="1"/>
      <c r="SAW226" s="1"/>
      <c r="SAX226" s="1"/>
      <c r="SAY226" s="1"/>
      <c r="SAZ226" s="1"/>
      <c r="SBA226" s="1"/>
      <c r="SBB226" s="1"/>
      <c r="SBC226" s="1"/>
      <c r="SBD226" s="1"/>
      <c r="SBE226" s="1"/>
      <c r="SBF226" s="1"/>
      <c r="SBG226" s="1"/>
      <c r="SBH226" s="1"/>
      <c r="SBI226" s="1"/>
      <c r="SBJ226" s="1"/>
      <c r="SBK226" s="1"/>
      <c r="SBL226" s="1"/>
      <c r="SBM226" s="1"/>
      <c r="SBN226" s="1"/>
      <c r="SBO226" s="1"/>
      <c r="SBP226" s="1"/>
      <c r="SBQ226" s="1"/>
      <c r="SBR226" s="1"/>
      <c r="SBS226" s="1"/>
      <c r="SBT226" s="1"/>
      <c r="SBU226" s="1"/>
      <c r="SBV226" s="1"/>
      <c r="SBW226" s="1"/>
      <c r="SBX226" s="1"/>
      <c r="SBY226" s="1"/>
      <c r="SBZ226" s="1"/>
      <c r="SCA226" s="1"/>
      <c r="SCB226" s="1"/>
      <c r="SCC226" s="1"/>
      <c r="SCD226" s="1"/>
      <c r="SCE226" s="1"/>
      <c r="SCF226" s="1"/>
      <c r="SCG226" s="1"/>
      <c r="SCH226" s="1"/>
      <c r="SCI226" s="1"/>
      <c r="SCJ226" s="1"/>
      <c r="SCK226" s="1"/>
      <c r="SCL226" s="1"/>
      <c r="SCM226" s="1"/>
      <c r="SCN226" s="1"/>
      <c r="SCO226" s="1"/>
      <c r="SCP226" s="1"/>
      <c r="SCQ226" s="1"/>
      <c r="SCR226" s="1"/>
      <c r="SCS226" s="1"/>
      <c r="SCT226" s="1"/>
      <c r="SCU226" s="1"/>
      <c r="SCV226" s="1"/>
      <c r="SCW226" s="1"/>
      <c r="SCX226" s="1"/>
      <c r="SCY226" s="1"/>
      <c r="SCZ226" s="1"/>
      <c r="SDA226" s="1"/>
      <c r="SDB226" s="1"/>
      <c r="SDC226" s="1"/>
      <c r="SDD226" s="1"/>
      <c r="SDE226" s="1"/>
      <c r="SDF226" s="1"/>
      <c r="SDG226" s="1"/>
      <c r="SDH226" s="1"/>
      <c r="SDI226" s="1"/>
      <c r="SDJ226" s="1"/>
      <c r="SDK226" s="1"/>
      <c r="SDL226" s="1"/>
      <c r="SDM226" s="1"/>
      <c r="SDN226" s="1"/>
      <c r="SDO226" s="1"/>
      <c r="SDP226" s="1"/>
      <c r="SDQ226" s="1"/>
      <c r="SDR226" s="1"/>
      <c r="SDS226" s="1"/>
      <c r="SDT226" s="1"/>
      <c r="SDU226" s="1"/>
      <c r="SDV226" s="1"/>
      <c r="SDW226" s="1"/>
      <c r="SDX226" s="1"/>
      <c r="SDY226" s="1"/>
      <c r="SDZ226" s="1"/>
      <c r="SEA226" s="1"/>
      <c r="SEB226" s="1"/>
      <c r="SEC226" s="1"/>
      <c r="SED226" s="1"/>
      <c r="SEE226" s="1"/>
      <c r="SEF226" s="1"/>
      <c r="SEG226" s="1"/>
      <c r="SEH226" s="1"/>
      <c r="SEI226" s="1"/>
      <c r="SEJ226" s="1"/>
      <c r="SEK226" s="1"/>
      <c r="SEL226" s="1"/>
      <c r="SEM226" s="1"/>
      <c r="SEN226" s="1"/>
      <c r="SEO226" s="1"/>
      <c r="SEP226" s="1"/>
      <c r="SEQ226" s="1"/>
      <c r="SER226" s="1"/>
      <c r="SES226" s="1"/>
      <c r="SET226" s="1"/>
      <c r="SEU226" s="1"/>
      <c r="SEV226" s="1"/>
      <c r="SEW226" s="1"/>
      <c r="SEX226" s="1"/>
      <c r="SEY226" s="1"/>
      <c r="SEZ226" s="1"/>
      <c r="SFA226" s="1"/>
      <c r="SFB226" s="1"/>
      <c r="SFC226" s="1"/>
      <c r="SFD226" s="1"/>
      <c r="SFE226" s="1"/>
      <c r="SFF226" s="1"/>
      <c r="SFG226" s="1"/>
      <c r="SFH226" s="1"/>
      <c r="SFI226" s="1"/>
      <c r="SFJ226" s="1"/>
      <c r="SFK226" s="1"/>
      <c r="SFL226" s="1"/>
      <c r="SFM226" s="1"/>
      <c r="SFN226" s="1"/>
      <c r="SFO226" s="1"/>
      <c r="SFP226" s="1"/>
      <c r="SFQ226" s="1"/>
      <c r="SFR226" s="1"/>
      <c r="SFS226" s="1"/>
      <c r="SFT226" s="1"/>
      <c r="SFU226" s="1"/>
      <c r="SFV226" s="1"/>
      <c r="SFW226" s="1"/>
      <c r="SFX226" s="1"/>
      <c r="SFY226" s="1"/>
      <c r="SFZ226" s="1"/>
      <c r="SGA226" s="1"/>
      <c r="SGB226" s="1"/>
      <c r="SGC226" s="1"/>
      <c r="SGD226" s="1"/>
      <c r="SGE226" s="1"/>
      <c r="SGF226" s="1"/>
      <c r="SGG226" s="1"/>
      <c r="SGH226" s="1"/>
      <c r="SGI226" s="1"/>
      <c r="SGJ226" s="1"/>
      <c r="SGK226" s="1"/>
      <c r="SGL226" s="1"/>
      <c r="SGM226" s="1"/>
      <c r="SGN226" s="1"/>
      <c r="SGO226" s="1"/>
      <c r="SGP226" s="1"/>
      <c r="SGQ226" s="1"/>
      <c r="SGR226" s="1"/>
      <c r="SGS226" s="1"/>
      <c r="SGT226" s="1"/>
      <c r="SGU226" s="1"/>
      <c r="SGV226" s="1"/>
      <c r="SGW226" s="1"/>
      <c r="SGX226" s="1"/>
      <c r="SGY226" s="1"/>
      <c r="SGZ226" s="1"/>
      <c r="SHA226" s="1"/>
      <c r="SHB226" s="1"/>
      <c r="SHC226" s="1"/>
      <c r="SHD226" s="1"/>
      <c r="SHE226" s="1"/>
      <c r="SHF226" s="1"/>
      <c r="SHG226" s="1"/>
      <c r="SHH226" s="1"/>
      <c r="SHI226" s="1"/>
      <c r="SHJ226" s="1"/>
      <c r="SHK226" s="1"/>
      <c r="SHL226" s="1"/>
      <c r="SHM226" s="1"/>
      <c r="SHN226" s="1"/>
      <c r="SHO226" s="1"/>
      <c r="SHP226" s="1"/>
      <c r="SHQ226" s="1"/>
      <c r="SHR226" s="1"/>
      <c r="SHS226" s="1"/>
      <c r="SHT226" s="1"/>
      <c r="SHU226" s="1"/>
      <c r="SHV226" s="1"/>
      <c r="SHW226" s="1"/>
      <c r="SHX226" s="1"/>
      <c r="SHY226" s="1"/>
      <c r="SHZ226" s="1"/>
      <c r="SIA226" s="1"/>
      <c r="SIB226" s="1"/>
      <c r="SIC226" s="1"/>
      <c r="SID226" s="1"/>
      <c r="SIE226" s="1"/>
      <c r="SIF226" s="1"/>
      <c r="SIG226" s="1"/>
      <c r="SIH226" s="1"/>
      <c r="SII226" s="1"/>
      <c r="SIJ226" s="1"/>
      <c r="SIK226" s="1"/>
      <c r="SIL226" s="1"/>
      <c r="SIM226" s="1"/>
      <c r="SIN226" s="1"/>
      <c r="SIO226" s="1"/>
      <c r="SIP226" s="1"/>
      <c r="SIQ226" s="1"/>
      <c r="SIR226" s="1"/>
      <c r="SIS226" s="1"/>
      <c r="SIT226" s="1"/>
      <c r="SIU226" s="1"/>
      <c r="SIV226" s="1"/>
      <c r="SIW226" s="1"/>
      <c r="SIX226" s="1"/>
      <c r="SIY226" s="1"/>
      <c r="SIZ226" s="1"/>
      <c r="SJA226" s="1"/>
      <c r="SJB226" s="1"/>
      <c r="SJC226" s="1"/>
      <c r="SJD226" s="1"/>
      <c r="SJE226" s="1"/>
      <c r="SJF226" s="1"/>
      <c r="SJG226" s="1"/>
      <c r="SJH226" s="1"/>
      <c r="SJI226" s="1"/>
      <c r="SJJ226" s="1"/>
      <c r="SJK226" s="1"/>
      <c r="SJL226" s="1"/>
      <c r="SJM226" s="1"/>
      <c r="SJN226" s="1"/>
      <c r="SJO226" s="1"/>
      <c r="SJP226" s="1"/>
      <c r="SJQ226" s="1"/>
      <c r="SJR226" s="1"/>
      <c r="SJS226" s="1"/>
      <c r="SJT226" s="1"/>
      <c r="SJU226" s="1"/>
      <c r="SJV226" s="1"/>
      <c r="SJW226" s="1"/>
      <c r="SJX226" s="1"/>
      <c r="SJY226" s="1"/>
      <c r="SJZ226" s="1"/>
      <c r="SKA226" s="1"/>
      <c r="SKB226" s="1"/>
      <c r="SKC226" s="1"/>
      <c r="SKD226" s="1"/>
      <c r="SKE226" s="1"/>
      <c r="SKF226" s="1"/>
      <c r="SKG226" s="1"/>
      <c r="SKH226" s="1"/>
      <c r="SKI226" s="1"/>
      <c r="SKJ226" s="1"/>
      <c r="SKK226" s="1"/>
      <c r="SKL226" s="1"/>
      <c r="SKM226" s="1"/>
      <c r="SKN226" s="1"/>
      <c r="SKO226" s="1"/>
      <c r="SKP226" s="1"/>
      <c r="SKQ226" s="1"/>
      <c r="SKR226" s="1"/>
      <c r="SKS226" s="1"/>
      <c r="SKT226" s="1"/>
      <c r="SKU226" s="1"/>
      <c r="SKV226" s="1"/>
      <c r="SKW226" s="1"/>
      <c r="SKX226" s="1"/>
      <c r="SKY226" s="1"/>
      <c r="SKZ226" s="1"/>
      <c r="SLA226" s="1"/>
      <c r="SLB226" s="1"/>
      <c r="SLC226" s="1"/>
      <c r="SLD226" s="1"/>
      <c r="SLE226" s="1"/>
      <c r="SLF226" s="1"/>
      <c r="SLG226" s="1"/>
      <c r="SLH226" s="1"/>
      <c r="SLI226" s="1"/>
      <c r="SLJ226" s="1"/>
      <c r="SLK226" s="1"/>
      <c r="SLL226" s="1"/>
      <c r="SLM226" s="1"/>
      <c r="SLN226" s="1"/>
      <c r="SLO226" s="1"/>
      <c r="SLP226" s="1"/>
      <c r="SLQ226" s="1"/>
      <c r="SLR226" s="1"/>
      <c r="SLS226" s="1"/>
      <c r="SLT226" s="1"/>
      <c r="SLU226" s="1"/>
      <c r="SLV226" s="1"/>
      <c r="SLW226" s="1"/>
      <c r="SLX226" s="1"/>
      <c r="SLY226" s="1"/>
      <c r="SLZ226" s="1"/>
      <c r="SMA226" s="1"/>
      <c r="SMB226" s="1"/>
      <c r="SMC226" s="1"/>
      <c r="SMD226" s="1"/>
      <c r="SME226" s="1"/>
      <c r="SMF226" s="1"/>
      <c r="SMG226" s="1"/>
      <c r="SMH226" s="1"/>
      <c r="SMI226" s="1"/>
      <c r="SMJ226" s="1"/>
      <c r="SMK226" s="1"/>
      <c r="SML226" s="1"/>
      <c r="SMM226" s="1"/>
      <c r="SMN226" s="1"/>
      <c r="SMO226" s="1"/>
      <c r="SMP226" s="1"/>
      <c r="SMQ226" s="1"/>
      <c r="SMR226" s="1"/>
      <c r="SMS226" s="1"/>
      <c r="SMT226" s="1"/>
      <c r="SMU226" s="1"/>
      <c r="SMV226" s="1"/>
      <c r="SMW226" s="1"/>
      <c r="SMX226" s="1"/>
      <c r="SMY226" s="1"/>
      <c r="SMZ226" s="1"/>
      <c r="SNA226" s="1"/>
      <c r="SNB226" s="1"/>
      <c r="SNC226" s="1"/>
      <c r="SND226" s="1"/>
      <c r="SNE226" s="1"/>
      <c r="SNF226" s="1"/>
      <c r="SNG226" s="1"/>
      <c r="SNH226" s="1"/>
      <c r="SNI226" s="1"/>
      <c r="SNJ226" s="1"/>
      <c r="SNK226" s="1"/>
      <c r="SNL226" s="1"/>
      <c r="SNM226" s="1"/>
      <c r="SNN226" s="1"/>
      <c r="SNO226" s="1"/>
      <c r="SNP226" s="1"/>
      <c r="SNQ226" s="1"/>
      <c r="SNR226" s="1"/>
      <c r="SNS226" s="1"/>
      <c r="SNT226" s="1"/>
      <c r="SNU226" s="1"/>
      <c r="SNV226" s="1"/>
      <c r="SNW226" s="1"/>
      <c r="SNX226" s="1"/>
      <c r="SNY226" s="1"/>
      <c r="SNZ226" s="1"/>
      <c r="SOA226" s="1"/>
      <c r="SOB226" s="1"/>
      <c r="SOC226" s="1"/>
      <c r="SOD226" s="1"/>
      <c r="SOE226" s="1"/>
      <c r="SOF226" s="1"/>
      <c r="SOG226" s="1"/>
      <c r="SOH226" s="1"/>
      <c r="SOI226" s="1"/>
      <c r="SOJ226" s="1"/>
      <c r="SOK226" s="1"/>
      <c r="SOL226" s="1"/>
      <c r="SOM226" s="1"/>
      <c r="SON226" s="1"/>
      <c r="SOO226" s="1"/>
      <c r="SOP226" s="1"/>
      <c r="SOQ226" s="1"/>
      <c r="SOR226" s="1"/>
      <c r="SOS226" s="1"/>
      <c r="SOT226" s="1"/>
      <c r="SOU226" s="1"/>
      <c r="SOV226" s="1"/>
      <c r="SOW226" s="1"/>
      <c r="SOX226" s="1"/>
      <c r="SOY226" s="1"/>
      <c r="SOZ226" s="1"/>
      <c r="SPA226" s="1"/>
      <c r="SPB226" s="1"/>
      <c r="SPC226" s="1"/>
      <c r="SPD226" s="1"/>
      <c r="SPE226" s="1"/>
      <c r="SPF226" s="1"/>
      <c r="SPG226" s="1"/>
      <c r="SPH226" s="1"/>
      <c r="SPI226" s="1"/>
      <c r="SPJ226" s="1"/>
      <c r="SPK226" s="1"/>
      <c r="SPL226" s="1"/>
      <c r="SPM226" s="1"/>
      <c r="SPN226" s="1"/>
      <c r="SPO226" s="1"/>
      <c r="SPP226" s="1"/>
      <c r="SPQ226" s="1"/>
      <c r="SPR226" s="1"/>
      <c r="SPS226" s="1"/>
      <c r="SPT226" s="1"/>
      <c r="SPU226" s="1"/>
      <c r="SPV226" s="1"/>
      <c r="SPW226" s="1"/>
      <c r="SPX226" s="1"/>
      <c r="SPY226" s="1"/>
      <c r="SPZ226" s="1"/>
      <c r="SQA226" s="1"/>
      <c r="SQB226" s="1"/>
      <c r="SQC226" s="1"/>
      <c r="SQD226" s="1"/>
      <c r="SQE226" s="1"/>
      <c r="SQF226" s="1"/>
      <c r="SQG226" s="1"/>
      <c r="SQH226" s="1"/>
      <c r="SQI226" s="1"/>
      <c r="SQJ226" s="1"/>
      <c r="SQK226" s="1"/>
      <c r="SQL226" s="1"/>
      <c r="SQM226" s="1"/>
      <c r="SQN226" s="1"/>
      <c r="SQO226" s="1"/>
      <c r="SQP226" s="1"/>
      <c r="SQQ226" s="1"/>
      <c r="SQR226" s="1"/>
      <c r="SQS226" s="1"/>
      <c r="SQT226" s="1"/>
      <c r="SQU226" s="1"/>
      <c r="SQV226" s="1"/>
      <c r="SQW226" s="1"/>
      <c r="SQX226" s="1"/>
      <c r="SQY226" s="1"/>
      <c r="SQZ226" s="1"/>
      <c r="SRA226" s="1"/>
      <c r="SRB226" s="1"/>
      <c r="SRC226" s="1"/>
      <c r="SRD226" s="1"/>
      <c r="SRE226" s="1"/>
      <c r="SRF226" s="1"/>
      <c r="SRG226" s="1"/>
      <c r="SRH226" s="1"/>
      <c r="SRI226" s="1"/>
      <c r="SRJ226" s="1"/>
      <c r="SRK226" s="1"/>
      <c r="SRL226" s="1"/>
      <c r="SRM226" s="1"/>
      <c r="SRN226" s="1"/>
      <c r="SRO226" s="1"/>
      <c r="SRP226" s="1"/>
      <c r="SRQ226" s="1"/>
      <c r="SRR226" s="1"/>
      <c r="SRS226" s="1"/>
      <c r="SRT226" s="1"/>
      <c r="SRU226" s="1"/>
      <c r="SRV226" s="1"/>
      <c r="SRW226" s="1"/>
      <c r="SRX226" s="1"/>
      <c r="SRY226" s="1"/>
      <c r="SRZ226" s="1"/>
      <c r="SSA226" s="1"/>
      <c r="SSB226" s="1"/>
      <c r="SSC226" s="1"/>
      <c r="SSD226" s="1"/>
      <c r="SSE226" s="1"/>
      <c r="SSF226" s="1"/>
      <c r="SSG226" s="1"/>
      <c r="SSH226" s="1"/>
      <c r="SSI226" s="1"/>
      <c r="SSJ226" s="1"/>
      <c r="SSK226" s="1"/>
      <c r="SSL226" s="1"/>
      <c r="SSM226" s="1"/>
      <c r="SSN226" s="1"/>
      <c r="SSO226" s="1"/>
      <c r="SSP226" s="1"/>
      <c r="SSQ226" s="1"/>
      <c r="SSR226" s="1"/>
      <c r="SSS226" s="1"/>
      <c r="SST226" s="1"/>
      <c r="SSU226" s="1"/>
      <c r="SSV226" s="1"/>
      <c r="SSW226" s="1"/>
      <c r="SSX226" s="1"/>
      <c r="SSY226" s="1"/>
      <c r="SSZ226" s="1"/>
      <c r="STA226" s="1"/>
      <c r="STB226" s="1"/>
      <c r="STC226" s="1"/>
      <c r="STD226" s="1"/>
      <c r="STE226" s="1"/>
      <c r="STF226" s="1"/>
      <c r="STG226" s="1"/>
      <c r="STH226" s="1"/>
      <c r="STI226" s="1"/>
      <c r="STJ226" s="1"/>
      <c r="STK226" s="1"/>
      <c r="STL226" s="1"/>
      <c r="STM226" s="1"/>
      <c r="STN226" s="1"/>
      <c r="STO226" s="1"/>
      <c r="STP226" s="1"/>
      <c r="STQ226" s="1"/>
      <c r="STR226" s="1"/>
      <c r="STS226" s="1"/>
      <c r="STT226" s="1"/>
      <c r="STU226" s="1"/>
      <c r="STV226" s="1"/>
      <c r="STW226" s="1"/>
      <c r="STX226" s="1"/>
      <c r="STY226" s="1"/>
      <c r="STZ226" s="1"/>
      <c r="SUA226" s="1"/>
      <c r="SUB226" s="1"/>
      <c r="SUC226" s="1"/>
      <c r="SUD226" s="1"/>
      <c r="SUE226" s="1"/>
      <c r="SUF226" s="1"/>
      <c r="SUG226" s="1"/>
      <c r="SUH226" s="1"/>
      <c r="SUI226" s="1"/>
      <c r="SUJ226" s="1"/>
      <c r="SUK226" s="1"/>
      <c r="SUL226" s="1"/>
      <c r="SUM226" s="1"/>
      <c r="SUN226" s="1"/>
      <c r="SUO226" s="1"/>
      <c r="SUP226" s="1"/>
      <c r="SUQ226" s="1"/>
      <c r="SUR226" s="1"/>
      <c r="SUS226" s="1"/>
      <c r="SUT226" s="1"/>
      <c r="SUU226" s="1"/>
      <c r="SUV226" s="1"/>
      <c r="SUW226" s="1"/>
      <c r="SUX226" s="1"/>
      <c r="SUY226" s="1"/>
      <c r="SUZ226" s="1"/>
      <c r="SVA226" s="1"/>
      <c r="SVB226" s="1"/>
      <c r="SVC226" s="1"/>
      <c r="SVD226" s="1"/>
      <c r="SVE226" s="1"/>
      <c r="SVF226" s="1"/>
      <c r="SVG226" s="1"/>
      <c r="SVH226" s="1"/>
      <c r="SVI226" s="1"/>
      <c r="SVJ226" s="1"/>
      <c r="SVK226" s="1"/>
      <c r="SVL226" s="1"/>
      <c r="SVM226" s="1"/>
      <c r="SVN226" s="1"/>
      <c r="SVO226" s="1"/>
      <c r="SVP226" s="1"/>
      <c r="SVQ226" s="1"/>
      <c r="SVR226" s="1"/>
      <c r="SVS226" s="1"/>
      <c r="SVT226" s="1"/>
      <c r="SVU226" s="1"/>
      <c r="SVV226" s="1"/>
      <c r="SVW226" s="1"/>
      <c r="SVX226" s="1"/>
      <c r="SVY226" s="1"/>
      <c r="SVZ226" s="1"/>
      <c r="SWA226" s="1"/>
      <c r="SWB226" s="1"/>
      <c r="SWC226" s="1"/>
      <c r="SWD226" s="1"/>
      <c r="SWE226" s="1"/>
      <c r="SWF226" s="1"/>
      <c r="SWG226" s="1"/>
      <c r="SWH226" s="1"/>
      <c r="SWI226" s="1"/>
      <c r="SWJ226" s="1"/>
      <c r="SWK226" s="1"/>
      <c r="SWL226" s="1"/>
      <c r="SWM226" s="1"/>
      <c r="SWN226" s="1"/>
      <c r="SWO226" s="1"/>
      <c r="SWP226" s="1"/>
      <c r="SWQ226" s="1"/>
      <c r="SWR226" s="1"/>
      <c r="SWS226" s="1"/>
      <c r="SWT226" s="1"/>
      <c r="SWU226" s="1"/>
      <c r="SWV226" s="1"/>
      <c r="SWW226" s="1"/>
      <c r="SWX226" s="1"/>
      <c r="SWY226" s="1"/>
      <c r="SWZ226" s="1"/>
      <c r="SXA226" s="1"/>
      <c r="SXB226" s="1"/>
      <c r="SXC226" s="1"/>
      <c r="SXD226" s="1"/>
      <c r="SXE226" s="1"/>
      <c r="SXF226" s="1"/>
      <c r="SXG226" s="1"/>
      <c r="SXH226" s="1"/>
      <c r="SXI226" s="1"/>
      <c r="SXJ226" s="1"/>
      <c r="SXK226" s="1"/>
      <c r="SXL226" s="1"/>
      <c r="SXM226" s="1"/>
      <c r="SXN226" s="1"/>
      <c r="SXO226" s="1"/>
      <c r="SXP226" s="1"/>
      <c r="SXQ226" s="1"/>
      <c r="SXR226" s="1"/>
      <c r="SXS226" s="1"/>
      <c r="SXT226" s="1"/>
      <c r="SXU226" s="1"/>
      <c r="SXV226" s="1"/>
      <c r="SXW226" s="1"/>
      <c r="SXX226" s="1"/>
      <c r="SXY226" s="1"/>
      <c r="SXZ226" s="1"/>
      <c r="SYA226" s="1"/>
      <c r="SYB226" s="1"/>
      <c r="SYC226" s="1"/>
      <c r="SYD226" s="1"/>
      <c r="SYE226" s="1"/>
      <c r="SYF226" s="1"/>
      <c r="SYG226" s="1"/>
      <c r="SYH226" s="1"/>
      <c r="SYI226" s="1"/>
      <c r="SYJ226" s="1"/>
      <c r="SYK226" s="1"/>
      <c r="SYL226" s="1"/>
      <c r="SYM226" s="1"/>
      <c r="SYN226" s="1"/>
      <c r="SYO226" s="1"/>
      <c r="SYP226" s="1"/>
      <c r="SYQ226" s="1"/>
      <c r="SYR226" s="1"/>
      <c r="SYS226" s="1"/>
      <c r="SYT226" s="1"/>
      <c r="SYU226" s="1"/>
      <c r="SYV226" s="1"/>
      <c r="SYW226" s="1"/>
      <c r="SYX226" s="1"/>
      <c r="SYY226" s="1"/>
      <c r="SYZ226" s="1"/>
      <c r="SZA226" s="1"/>
      <c r="SZB226" s="1"/>
      <c r="SZC226" s="1"/>
      <c r="SZD226" s="1"/>
      <c r="SZE226" s="1"/>
      <c r="SZF226" s="1"/>
      <c r="SZG226" s="1"/>
      <c r="SZH226" s="1"/>
      <c r="SZI226" s="1"/>
      <c r="SZJ226" s="1"/>
      <c r="SZK226" s="1"/>
      <c r="SZL226" s="1"/>
      <c r="SZM226" s="1"/>
      <c r="SZN226" s="1"/>
      <c r="SZO226" s="1"/>
      <c r="SZP226" s="1"/>
      <c r="SZQ226" s="1"/>
      <c r="SZR226" s="1"/>
      <c r="SZS226" s="1"/>
      <c r="SZT226" s="1"/>
      <c r="SZU226" s="1"/>
      <c r="SZV226" s="1"/>
      <c r="SZW226" s="1"/>
      <c r="SZX226" s="1"/>
      <c r="SZY226" s="1"/>
      <c r="SZZ226" s="1"/>
      <c r="TAA226" s="1"/>
      <c r="TAB226" s="1"/>
      <c r="TAC226" s="1"/>
      <c r="TAD226" s="1"/>
      <c r="TAE226" s="1"/>
      <c r="TAF226" s="1"/>
      <c r="TAG226" s="1"/>
      <c r="TAH226" s="1"/>
      <c r="TAI226" s="1"/>
      <c r="TAJ226" s="1"/>
      <c r="TAK226" s="1"/>
      <c r="TAL226" s="1"/>
      <c r="TAM226" s="1"/>
      <c r="TAN226" s="1"/>
      <c r="TAO226" s="1"/>
      <c r="TAP226" s="1"/>
      <c r="TAQ226" s="1"/>
      <c r="TAR226" s="1"/>
      <c r="TAS226" s="1"/>
      <c r="TAT226" s="1"/>
      <c r="TAU226" s="1"/>
      <c r="TAV226" s="1"/>
      <c r="TAW226" s="1"/>
      <c r="TAX226" s="1"/>
      <c r="TAY226" s="1"/>
      <c r="TAZ226" s="1"/>
      <c r="TBA226" s="1"/>
      <c r="TBB226" s="1"/>
      <c r="TBC226" s="1"/>
      <c r="TBD226" s="1"/>
      <c r="TBE226" s="1"/>
      <c r="TBF226" s="1"/>
      <c r="TBG226" s="1"/>
      <c r="TBH226" s="1"/>
      <c r="TBI226" s="1"/>
      <c r="TBJ226" s="1"/>
      <c r="TBK226" s="1"/>
      <c r="TBL226" s="1"/>
      <c r="TBM226" s="1"/>
      <c r="TBN226" s="1"/>
      <c r="TBO226" s="1"/>
      <c r="TBP226" s="1"/>
      <c r="TBQ226" s="1"/>
      <c r="TBR226" s="1"/>
      <c r="TBS226" s="1"/>
      <c r="TBT226" s="1"/>
      <c r="TBU226" s="1"/>
      <c r="TBV226" s="1"/>
      <c r="TBW226" s="1"/>
      <c r="TBX226" s="1"/>
      <c r="TBY226" s="1"/>
      <c r="TBZ226" s="1"/>
      <c r="TCA226" s="1"/>
      <c r="TCB226" s="1"/>
      <c r="TCC226" s="1"/>
      <c r="TCD226" s="1"/>
      <c r="TCE226" s="1"/>
      <c r="TCF226" s="1"/>
      <c r="TCG226" s="1"/>
      <c r="TCH226" s="1"/>
      <c r="TCI226" s="1"/>
      <c r="TCJ226" s="1"/>
      <c r="TCK226" s="1"/>
      <c r="TCL226" s="1"/>
      <c r="TCM226" s="1"/>
      <c r="TCN226" s="1"/>
      <c r="TCO226" s="1"/>
      <c r="TCP226" s="1"/>
      <c r="TCQ226" s="1"/>
      <c r="TCR226" s="1"/>
      <c r="TCS226" s="1"/>
      <c r="TCT226" s="1"/>
      <c r="TCU226" s="1"/>
      <c r="TCV226" s="1"/>
      <c r="TCW226" s="1"/>
      <c r="TCX226" s="1"/>
      <c r="TCY226" s="1"/>
      <c r="TCZ226" s="1"/>
      <c r="TDA226" s="1"/>
      <c r="TDB226" s="1"/>
      <c r="TDC226" s="1"/>
      <c r="TDD226" s="1"/>
      <c r="TDE226" s="1"/>
      <c r="TDF226" s="1"/>
      <c r="TDG226" s="1"/>
      <c r="TDH226" s="1"/>
      <c r="TDI226" s="1"/>
      <c r="TDJ226" s="1"/>
      <c r="TDK226" s="1"/>
      <c r="TDL226" s="1"/>
      <c r="TDM226" s="1"/>
      <c r="TDN226" s="1"/>
      <c r="TDO226" s="1"/>
      <c r="TDP226" s="1"/>
      <c r="TDQ226" s="1"/>
      <c r="TDR226" s="1"/>
      <c r="TDS226" s="1"/>
      <c r="TDT226" s="1"/>
      <c r="TDU226" s="1"/>
      <c r="TDV226" s="1"/>
      <c r="TDW226" s="1"/>
      <c r="TDX226" s="1"/>
      <c r="TDY226" s="1"/>
      <c r="TDZ226" s="1"/>
      <c r="TEA226" s="1"/>
      <c r="TEB226" s="1"/>
      <c r="TEC226" s="1"/>
      <c r="TED226" s="1"/>
      <c r="TEE226" s="1"/>
      <c r="TEF226" s="1"/>
      <c r="TEG226" s="1"/>
      <c r="TEH226" s="1"/>
      <c r="TEI226" s="1"/>
      <c r="TEJ226" s="1"/>
      <c r="TEK226" s="1"/>
      <c r="TEL226" s="1"/>
      <c r="TEM226" s="1"/>
      <c r="TEN226" s="1"/>
      <c r="TEO226" s="1"/>
      <c r="TEP226" s="1"/>
      <c r="TEQ226" s="1"/>
      <c r="TER226" s="1"/>
      <c r="TES226" s="1"/>
      <c r="TET226" s="1"/>
      <c r="TEU226" s="1"/>
      <c r="TEV226" s="1"/>
      <c r="TEW226" s="1"/>
      <c r="TEX226" s="1"/>
      <c r="TEY226" s="1"/>
      <c r="TEZ226" s="1"/>
      <c r="TFA226" s="1"/>
      <c r="TFB226" s="1"/>
      <c r="TFC226" s="1"/>
      <c r="TFD226" s="1"/>
      <c r="TFE226" s="1"/>
      <c r="TFF226" s="1"/>
      <c r="TFG226" s="1"/>
      <c r="TFH226" s="1"/>
      <c r="TFI226" s="1"/>
      <c r="TFJ226" s="1"/>
      <c r="TFK226" s="1"/>
      <c r="TFL226" s="1"/>
      <c r="TFM226" s="1"/>
      <c r="TFN226" s="1"/>
      <c r="TFO226" s="1"/>
      <c r="TFP226" s="1"/>
      <c r="TFQ226" s="1"/>
      <c r="TFR226" s="1"/>
      <c r="TFS226" s="1"/>
      <c r="TFT226" s="1"/>
      <c r="TFU226" s="1"/>
      <c r="TFV226" s="1"/>
      <c r="TFW226" s="1"/>
      <c r="TFX226" s="1"/>
      <c r="TFY226" s="1"/>
      <c r="TFZ226" s="1"/>
      <c r="TGA226" s="1"/>
      <c r="TGB226" s="1"/>
      <c r="TGC226" s="1"/>
      <c r="TGD226" s="1"/>
      <c r="TGE226" s="1"/>
      <c r="TGF226" s="1"/>
      <c r="TGG226" s="1"/>
      <c r="TGH226" s="1"/>
      <c r="TGI226" s="1"/>
      <c r="TGJ226" s="1"/>
      <c r="TGK226" s="1"/>
      <c r="TGL226" s="1"/>
      <c r="TGM226" s="1"/>
      <c r="TGN226" s="1"/>
      <c r="TGO226" s="1"/>
      <c r="TGP226" s="1"/>
      <c r="TGQ226" s="1"/>
      <c r="TGR226" s="1"/>
      <c r="TGS226" s="1"/>
      <c r="TGT226" s="1"/>
      <c r="TGU226" s="1"/>
      <c r="TGV226" s="1"/>
      <c r="TGW226" s="1"/>
      <c r="TGX226" s="1"/>
      <c r="TGY226" s="1"/>
      <c r="TGZ226" s="1"/>
      <c r="THA226" s="1"/>
      <c r="THB226" s="1"/>
      <c r="THC226" s="1"/>
      <c r="THD226" s="1"/>
      <c r="THE226" s="1"/>
      <c r="THF226" s="1"/>
      <c r="THG226" s="1"/>
      <c r="THH226" s="1"/>
      <c r="THI226" s="1"/>
      <c r="THJ226" s="1"/>
      <c r="THK226" s="1"/>
      <c r="THL226" s="1"/>
      <c r="THM226" s="1"/>
      <c r="THN226" s="1"/>
      <c r="THO226" s="1"/>
      <c r="THP226" s="1"/>
      <c r="THQ226" s="1"/>
      <c r="THR226" s="1"/>
      <c r="THS226" s="1"/>
      <c r="THT226" s="1"/>
      <c r="THU226" s="1"/>
      <c r="THV226" s="1"/>
      <c r="THW226" s="1"/>
      <c r="THX226" s="1"/>
      <c r="THY226" s="1"/>
      <c r="THZ226" s="1"/>
      <c r="TIA226" s="1"/>
      <c r="TIB226" s="1"/>
      <c r="TIC226" s="1"/>
      <c r="TID226" s="1"/>
      <c r="TIE226" s="1"/>
      <c r="TIF226" s="1"/>
      <c r="TIG226" s="1"/>
      <c r="TIH226" s="1"/>
      <c r="TII226" s="1"/>
      <c r="TIJ226" s="1"/>
      <c r="TIK226" s="1"/>
      <c r="TIL226" s="1"/>
      <c r="TIM226" s="1"/>
      <c r="TIN226" s="1"/>
      <c r="TIO226" s="1"/>
      <c r="TIP226" s="1"/>
      <c r="TIQ226" s="1"/>
      <c r="TIR226" s="1"/>
      <c r="TIS226" s="1"/>
      <c r="TIT226" s="1"/>
      <c r="TIU226" s="1"/>
      <c r="TIV226" s="1"/>
      <c r="TIW226" s="1"/>
      <c r="TIX226" s="1"/>
      <c r="TIY226" s="1"/>
      <c r="TIZ226" s="1"/>
      <c r="TJA226" s="1"/>
      <c r="TJB226" s="1"/>
      <c r="TJC226" s="1"/>
      <c r="TJD226" s="1"/>
      <c r="TJE226" s="1"/>
      <c r="TJF226" s="1"/>
      <c r="TJG226" s="1"/>
      <c r="TJH226" s="1"/>
      <c r="TJI226" s="1"/>
      <c r="TJJ226" s="1"/>
      <c r="TJK226" s="1"/>
      <c r="TJL226" s="1"/>
      <c r="TJM226" s="1"/>
      <c r="TJN226" s="1"/>
      <c r="TJO226" s="1"/>
      <c r="TJP226" s="1"/>
      <c r="TJQ226" s="1"/>
      <c r="TJR226" s="1"/>
      <c r="TJS226" s="1"/>
      <c r="TJT226" s="1"/>
      <c r="TJU226" s="1"/>
      <c r="TJV226" s="1"/>
      <c r="TJW226" s="1"/>
      <c r="TJX226" s="1"/>
      <c r="TJY226" s="1"/>
      <c r="TJZ226" s="1"/>
      <c r="TKA226" s="1"/>
      <c r="TKB226" s="1"/>
      <c r="TKC226" s="1"/>
      <c r="TKD226" s="1"/>
      <c r="TKE226" s="1"/>
      <c r="TKF226" s="1"/>
      <c r="TKG226" s="1"/>
      <c r="TKH226" s="1"/>
      <c r="TKI226" s="1"/>
      <c r="TKJ226" s="1"/>
      <c r="TKK226" s="1"/>
      <c r="TKL226" s="1"/>
      <c r="TKM226" s="1"/>
      <c r="TKN226" s="1"/>
      <c r="TKO226" s="1"/>
      <c r="TKP226" s="1"/>
      <c r="TKQ226" s="1"/>
      <c r="TKR226" s="1"/>
      <c r="TKS226" s="1"/>
      <c r="TKT226" s="1"/>
      <c r="TKU226" s="1"/>
      <c r="TKV226" s="1"/>
      <c r="TKW226" s="1"/>
      <c r="TKX226" s="1"/>
      <c r="TKY226" s="1"/>
      <c r="TKZ226" s="1"/>
      <c r="TLA226" s="1"/>
      <c r="TLB226" s="1"/>
      <c r="TLC226" s="1"/>
      <c r="TLD226" s="1"/>
      <c r="TLE226" s="1"/>
      <c r="TLF226" s="1"/>
      <c r="TLG226" s="1"/>
      <c r="TLH226" s="1"/>
      <c r="TLI226" s="1"/>
      <c r="TLJ226" s="1"/>
      <c r="TLK226" s="1"/>
      <c r="TLL226" s="1"/>
      <c r="TLM226" s="1"/>
      <c r="TLN226" s="1"/>
      <c r="TLO226" s="1"/>
      <c r="TLP226" s="1"/>
      <c r="TLQ226" s="1"/>
      <c r="TLR226" s="1"/>
      <c r="TLS226" s="1"/>
      <c r="TLT226" s="1"/>
      <c r="TLU226" s="1"/>
      <c r="TLV226" s="1"/>
      <c r="TLW226" s="1"/>
      <c r="TLX226" s="1"/>
      <c r="TLY226" s="1"/>
      <c r="TLZ226" s="1"/>
      <c r="TMA226" s="1"/>
      <c r="TMB226" s="1"/>
      <c r="TMC226" s="1"/>
      <c r="TMD226" s="1"/>
      <c r="TME226" s="1"/>
      <c r="TMF226" s="1"/>
      <c r="TMG226" s="1"/>
      <c r="TMH226" s="1"/>
      <c r="TMI226" s="1"/>
      <c r="TMJ226" s="1"/>
      <c r="TMK226" s="1"/>
      <c r="TML226" s="1"/>
      <c r="TMM226" s="1"/>
      <c r="TMN226" s="1"/>
      <c r="TMO226" s="1"/>
      <c r="TMP226" s="1"/>
      <c r="TMQ226" s="1"/>
      <c r="TMR226" s="1"/>
      <c r="TMS226" s="1"/>
      <c r="TMT226" s="1"/>
      <c r="TMU226" s="1"/>
      <c r="TMV226" s="1"/>
      <c r="TMW226" s="1"/>
      <c r="TMX226" s="1"/>
      <c r="TMY226" s="1"/>
      <c r="TMZ226" s="1"/>
      <c r="TNA226" s="1"/>
      <c r="TNB226" s="1"/>
      <c r="TNC226" s="1"/>
      <c r="TND226" s="1"/>
      <c r="TNE226" s="1"/>
      <c r="TNF226" s="1"/>
      <c r="TNG226" s="1"/>
      <c r="TNH226" s="1"/>
      <c r="TNI226" s="1"/>
      <c r="TNJ226" s="1"/>
      <c r="TNK226" s="1"/>
      <c r="TNL226" s="1"/>
      <c r="TNM226" s="1"/>
      <c r="TNN226" s="1"/>
      <c r="TNO226" s="1"/>
      <c r="TNP226" s="1"/>
      <c r="TNQ226" s="1"/>
      <c r="TNR226" s="1"/>
      <c r="TNS226" s="1"/>
      <c r="TNT226" s="1"/>
      <c r="TNU226" s="1"/>
      <c r="TNV226" s="1"/>
      <c r="TNW226" s="1"/>
      <c r="TNX226" s="1"/>
      <c r="TNY226" s="1"/>
      <c r="TNZ226" s="1"/>
      <c r="TOA226" s="1"/>
      <c r="TOB226" s="1"/>
      <c r="TOC226" s="1"/>
      <c r="TOD226" s="1"/>
      <c r="TOE226" s="1"/>
      <c r="TOF226" s="1"/>
      <c r="TOG226" s="1"/>
      <c r="TOH226" s="1"/>
      <c r="TOI226" s="1"/>
      <c r="TOJ226" s="1"/>
      <c r="TOK226" s="1"/>
      <c r="TOL226" s="1"/>
      <c r="TOM226" s="1"/>
      <c r="TON226" s="1"/>
      <c r="TOO226" s="1"/>
      <c r="TOP226" s="1"/>
      <c r="TOQ226" s="1"/>
      <c r="TOR226" s="1"/>
      <c r="TOS226" s="1"/>
      <c r="TOT226" s="1"/>
      <c r="TOU226" s="1"/>
      <c r="TOV226" s="1"/>
      <c r="TOW226" s="1"/>
      <c r="TOX226" s="1"/>
      <c r="TOY226" s="1"/>
      <c r="TOZ226" s="1"/>
      <c r="TPA226" s="1"/>
      <c r="TPB226" s="1"/>
      <c r="TPC226" s="1"/>
      <c r="TPD226" s="1"/>
      <c r="TPE226" s="1"/>
      <c r="TPF226" s="1"/>
      <c r="TPG226" s="1"/>
      <c r="TPH226" s="1"/>
      <c r="TPI226" s="1"/>
      <c r="TPJ226" s="1"/>
      <c r="TPK226" s="1"/>
      <c r="TPL226" s="1"/>
      <c r="TPM226" s="1"/>
      <c r="TPN226" s="1"/>
      <c r="TPO226" s="1"/>
      <c r="TPP226" s="1"/>
      <c r="TPQ226" s="1"/>
      <c r="TPR226" s="1"/>
      <c r="TPS226" s="1"/>
      <c r="TPT226" s="1"/>
      <c r="TPU226" s="1"/>
      <c r="TPV226" s="1"/>
      <c r="TPW226" s="1"/>
      <c r="TPX226" s="1"/>
      <c r="TPY226" s="1"/>
      <c r="TPZ226" s="1"/>
      <c r="TQA226" s="1"/>
      <c r="TQB226" s="1"/>
      <c r="TQC226" s="1"/>
      <c r="TQD226" s="1"/>
      <c r="TQE226" s="1"/>
      <c r="TQF226" s="1"/>
      <c r="TQG226" s="1"/>
      <c r="TQH226" s="1"/>
      <c r="TQI226" s="1"/>
      <c r="TQJ226" s="1"/>
      <c r="TQK226" s="1"/>
      <c r="TQL226" s="1"/>
      <c r="TQM226" s="1"/>
      <c r="TQN226" s="1"/>
      <c r="TQO226" s="1"/>
      <c r="TQP226" s="1"/>
      <c r="TQQ226" s="1"/>
      <c r="TQR226" s="1"/>
      <c r="TQS226" s="1"/>
      <c r="TQT226" s="1"/>
      <c r="TQU226" s="1"/>
      <c r="TQV226" s="1"/>
      <c r="TQW226" s="1"/>
      <c r="TQX226" s="1"/>
      <c r="TQY226" s="1"/>
      <c r="TQZ226" s="1"/>
      <c r="TRA226" s="1"/>
      <c r="TRB226" s="1"/>
      <c r="TRC226" s="1"/>
      <c r="TRD226" s="1"/>
      <c r="TRE226" s="1"/>
      <c r="TRF226" s="1"/>
      <c r="TRG226" s="1"/>
      <c r="TRH226" s="1"/>
      <c r="TRI226" s="1"/>
      <c r="TRJ226" s="1"/>
      <c r="TRK226" s="1"/>
      <c r="TRL226" s="1"/>
      <c r="TRM226" s="1"/>
      <c r="TRN226" s="1"/>
      <c r="TRO226" s="1"/>
      <c r="TRP226" s="1"/>
      <c r="TRQ226" s="1"/>
      <c r="TRR226" s="1"/>
      <c r="TRS226" s="1"/>
      <c r="TRT226" s="1"/>
      <c r="TRU226" s="1"/>
      <c r="TRV226" s="1"/>
      <c r="TRW226" s="1"/>
      <c r="TRX226" s="1"/>
      <c r="TRY226" s="1"/>
      <c r="TRZ226" s="1"/>
      <c r="TSA226" s="1"/>
      <c r="TSB226" s="1"/>
      <c r="TSC226" s="1"/>
      <c r="TSD226" s="1"/>
      <c r="TSE226" s="1"/>
      <c r="TSF226" s="1"/>
      <c r="TSG226" s="1"/>
      <c r="TSH226" s="1"/>
      <c r="TSI226" s="1"/>
      <c r="TSJ226" s="1"/>
      <c r="TSK226" s="1"/>
      <c r="TSL226" s="1"/>
      <c r="TSM226" s="1"/>
      <c r="TSN226" s="1"/>
      <c r="TSO226" s="1"/>
      <c r="TSP226" s="1"/>
      <c r="TSQ226" s="1"/>
      <c r="TSR226" s="1"/>
      <c r="TSS226" s="1"/>
      <c r="TST226" s="1"/>
      <c r="TSU226" s="1"/>
      <c r="TSV226" s="1"/>
      <c r="TSW226" s="1"/>
      <c r="TSX226" s="1"/>
      <c r="TSY226" s="1"/>
      <c r="TSZ226" s="1"/>
      <c r="TTA226" s="1"/>
      <c r="TTB226" s="1"/>
      <c r="TTC226" s="1"/>
      <c r="TTD226" s="1"/>
      <c r="TTE226" s="1"/>
      <c r="TTF226" s="1"/>
      <c r="TTG226" s="1"/>
      <c r="TTH226" s="1"/>
      <c r="TTI226" s="1"/>
      <c r="TTJ226" s="1"/>
      <c r="TTK226" s="1"/>
      <c r="TTL226" s="1"/>
      <c r="TTM226" s="1"/>
      <c r="TTN226" s="1"/>
      <c r="TTO226" s="1"/>
      <c r="TTP226" s="1"/>
      <c r="TTQ226" s="1"/>
      <c r="TTR226" s="1"/>
      <c r="TTS226" s="1"/>
      <c r="TTT226" s="1"/>
      <c r="TTU226" s="1"/>
      <c r="TTV226" s="1"/>
      <c r="TTW226" s="1"/>
      <c r="TTX226" s="1"/>
      <c r="TTY226" s="1"/>
      <c r="TTZ226" s="1"/>
      <c r="TUA226" s="1"/>
      <c r="TUB226" s="1"/>
      <c r="TUC226" s="1"/>
      <c r="TUD226" s="1"/>
      <c r="TUE226" s="1"/>
      <c r="TUF226" s="1"/>
      <c r="TUG226" s="1"/>
      <c r="TUH226" s="1"/>
      <c r="TUI226" s="1"/>
      <c r="TUJ226" s="1"/>
      <c r="TUK226" s="1"/>
      <c r="TUL226" s="1"/>
      <c r="TUM226" s="1"/>
      <c r="TUN226" s="1"/>
      <c r="TUO226" s="1"/>
      <c r="TUP226" s="1"/>
      <c r="TUQ226" s="1"/>
      <c r="TUR226" s="1"/>
      <c r="TUS226" s="1"/>
      <c r="TUT226" s="1"/>
      <c r="TUU226" s="1"/>
      <c r="TUV226" s="1"/>
      <c r="TUW226" s="1"/>
      <c r="TUX226" s="1"/>
      <c r="TUY226" s="1"/>
      <c r="TUZ226" s="1"/>
      <c r="TVA226" s="1"/>
      <c r="TVB226" s="1"/>
      <c r="TVC226" s="1"/>
      <c r="TVD226" s="1"/>
      <c r="TVE226" s="1"/>
      <c r="TVF226" s="1"/>
      <c r="TVG226" s="1"/>
      <c r="TVH226" s="1"/>
      <c r="TVI226" s="1"/>
      <c r="TVJ226" s="1"/>
      <c r="TVK226" s="1"/>
      <c r="TVL226" s="1"/>
      <c r="TVM226" s="1"/>
      <c r="TVN226" s="1"/>
      <c r="TVO226" s="1"/>
      <c r="TVP226" s="1"/>
      <c r="TVQ226" s="1"/>
      <c r="TVR226" s="1"/>
      <c r="TVS226" s="1"/>
      <c r="TVT226" s="1"/>
      <c r="TVU226" s="1"/>
      <c r="TVV226" s="1"/>
      <c r="TVW226" s="1"/>
      <c r="TVX226" s="1"/>
      <c r="TVY226" s="1"/>
      <c r="TVZ226" s="1"/>
      <c r="TWA226" s="1"/>
      <c r="TWB226" s="1"/>
      <c r="TWC226" s="1"/>
      <c r="TWD226" s="1"/>
      <c r="TWE226" s="1"/>
      <c r="TWF226" s="1"/>
      <c r="TWG226" s="1"/>
      <c r="TWH226" s="1"/>
      <c r="TWI226" s="1"/>
      <c r="TWJ226" s="1"/>
      <c r="TWK226" s="1"/>
      <c r="TWL226" s="1"/>
      <c r="TWM226" s="1"/>
      <c r="TWN226" s="1"/>
      <c r="TWO226" s="1"/>
      <c r="TWP226" s="1"/>
      <c r="TWQ226" s="1"/>
      <c r="TWR226" s="1"/>
      <c r="TWS226" s="1"/>
      <c r="TWT226" s="1"/>
      <c r="TWU226" s="1"/>
      <c r="TWV226" s="1"/>
      <c r="TWW226" s="1"/>
      <c r="TWX226" s="1"/>
      <c r="TWY226" s="1"/>
      <c r="TWZ226" s="1"/>
      <c r="TXA226" s="1"/>
      <c r="TXB226" s="1"/>
      <c r="TXC226" s="1"/>
      <c r="TXD226" s="1"/>
      <c r="TXE226" s="1"/>
      <c r="TXF226" s="1"/>
      <c r="TXG226" s="1"/>
      <c r="TXH226" s="1"/>
      <c r="TXI226" s="1"/>
      <c r="TXJ226" s="1"/>
      <c r="TXK226" s="1"/>
      <c r="TXL226" s="1"/>
      <c r="TXM226" s="1"/>
      <c r="TXN226" s="1"/>
      <c r="TXO226" s="1"/>
      <c r="TXP226" s="1"/>
      <c r="TXQ226" s="1"/>
      <c r="TXR226" s="1"/>
      <c r="TXS226" s="1"/>
      <c r="TXT226" s="1"/>
      <c r="TXU226" s="1"/>
      <c r="TXV226" s="1"/>
      <c r="TXW226" s="1"/>
      <c r="TXX226" s="1"/>
      <c r="TXY226" s="1"/>
      <c r="TXZ226" s="1"/>
      <c r="TYA226" s="1"/>
      <c r="TYB226" s="1"/>
      <c r="TYC226" s="1"/>
      <c r="TYD226" s="1"/>
      <c r="TYE226" s="1"/>
      <c r="TYF226" s="1"/>
      <c r="TYG226" s="1"/>
      <c r="TYH226" s="1"/>
      <c r="TYI226" s="1"/>
      <c r="TYJ226" s="1"/>
      <c r="TYK226" s="1"/>
      <c r="TYL226" s="1"/>
      <c r="TYM226" s="1"/>
      <c r="TYN226" s="1"/>
      <c r="TYO226" s="1"/>
      <c r="TYP226" s="1"/>
      <c r="TYQ226" s="1"/>
      <c r="TYR226" s="1"/>
      <c r="TYS226" s="1"/>
      <c r="TYT226" s="1"/>
      <c r="TYU226" s="1"/>
      <c r="TYV226" s="1"/>
      <c r="TYW226" s="1"/>
      <c r="TYX226" s="1"/>
      <c r="TYY226" s="1"/>
      <c r="TYZ226" s="1"/>
      <c r="TZA226" s="1"/>
      <c r="TZB226" s="1"/>
      <c r="TZC226" s="1"/>
      <c r="TZD226" s="1"/>
      <c r="TZE226" s="1"/>
      <c r="TZF226" s="1"/>
      <c r="TZG226" s="1"/>
      <c r="TZH226" s="1"/>
      <c r="TZI226" s="1"/>
      <c r="TZJ226" s="1"/>
      <c r="TZK226" s="1"/>
      <c r="TZL226" s="1"/>
      <c r="TZM226" s="1"/>
      <c r="TZN226" s="1"/>
      <c r="TZO226" s="1"/>
      <c r="TZP226" s="1"/>
      <c r="TZQ226" s="1"/>
      <c r="TZR226" s="1"/>
      <c r="TZS226" s="1"/>
      <c r="TZT226" s="1"/>
      <c r="TZU226" s="1"/>
      <c r="TZV226" s="1"/>
      <c r="TZW226" s="1"/>
      <c r="TZX226" s="1"/>
      <c r="TZY226" s="1"/>
      <c r="TZZ226" s="1"/>
      <c r="UAA226" s="1"/>
      <c r="UAB226" s="1"/>
      <c r="UAC226" s="1"/>
      <c r="UAD226" s="1"/>
      <c r="UAE226" s="1"/>
      <c r="UAF226" s="1"/>
      <c r="UAG226" s="1"/>
      <c r="UAH226" s="1"/>
      <c r="UAI226" s="1"/>
      <c r="UAJ226" s="1"/>
      <c r="UAK226" s="1"/>
      <c r="UAL226" s="1"/>
      <c r="UAM226" s="1"/>
      <c r="UAN226" s="1"/>
      <c r="UAO226" s="1"/>
      <c r="UAP226" s="1"/>
      <c r="UAQ226" s="1"/>
      <c r="UAR226" s="1"/>
      <c r="UAS226" s="1"/>
      <c r="UAT226" s="1"/>
      <c r="UAU226" s="1"/>
      <c r="UAV226" s="1"/>
      <c r="UAW226" s="1"/>
      <c r="UAX226" s="1"/>
      <c r="UAY226" s="1"/>
      <c r="UAZ226" s="1"/>
      <c r="UBA226" s="1"/>
      <c r="UBB226" s="1"/>
      <c r="UBC226" s="1"/>
      <c r="UBD226" s="1"/>
      <c r="UBE226" s="1"/>
      <c r="UBF226" s="1"/>
      <c r="UBG226" s="1"/>
      <c r="UBH226" s="1"/>
      <c r="UBI226" s="1"/>
      <c r="UBJ226" s="1"/>
      <c r="UBK226" s="1"/>
      <c r="UBL226" s="1"/>
      <c r="UBM226" s="1"/>
      <c r="UBN226" s="1"/>
      <c r="UBO226" s="1"/>
      <c r="UBP226" s="1"/>
      <c r="UBQ226" s="1"/>
      <c r="UBR226" s="1"/>
      <c r="UBS226" s="1"/>
      <c r="UBT226" s="1"/>
      <c r="UBU226" s="1"/>
      <c r="UBV226" s="1"/>
      <c r="UBW226" s="1"/>
      <c r="UBX226" s="1"/>
      <c r="UBY226" s="1"/>
      <c r="UBZ226" s="1"/>
      <c r="UCA226" s="1"/>
      <c r="UCB226" s="1"/>
      <c r="UCC226" s="1"/>
      <c r="UCD226" s="1"/>
      <c r="UCE226" s="1"/>
      <c r="UCF226" s="1"/>
      <c r="UCG226" s="1"/>
      <c r="UCH226" s="1"/>
      <c r="UCI226" s="1"/>
      <c r="UCJ226" s="1"/>
      <c r="UCK226" s="1"/>
      <c r="UCL226" s="1"/>
      <c r="UCM226" s="1"/>
      <c r="UCN226" s="1"/>
      <c r="UCO226" s="1"/>
      <c r="UCP226" s="1"/>
      <c r="UCQ226" s="1"/>
      <c r="UCR226" s="1"/>
      <c r="UCS226" s="1"/>
      <c r="UCT226" s="1"/>
      <c r="UCU226" s="1"/>
      <c r="UCV226" s="1"/>
      <c r="UCW226" s="1"/>
      <c r="UCX226" s="1"/>
      <c r="UCY226" s="1"/>
      <c r="UCZ226" s="1"/>
      <c r="UDA226" s="1"/>
      <c r="UDB226" s="1"/>
      <c r="UDC226" s="1"/>
      <c r="UDD226" s="1"/>
      <c r="UDE226" s="1"/>
      <c r="UDF226" s="1"/>
      <c r="UDG226" s="1"/>
      <c r="UDH226" s="1"/>
      <c r="UDI226" s="1"/>
      <c r="UDJ226" s="1"/>
      <c r="UDK226" s="1"/>
      <c r="UDL226" s="1"/>
      <c r="UDM226" s="1"/>
      <c r="UDN226" s="1"/>
      <c r="UDO226" s="1"/>
      <c r="UDP226" s="1"/>
      <c r="UDQ226" s="1"/>
      <c r="UDR226" s="1"/>
      <c r="UDS226" s="1"/>
      <c r="UDT226" s="1"/>
      <c r="UDU226" s="1"/>
      <c r="UDV226" s="1"/>
      <c r="UDW226" s="1"/>
      <c r="UDX226" s="1"/>
      <c r="UDY226" s="1"/>
      <c r="UDZ226" s="1"/>
      <c r="UEA226" s="1"/>
      <c r="UEB226" s="1"/>
      <c r="UEC226" s="1"/>
      <c r="UED226" s="1"/>
      <c r="UEE226" s="1"/>
      <c r="UEF226" s="1"/>
      <c r="UEG226" s="1"/>
      <c r="UEH226" s="1"/>
      <c r="UEI226" s="1"/>
      <c r="UEJ226" s="1"/>
      <c r="UEK226" s="1"/>
      <c r="UEL226" s="1"/>
      <c r="UEM226" s="1"/>
      <c r="UEN226" s="1"/>
      <c r="UEO226" s="1"/>
      <c r="UEP226" s="1"/>
      <c r="UEQ226" s="1"/>
      <c r="UER226" s="1"/>
      <c r="UES226" s="1"/>
      <c r="UET226" s="1"/>
      <c r="UEU226" s="1"/>
      <c r="UEV226" s="1"/>
      <c r="UEW226" s="1"/>
      <c r="UEX226" s="1"/>
      <c r="UEY226" s="1"/>
      <c r="UEZ226" s="1"/>
      <c r="UFA226" s="1"/>
      <c r="UFB226" s="1"/>
      <c r="UFC226" s="1"/>
      <c r="UFD226" s="1"/>
      <c r="UFE226" s="1"/>
      <c r="UFF226" s="1"/>
      <c r="UFG226" s="1"/>
      <c r="UFH226" s="1"/>
      <c r="UFI226" s="1"/>
      <c r="UFJ226" s="1"/>
      <c r="UFK226" s="1"/>
      <c r="UFL226" s="1"/>
      <c r="UFM226" s="1"/>
      <c r="UFN226" s="1"/>
      <c r="UFO226" s="1"/>
      <c r="UFP226" s="1"/>
      <c r="UFQ226" s="1"/>
      <c r="UFR226" s="1"/>
      <c r="UFS226" s="1"/>
      <c r="UFT226" s="1"/>
      <c r="UFU226" s="1"/>
      <c r="UFV226" s="1"/>
      <c r="UFW226" s="1"/>
      <c r="UFX226" s="1"/>
      <c r="UFY226" s="1"/>
      <c r="UFZ226" s="1"/>
      <c r="UGA226" s="1"/>
      <c r="UGB226" s="1"/>
      <c r="UGC226" s="1"/>
      <c r="UGD226" s="1"/>
      <c r="UGE226" s="1"/>
      <c r="UGF226" s="1"/>
      <c r="UGG226" s="1"/>
      <c r="UGH226" s="1"/>
      <c r="UGI226" s="1"/>
      <c r="UGJ226" s="1"/>
      <c r="UGK226" s="1"/>
      <c r="UGL226" s="1"/>
      <c r="UGM226" s="1"/>
      <c r="UGN226" s="1"/>
      <c r="UGO226" s="1"/>
      <c r="UGP226" s="1"/>
      <c r="UGQ226" s="1"/>
      <c r="UGR226" s="1"/>
      <c r="UGS226" s="1"/>
      <c r="UGT226" s="1"/>
      <c r="UGU226" s="1"/>
      <c r="UGV226" s="1"/>
      <c r="UGW226" s="1"/>
      <c r="UGX226" s="1"/>
      <c r="UGY226" s="1"/>
      <c r="UGZ226" s="1"/>
      <c r="UHA226" s="1"/>
      <c r="UHB226" s="1"/>
      <c r="UHC226" s="1"/>
      <c r="UHD226" s="1"/>
      <c r="UHE226" s="1"/>
      <c r="UHF226" s="1"/>
      <c r="UHG226" s="1"/>
      <c r="UHH226" s="1"/>
      <c r="UHI226" s="1"/>
      <c r="UHJ226" s="1"/>
      <c r="UHK226" s="1"/>
      <c r="UHL226" s="1"/>
      <c r="UHM226" s="1"/>
      <c r="UHN226" s="1"/>
      <c r="UHO226" s="1"/>
      <c r="UHP226" s="1"/>
      <c r="UHQ226" s="1"/>
      <c r="UHR226" s="1"/>
      <c r="UHS226" s="1"/>
      <c r="UHT226" s="1"/>
      <c r="UHU226" s="1"/>
      <c r="UHV226" s="1"/>
      <c r="UHW226" s="1"/>
      <c r="UHX226" s="1"/>
      <c r="UHY226" s="1"/>
      <c r="UHZ226" s="1"/>
      <c r="UIA226" s="1"/>
      <c r="UIB226" s="1"/>
      <c r="UIC226" s="1"/>
      <c r="UID226" s="1"/>
      <c r="UIE226" s="1"/>
      <c r="UIF226" s="1"/>
      <c r="UIG226" s="1"/>
      <c r="UIH226" s="1"/>
      <c r="UII226" s="1"/>
      <c r="UIJ226" s="1"/>
      <c r="UIK226" s="1"/>
      <c r="UIL226" s="1"/>
      <c r="UIM226" s="1"/>
      <c r="UIN226" s="1"/>
      <c r="UIO226" s="1"/>
      <c r="UIP226" s="1"/>
      <c r="UIQ226" s="1"/>
      <c r="UIR226" s="1"/>
      <c r="UIS226" s="1"/>
      <c r="UIT226" s="1"/>
      <c r="UIU226" s="1"/>
      <c r="UIV226" s="1"/>
      <c r="UIW226" s="1"/>
      <c r="UIX226" s="1"/>
      <c r="UIY226" s="1"/>
      <c r="UIZ226" s="1"/>
      <c r="UJA226" s="1"/>
      <c r="UJB226" s="1"/>
      <c r="UJC226" s="1"/>
      <c r="UJD226" s="1"/>
      <c r="UJE226" s="1"/>
      <c r="UJF226" s="1"/>
      <c r="UJG226" s="1"/>
      <c r="UJH226" s="1"/>
      <c r="UJI226" s="1"/>
      <c r="UJJ226" s="1"/>
      <c r="UJK226" s="1"/>
      <c r="UJL226" s="1"/>
      <c r="UJM226" s="1"/>
      <c r="UJN226" s="1"/>
      <c r="UJO226" s="1"/>
      <c r="UJP226" s="1"/>
      <c r="UJQ226" s="1"/>
      <c r="UJR226" s="1"/>
      <c r="UJS226" s="1"/>
      <c r="UJT226" s="1"/>
      <c r="UJU226" s="1"/>
      <c r="UJV226" s="1"/>
      <c r="UJW226" s="1"/>
      <c r="UJX226" s="1"/>
      <c r="UJY226" s="1"/>
      <c r="UJZ226" s="1"/>
      <c r="UKA226" s="1"/>
      <c r="UKB226" s="1"/>
      <c r="UKC226" s="1"/>
      <c r="UKD226" s="1"/>
      <c r="UKE226" s="1"/>
      <c r="UKF226" s="1"/>
      <c r="UKG226" s="1"/>
      <c r="UKH226" s="1"/>
      <c r="UKI226" s="1"/>
      <c r="UKJ226" s="1"/>
      <c r="UKK226" s="1"/>
      <c r="UKL226" s="1"/>
      <c r="UKM226" s="1"/>
      <c r="UKN226" s="1"/>
      <c r="UKO226" s="1"/>
      <c r="UKP226" s="1"/>
      <c r="UKQ226" s="1"/>
      <c r="UKR226" s="1"/>
      <c r="UKS226" s="1"/>
      <c r="UKT226" s="1"/>
      <c r="UKU226" s="1"/>
      <c r="UKV226" s="1"/>
      <c r="UKW226" s="1"/>
      <c r="UKX226" s="1"/>
      <c r="UKY226" s="1"/>
      <c r="UKZ226" s="1"/>
      <c r="ULA226" s="1"/>
      <c r="ULB226" s="1"/>
      <c r="ULC226" s="1"/>
      <c r="ULD226" s="1"/>
      <c r="ULE226" s="1"/>
      <c r="ULF226" s="1"/>
      <c r="ULG226" s="1"/>
      <c r="ULH226" s="1"/>
      <c r="ULI226" s="1"/>
      <c r="ULJ226" s="1"/>
      <c r="ULK226" s="1"/>
      <c r="ULL226" s="1"/>
      <c r="ULM226" s="1"/>
      <c r="ULN226" s="1"/>
      <c r="ULO226" s="1"/>
      <c r="ULP226" s="1"/>
      <c r="ULQ226" s="1"/>
      <c r="ULR226" s="1"/>
      <c r="ULS226" s="1"/>
      <c r="ULT226" s="1"/>
      <c r="ULU226" s="1"/>
      <c r="ULV226" s="1"/>
      <c r="ULW226" s="1"/>
      <c r="ULX226" s="1"/>
      <c r="ULY226" s="1"/>
      <c r="ULZ226" s="1"/>
      <c r="UMA226" s="1"/>
      <c r="UMB226" s="1"/>
      <c r="UMC226" s="1"/>
      <c r="UMD226" s="1"/>
      <c r="UME226" s="1"/>
      <c r="UMF226" s="1"/>
      <c r="UMG226" s="1"/>
      <c r="UMH226" s="1"/>
      <c r="UMI226" s="1"/>
      <c r="UMJ226" s="1"/>
      <c r="UMK226" s="1"/>
      <c r="UML226" s="1"/>
      <c r="UMM226" s="1"/>
      <c r="UMN226" s="1"/>
      <c r="UMO226" s="1"/>
      <c r="UMP226" s="1"/>
      <c r="UMQ226" s="1"/>
      <c r="UMR226" s="1"/>
      <c r="UMS226" s="1"/>
      <c r="UMT226" s="1"/>
      <c r="UMU226" s="1"/>
      <c r="UMV226" s="1"/>
      <c r="UMW226" s="1"/>
      <c r="UMX226" s="1"/>
      <c r="UMY226" s="1"/>
      <c r="UMZ226" s="1"/>
      <c r="UNA226" s="1"/>
      <c r="UNB226" s="1"/>
      <c r="UNC226" s="1"/>
      <c r="UND226" s="1"/>
      <c r="UNE226" s="1"/>
      <c r="UNF226" s="1"/>
      <c r="UNG226" s="1"/>
      <c r="UNH226" s="1"/>
      <c r="UNI226" s="1"/>
      <c r="UNJ226" s="1"/>
      <c r="UNK226" s="1"/>
      <c r="UNL226" s="1"/>
      <c r="UNM226" s="1"/>
      <c r="UNN226" s="1"/>
      <c r="UNO226" s="1"/>
      <c r="UNP226" s="1"/>
      <c r="UNQ226" s="1"/>
      <c r="UNR226" s="1"/>
      <c r="UNS226" s="1"/>
      <c r="UNT226" s="1"/>
      <c r="UNU226" s="1"/>
      <c r="UNV226" s="1"/>
      <c r="UNW226" s="1"/>
      <c r="UNX226" s="1"/>
      <c r="UNY226" s="1"/>
      <c r="UNZ226" s="1"/>
      <c r="UOA226" s="1"/>
      <c r="UOB226" s="1"/>
      <c r="UOC226" s="1"/>
      <c r="UOD226" s="1"/>
      <c r="UOE226" s="1"/>
      <c r="UOF226" s="1"/>
      <c r="UOG226" s="1"/>
      <c r="UOH226" s="1"/>
      <c r="UOI226" s="1"/>
      <c r="UOJ226" s="1"/>
      <c r="UOK226" s="1"/>
      <c r="UOL226" s="1"/>
      <c r="UOM226" s="1"/>
      <c r="UON226" s="1"/>
      <c r="UOO226" s="1"/>
      <c r="UOP226" s="1"/>
      <c r="UOQ226" s="1"/>
      <c r="UOR226" s="1"/>
      <c r="UOS226" s="1"/>
      <c r="UOT226" s="1"/>
      <c r="UOU226" s="1"/>
      <c r="UOV226" s="1"/>
      <c r="UOW226" s="1"/>
      <c r="UOX226" s="1"/>
      <c r="UOY226" s="1"/>
      <c r="UOZ226" s="1"/>
      <c r="UPA226" s="1"/>
      <c r="UPB226" s="1"/>
      <c r="UPC226" s="1"/>
      <c r="UPD226" s="1"/>
      <c r="UPE226" s="1"/>
      <c r="UPF226" s="1"/>
      <c r="UPG226" s="1"/>
      <c r="UPH226" s="1"/>
      <c r="UPI226" s="1"/>
      <c r="UPJ226" s="1"/>
      <c r="UPK226" s="1"/>
      <c r="UPL226" s="1"/>
      <c r="UPM226" s="1"/>
      <c r="UPN226" s="1"/>
      <c r="UPO226" s="1"/>
      <c r="UPP226" s="1"/>
      <c r="UPQ226" s="1"/>
      <c r="UPR226" s="1"/>
      <c r="UPS226" s="1"/>
      <c r="UPT226" s="1"/>
      <c r="UPU226" s="1"/>
      <c r="UPV226" s="1"/>
      <c r="UPW226" s="1"/>
      <c r="UPX226" s="1"/>
      <c r="UPY226" s="1"/>
      <c r="UPZ226" s="1"/>
      <c r="UQA226" s="1"/>
      <c r="UQB226" s="1"/>
      <c r="UQC226" s="1"/>
      <c r="UQD226" s="1"/>
      <c r="UQE226" s="1"/>
      <c r="UQF226" s="1"/>
      <c r="UQG226" s="1"/>
      <c r="UQH226" s="1"/>
      <c r="UQI226" s="1"/>
      <c r="UQJ226" s="1"/>
      <c r="UQK226" s="1"/>
      <c r="UQL226" s="1"/>
      <c r="UQM226" s="1"/>
      <c r="UQN226" s="1"/>
      <c r="UQO226" s="1"/>
      <c r="UQP226" s="1"/>
      <c r="UQQ226" s="1"/>
      <c r="UQR226" s="1"/>
      <c r="UQS226" s="1"/>
      <c r="UQT226" s="1"/>
      <c r="UQU226" s="1"/>
      <c r="UQV226" s="1"/>
      <c r="UQW226" s="1"/>
      <c r="UQX226" s="1"/>
      <c r="UQY226" s="1"/>
      <c r="UQZ226" s="1"/>
      <c r="URA226" s="1"/>
      <c r="URB226" s="1"/>
      <c r="URC226" s="1"/>
      <c r="URD226" s="1"/>
      <c r="URE226" s="1"/>
      <c r="URF226" s="1"/>
      <c r="URG226" s="1"/>
      <c r="URH226" s="1"/>
      <c r="URI226" s="1"/>
      <c r="URJ226" s="1"/>
      <c r="URK226" s="1"/>
      <c r="URL226" s="1"/>
      <c r="URM226" s="1"/>
      <c r="URN226" s="1"/>
      <c r="URO226" s="1"/>
      <c r="URP226" s="1"/>
      <c r="URQ226" s="1"/>
      <c r="URR226" s="1"/>
      <c r="URS226" s="1"/>
      <c r="URT226" s="1"/>
      <c r="URU226" s="1"/>
      <c r="URV226" s="1"/>
      <c r="URW226" s="1"/>
      <c r="URX226" s="1"/>
      <c r="URY226" s="1"/>
      <c r="URZ226" s="1"/>
      <c r="USA226" s="1"/>
      <c r="USB226" s="1"/>
      <c r="USC226" s="1"/>
      <c r="USD226" s="1"/>
      <c r="USE226" s="1"/>
      <c r="USF226" s="1"/>
      <c r="USG226" s="1"/>
      <c r="USH226" s="1"/>
      <c r="USI226" s="1"/>
      <c r="USJ226" s="1"/>
      <c r="USK226" s="1"/>
      <c r="USL226" s="1"/>
      <c r="USM226" s="1"/>
      <c r="USN226" s="1"/>
      <c r="USO226" s="1"/>
      <c r="USP226" s="1"/>
      <c r="USQ226" s="1"/>
      <c r="USR226" s="1"/>
      <c r="USS226" s="1"/>
      <c r="UST226" s="1"/>
      <c r="USU226" s="1"/>
      <c r="USV226" s="1"/>
      <c r="USW226" s="1"/>
      <c r="USX226" s="1"/>
      <c r="USY226" s="1"/>
      <c r="USZ226" s="1"/>
      <c r="UTA226" s="1"/>
      <c r="UTB226" s="1"/>
      <c r="UTC226" s="1"/>
      <c r="UTD226" s="1"/>
      <c r="UTE226" s="1"/>
      <c r="UTF226" s="1"/>
      <c r="UTG226" s="1"/>
      <c r="UTH226" s="1"/>
      <c r="UTI226" s="1"/>
      <c r="UTJ226" s="1"/>
      <c r="UTK226" s="1"/>
      <c r="UTL226" s="1"/>
      <c r="UTM226" s="1"/>
      <c r="UTN226" s="1"/>
      <c r="UTO226" s="1"/>
      <c r="UTP226" s="1"/>
      <c r="UTQ226" s="1"/>
      <c r="UTR226" s="1"/>
      <c r="UTS226" s="1"/>
      <c r="UTT226" s="1"/>
      <c r="UTU226" s="1"/>
      <c r="UTV226" s="1"/>
      <c r="UTW226" s="1"/>
      <c r="UTX226" s="1"/>
      <c r="UTY226" s="1"/>
      <c r="UTZ226" s="1"/>
      <c r="UUA226" s="1"/>
      <c r="UUB226" s="1"/>
      <c r="UUC226" s="1"/>
      <c r="UUD226" s="1"/>
      <c r="UUE226" s="1"/>
      <c r="UUF226" s="1"/>
      <c r="UUG226" s="1"/>
      <c r="UUH226" s="1"/>
      <c r="UUI226" s="1"/>
      <c r="UUJ226" s="1"/>
      <c r="UUK226" s="1"/>
      <c r="UUL226" s="1"/>
      <c r="UUM226" s="1"/>
      <c r="UUN226" s="1"/>
      <c r="UUO226" s="1"/>
      <c r="UUP226" s="1"/>
      <c r="UUQ226" s="1"/>
      <c r="UUR226" s="1"/>
      <c r="UUS226" s="1"/>
      <c r="UUT226" s="1"/>
      <c r="UUU226" s="1"/>
      <c r="UUV226" s="1"/>
      <c r="UUW226" s="1"/>
      <c r="UUX226" s="1"/>
      <c r="UUY226" s="1"/>
      <c r="UUZ226" s="1"/>
      <c r="UVA226" s="1"/>
      <c r="UVB226" s="1"/>
      <c r="UVC226" s="1"/>
      <c r="UVD226" s="1"/>
      <c r="UVE226" s="1"/>
      <c r="UVF226" s="1"/>
      <c r="UVG226" s="1"/>
      <c r="UVH226" s="1"/>
      <c r="UVI226" s="1"/>
      <c r="UVJ226" s="1"/>
      <c r="UVK226" s="1"/>
      <c r="UVL226" s="1"/>
      <c r="UVM226" s="1"/>
      <c r="UVN226" s="1"/>
      <c r="UVO226" s="1"/>
      <c r="UVP226" s="1"/>
      <c r="UVQ226" s="1"/>
      <c r="UVR226" s="1"/>
      <c r="UVS226" s="1"/>
      <c r="UVT226" s="1"/>
      <c r="UVU226" s="1"/>
      <c r="UVV226" s="1"/>
      <c r="UVW226" s="1"/>
      <c r="UVX226" s="1"/>
      <c r="UVY226" s="1"/>
      <c r="UVZ226" s="1"/>
      <c r="UWA226" s="1"/>
      <c r="UWB226" s="1"/>
      <c r="UWC226" s="1"/>
      <c r="UWD226" s="1"/>
      <c r="UWE226" s="1"/>
      <c r="UWF226" s="1"/>
      <c r="UWG226" s="1"/>
      <c r="UWH226" s="1"/>
      <c r="UWI226" s="1"/>
      <c r="UWJ226" s="1"/>
      <c r="UWK226" s="1"/>
      <c r="UWL226" s="1"/>
      <c r="UWM226" s="1"/>
      <c r="UWN226" s="1"/>
      <c r="UWO226" s="1"/>
      <c r="UWP226" s="1"/>
      <c r="UWQ226" s="1"/>
      <c r="UWR226" s="1"/>
      <c r="UWS226" s="1"/>
      <c r="UWT226" s="1"/>
      <c r="UWU226" s="1"/>
      <c r="UWV226" s="1"/>
      <c r="UWW226" s="1"/>
      <c r="UWX226" s="1"/>
      <c r="UWY226" s="1"/>
      <c r="UWZ226" s="1"/>
      <c r="UXA226" s="1"/>
      <c r="UXB226" s="1"/>
      <c r="UXC226" s="1"/>
      <c r="UXD226" s="1"/>
      <c r="UXE226" s="1"/>
      <c r="UXF226" s="1"/>
      <c r="UXG226" s="1"/>
      <c r="UXH226" s="1"/>
      <c r="UXI226" s="1"/>
      <c r="UXJ226" s="1"/>
      <c r="UXK226" s="1"/>
      <c r="UXL226" s="1"/>
      <c r="UXM226" s="1"/>
      <c r="UXN226" s="1"/>
      <c r="UXO226" s="1"/>
      <c r="UXP226" s="1"/>
      <c r="UXQ226" s="1"/>
      <c r="UXR226" s="1"/>
      <c r="UXS226" s="1"/>
      <c r="UXT226" s="1"/>
      <c r="UXU226" s="1"/>
      <c r="UXV226" s="1"/>
      <c r="UXW226" s="1"/>
      <c r="UXX226" s="1"/>
      <c r="UXY226" s="1"/>
      <c r="UXZ226" s="1"/>
      <c r="UYA226" s="1"/>
      <c r="UYB226" s="1"/>
      <c r="UYC226" s="1"/>
      <c r="UYD226" s="1"/>
      <c r="UYE226" s="1"/>
      <c r="UYF226" s="1"/>
      <c r="UYG226" s="1"/>
      <c r="UYH226" s="1"/>
      <c r="UYI226" s="1"/>
      <c r="UYJ226" s="1"/>
      <c r="UYK226" s="1"/>
      <c r="UYL226" s="1"/>
      <c r="UYM226" s="1"/>
      <c r="UYN226" s="1"/>
      <c r="UYO226" s="1"/>
      <c r="UYP226" s="1"/>
      <c r="UYQ226" s="1"/>
      <c r="UYR226" s="1"/>
      <c r="UYS226" s="1"/>
      <c r="UYT226" s="1"/>
      <c r="UYU226" s="1"/>
      <c r="UYV226" s="1"/>
      <c r="UYW226" s="1"/>
      <c r="UYX226" s="1"/>
      <c r="UYY226" s="1"/>
      <c r="UYZ226" s="1"/>
      <c r="UZA226" s="1"/>
      <c r="UZB226" s="1"/>
      <c r="UZC226" s="1"/>
      <c r="UZD226" s="1"/>
      <c r="UZE226" s="1"/>
      <c r="UZF226" s="1"/>
      <c r="UZG226" s="1"/>
      <c r="UZH226" s="1"/>
      <c r="UZI226" s="1"/>
      <c r="UZJ226" s="1"/>
      <c r="UZK226" s="1"/>
      <c r="UZL226" s="1"/>
      <c r="UZM226" s="1"/>
      <c r="UZN226" s="1"/>
      <c r="UZO226" s="1"/>
      <c r="UZP226" s="1"/>
      <c r="UZQ226" s="1"/>
      <c r="UZR226" s="1"/>
      <c r="UZS226" s="1"/>
      <c r="UZT226" s="1"/>
      <c r="UZU226" s="1"/>
      <c r="UZV226" s="1"/>
      <c r="UZW226" s="1"/>
      <c r="UZX226" s="1"/>
      <c r="UZY226" s="1"/>
      <c r="UZZ226" s="1"/>
      <c r="VAA226" s="1"/>
      <c r="VAB226" s="1"/>
      <c r="VAC226" s="1"/>
      <c r="VAD226" s="1"/>
      <c r="VAE226" s="1"/>
      <c r="VAF226" s="1"/>
      <c r="VAG226" s="1"/>
      <c r="VAH226" s="1"/>
      <c r="VAI226" s="1"/>
      <c r="VAJ226" s="1"/>
      <c r="VAK226" s="1"/>
      <c r="VAL226" s="1"/>
      <c r="VAM226" s="1"/>
      <c r="VAN226" s="1"/>
      <c r="VAO226" s="1"/>
      <c r="VAP226" s="1"/>
      <c r="VAQ226" s="1"/>
      <c r="VAR226" s="1"/>
      <c r="VAS226" s="1"/>
      <c r="VAT226" s="1"/>
      <c r="VAU226" s="1"/>
      <c r="VAV226" s="1"/>
      <c r="VAW226" s="1"/>
      <c r="VAX226" s="1"/>
      <c r="VAY226" s="1"/>
      <c r="VAZ226" s="1"/>
      <c r="VBA226" s="1"/>
      <c r="VBB226" s="1"/>
      <c r="VBC226" s="1"/>
      <c r="VBD226" s="1"/>
      <c r="VBE226" s="1"/>
      <c r="VBF226" s="1"/>
      <c r="VBG226" s="1"/>
      <c r="VBH226" s="1"/>
      <c r="VBI226" s="1"/>
      <c r="VBJ226" s="1"/>
      <c r="VBK226" s="1"/>
      <c r="VBL226" s="1"/>
      <c r="VBM226" s="1"/>
      <c r="VBN226" s="1"/>
      <c r="VBO226" s="1"/>
      <c r="VBP226" s="1"/>
      <c r="VBQ226" s="1"/>
      <c r="VBR226" s="1"/>
      <c r="VBS226" s="1"/>
      <c r="VBT226" s="1"/>
      <c r="VBU226" s="1"/>
      <c r="VBV226" s="1"/>
      <c r="VBW226" s="1"/>
      <c r="VBX226" s="1"/>
      <c r="VBY226" s="1"/>
      <c r="VBZ226" s="1"/>
      <c r="VCA226" s="1"/>
      <c r="VCB226" s="1"/>
      <c r="VCC226" s="1"/>
      <c r="VCD226" s="1"/>
      <c r="VCE226" s="1"/>
      <c r="VCF226" s="1"/>
      <c r="VCG226" s="1"/>
      <c r="VCH226" s="1"/>
      <c r="VCI226" s="1"/>
      <c r="VCJ226" s="1"/>
      <c r="VCK226" s="1"/>
      <c r="VCL226" s="1"/>
      <c r="VCM226" s="1"/>
      <c r="VCN226" s="1"/>
      <c r="VCO226" s="1"/>
      <c r="VCP226" s="1"/>
      <c r="VCQ226" s="1"/>
      <c r="VCR226" s="1"/>
      <c r="VCS226" s="1"/>
      <c r="VCT226" s="1"/>
      <c r="VCU226" s="1"/>
      <c r="VCV226" s="1"/>
      <c r="VCW226" s="1"/>
      <c r="VCX226" s="1"/>
      <c r="VCY226" s="1"/>
      <c r="VCZ226" s="1"/>
      <c r="VDA226" s="1"/>
      <c r="VDB226" s="1"/>
      <c r="VDC226" s="1"/>
      <c r="VDD226" s="1"/>
      <c r="VDE226" s="1"/>
      <c r="VDF226" s="1"/>
      <c r="VDG226" s="1"/>
      <c r="VDH226" s="1"/>
      <c r="VDI226" s="1"/>
      <c r="VDJ226" s="1"/>
      <c r="VDK226" s="1"/>
      <c r="VDL226" s="1"/>
      <c r="VDM226" s="1"/>
      <c r="VDN226" s="1"/>
      <c r="VDO226" s="1"/>
      <c r="VDP226" s="1"/>
      <c r="VDQ226" s="1"/>
      <c r="VDR226" s="1"/>
      <c r="VDS226" s="1"/>
      <c r="VDT226" s="1"/>
      <c r="VDU226" s="1"/>
      <c r="VDV226" s="1"/>
      <c r="VDW226" s="1"/>
      <c r="VDX226" s="1"/>
      <c r="VDY226" s="1"/>
      <c r="VDZ226" s="1"/>
      <c r="VEA226" s="1"/>
      <c r="VEB226" s="1"/>
      <c r="VEC226" s="1"/>
      <c r="VED226" s="1"/>
      <c r="VEE226" s="1"/>
      <c r="VEF226" s="1"/>
      <c r="VEG226" s="1"/>
      <c r="VEH226" s="1"/>
      <c r="VEI226" s="1"/>
      <c r="VEJ226" s="1"/>
      <c r="VEK226" s="1"/>
      <c r="VEL226" s="1"/>
      <c r="VEM226" s="1"/>
      <c r="VEN226" s="1"/>
      <c r="VEO226" s="1"/>
      <c r="VEP226" s="1"/>
      <c r="VEQ226" s="1"/>
      <c r="VER226" s="1"/>
      <c r="VES226" s="1"/>
      <c r="VET226" s="1"/>
      <c r="VEU226" s="1"/>
      <c r="VEV226" s="1"/>
      <c r="VEW226" s="1"/>
      <c r="VEX226" s="1"/>
      <c r="VEY226" s="1"/>
      <c r="VEZ226" s="1"/>
      <c r="VFA226" s="1"/>
      <c r="VFB226" s="1"/>
      <c r="VFC226" s="1"/>
      <c r="VFD226" s="1"/>
      <c r="VFE226" s="1"/>
      <c r="VFF226" s="1"/>
      <c r="VFG226" s="1"/>
      <c r="VFH226" s="1"/>
      <c r="VFI226" s="1"/>
      <c r="VFJ226" s="1"/>
      <c r="VFK226" s="1"/>
      <c r="VFL226" s="1"/>
      <c r="VFM226" s="1"/>
      <c r="VFN226" s="1"/>
      <c r="VFO226" s="1"/>
      <c r="VFP226" s="1"/>
      <c r="VFQ226" s="1"/>
      <c r="VFR226" s="1"/>
      <c r="VFS226" s="1"/>
      <c r="VFT226" s="1"/>
      <c r="VFU226" s="1"/>
      <c r="VFV226" s="1"/>
      <c r="VFW226" s="1"/>
      <c r="VFX226" s="1"/>
      <c r="VFY226" s="1"/>
      <c r="VFZ226" s="1"/>
      <c r="VGA226" s="1"/>
      <c r="VGB226" s="1"/>
      <c r="VGC226" s="1"/>
      <c r="VGD226" s="1"/>
      <c r="VGE226" s="1"/>
      <c r="VGF226" s="1"/>
      <c r="VGG226" s="1"/>
      <c r="VGH226" s="1"/>
      <c r="VGI226" s="1"/>
      <c r="VGJ226" s="1"/>
      <c r="VGK226" s="1"/>
      <c r="VGL226" s="1"/>
      <c r="VGM226" s="1"/>
      <c r="VGN226" s="1"/>
      <c r="VGO226" s="1"/>
      <c r="VGP226" s="1"/>
      <c r="VGQ226" s="1"/>
      <c r="VGR226" s="1"/>
      <c r="VGS226" s="1"/>
      <c r="VGT226" s="1"/>
      <c r="VGU226" s="1"/>
      <c r="VGV226" s="1"/>
      <c r="VGW226" s="1"/>
      <c r="VGX226" s="1"/>
      <c r="VGY226" s="1"/>
      <c r="VGZ226" s="1"/>
      <c r="VHA226" s="1"/>
      <c r="VHB226" s="1"/>
      <c r="VHC226" s="1"/>
      <c r="VHD226" s="1"/>
      <c r="VHE226" s="1"/>
      <c r="VHF226" s="1"/>
      <c r="VHG226" s="1"/>
      <c r="VHH226" s="1"/>
      <c r="VHI226" s="1"/>
      <c r="VHJ226" s="1"/>
      <c r="VHK226" s="1"/>
      <c r="VHL226" s="1"/>
      <c r="VHM226" s="1"/>
      <c r="VHN226" s="1"/>
      <c r="VHO226" s="1"/>
      <c r="VHP226" s="1"/>
      <c r="VHQ226" s="1"/>
      <c r="VHR226" s="1"/>
      <c r="VHS226" s="1"/>
      <c r="VHT226" s="1"/>
      <c r="VHU226" s="1"/>
      <c r="VHV226" s="1"/>
      <c r="VHW226" s="1"/>
      <c r="VHX226" s="1"/>
      <c r="VHY226" s="1"/>
      <c r="VHZ226" s="1"/>
      <c r="VIA226" s="1"/>
      <c r="VIB226" s="1"/>
      <c r="VIC226" s="1"/>
      <c r="VID226" s="1"/>
      <c r="VIE226" s="1"/>
      <c r="VIF226" s="1"/>
      <c r="VIG226" s="1"/>
      <c r="VIH226" s="1"/>
      <c r="VII226" s="1"/>
      <c r="VIJ226" s="1"/>
      <c r="VIK226" s="1"/>
      <c r="VIL226" s="1"/>
      <c r="VIM226" s="1"/>
      <c r="VIN226" s="1"/>
      <c r="VIO226" s="1"/>
      <c r="VIP226" s="1"/>
      <c r="VIQ226" s="1"/>
      <c r="VIR226" s="1"/>
      <c r="VIS226" s="1"/>
      <c r="VIT226" s="1"/>
      <c r="VIU226" s="1"/>
      <c r="VIV226" s="1"/>
      <c r="VIW226" s="1"/>
      <c r="VIX226" s="1"/>
      <c r="VIY226" s="1"/>
      <c r="VIZ226" s="1"/>
      <c r="VJA226" s="1"/>
      <c r="VJB226" s="1"/>
      <c r="VJC226" s="1"/>
      <c r="VJD226" s="1"/>
      <c r="VJE226" s="1"/>
      <c r="VJF226" s="1"/>
      <c r="VJG226" s="1"/>
      <c r="VJH226" s="1"/>
      <c r="VJI226" s="1"/>
      <c r="VJJ226" s="1"/>
      <c r="VJK226" s="1"/>
      <c r="VJL226" s="1"/>
      <c r="VJM226" s="1"/>
      <c r="VJN226" s="1"/>
      <c r="VJO226" s="1"/>
      <c r="VJP226" s="1"/>
      <c r="VJQ226" s="1"/>
      <c r="VJR226" s="1"/>
      <c r="VJS226" s="1"/>
      <c r="VJT226" s="1"/>
      <c r="VJU226" s="1"/>
      <c r="VJV226" s="1"/>
      <c r="VJW226" s="1"/>
      <c r="VJX226" s="1"/>
      <c r="VJY226" s="1"/>
      <c r="VJZ226" s="1"/>
      <c r="VKA226" s="1"/>
      <c r="VKB226" s="1"/>
      <c r="VKC226" s="1"/>
      <c r="VKD226" s="1"/>
      <c r="VKE226" s="1"/>
      <c r="VKF226" s="1"/>
      <c r="VKG226" s="1"/>
      <c r="VKH226" s="1"/>
      <c r="VKI226" s="1"/>
      <c r="VKJ226" s="1"/>
      <c r="VKK226" s="1"/>
      <c r="VKL226" s="1"/>
      <c r="VKM226" s="1"/>
      <c r="VKN226" s="1"/>
      <c r="VKO226" s="1"/>
      <c r="VKP226" s="1"/>
      <c r="VKQ226" s="1"/>
      <c r="VKR226" s="1"/>
      <c r="VKS226" s="1"/>
      <c r="VKT226" s="1"/>
      <c r="VKU226" s="1"/>
      <c r="VKV226" s="1"/>
      <c r="VKW226" s="1"/>
      <c r="VKX226" s="1"/>
      <c r="VKY226" s="1"/>
      <c r="VKZ226" s="1"/>
      <c r="VLA226" s="1"/>
      <c r="VLB226" s="1"/>
      <c r="VLC226" s="1"/>
      <c r="VLD226" s="1"/>
      <c r="VLE226" s="1"/>
      <c r="VLF226" s="1"/>
      <c r="VLG226" s="1"/>
      <c r="VLH226" s="1"/>
      <c r="VLI226" s="1"/>
      <c r="VLJ226" s="1"/>
      <c r="VLK226" s="1"/>
      <c r="VLL226" s="1"/>
      <c r="VLM226" s="1"/>
      <c r="VLN226" s="1"/>
      <c r="VLO226" s="1"/>
      <c r="VLP226" s="1"/>
      <c r="VLQ226" s="1"/>
      <c r="VLR226" s="1"/>
      <c r="VLS226" s="1"/>
      <c r="VLT226" s="1"/>
      <c r="VLU226" s="1"/>
      <c r="VLV226" s="1"/>
      <c r="VLW226" s="1"/>
      <c r="VLX226" s="1"/>
      <c r="VLY226" s="1"/>
      <c r="VLZ226" s="1"/>
      <c r="VMA226" s="1"/>
      <c r="VMB226" s="1"/>
      <c r="VMC226" s="1"/>
      <c r="VMD226" s="1"/>
      <c r="VME226" s="1"/>
      <c r="VMF226" s="1"/>
      <c r="VMG226" s="1"/>
      <c r="VMH226" s="1"/>
      <c r="VMI226" s="1"/>
      <c r="VMJ226" s="1"/>
      <c r="VMK226" s="1"/>
      <c r="VML226" s="1"/>
      <c r="VMM226" s="1"/>
      <c r="VMN226" s="1"/>
      <c r="VMO226" s="1"/>
      <c r="VMP226" s="1"/>
      <c r="VMQ226" s="1"/>
      <c r="VMR226" s="1"/>
      <c r="VMS226" s="1"/>
      <c r="VMT226" s="1"/>
      <c r="VMU226" s="1"/>
      <c r="VMV226" s="1"/>
      <c r="VMW226" s="1"/>
      <c r="VMX226" s="1"/>
      <c r="VMY226" s="1"/>
      <c r="VMZ226" s="1"/>
      <c r="VNA226" s="1"/>
      <c r="VNB226" s="1"/>
      <c r="VNC226" s="1"/>
      <c r="VND226" s="1"/>
      <c r="VNE226" s="1"/>
      <c r="VNF226" s="1"/>
      <c r="VNG226" s="1"/>
      <c r="VNH226" s="1"/>
      <c r="VNI226" s="1"/>
      <c r="VNJ226" s="1"/>
      <c r="VNK226" s="1"/>
      <c r="VNL226" s="1"/>
      <c r="VNM226" s="1"/>
      <c r="VNN226" s="1"/>
      <c r="VNO226" s="1"/>
      <c r="VNP226" s="1"/>
      <c r="VNQ226" s="1"/>
      <c r="VNR226" s="1"/>
      <c r="VNS226" s="1"/>
      <c r="VNT226" s="1"/>
      <c r="VNU226" s="1"/>
      <c r="VNV226" s="1"/>
      <c r="VNW226" s="1"/>
      <c r="VNX226" s="1"/>
      <c r="VNY226" s="1"/>
      <c r="VNZ226" s="1"/>
      <c r="VOA226" s="1"/>
      <c r="VOB226" s="1"/>
      <c r="VOC226" s="1"/>
      <c r="VOD226" s="1"/>
      <c r="VOE226" s="1"/>
      <c r="VOF226" s="1"/>
      <c r="VOG226" s="1"/>
      <c r="VOH226" s="1"/>
      <c r="VOI226" s="1"/>
      <c r="VOJ226" s="1"/>
      <c r="VOK226" s="1"/>
      <c r="VOL226" s="1"/>
      <c r="VOM226" s="1"/>
      <c r="VON226" s="1"/>
      <c r="VOO226" s="1"/>
      <c r="VOP226" s="1"/>
      <c r="VOQ226" s="1"/>
      <c r="VOR226" s="1"/>
      <c r="VOS226" s="1"/>
      <c r="VOT226" s="1"/>
      <c r="VOU226" s="1"/>
      <c r="VOV226" s="1"/>
      <c r="VOW226" s="1"/>
      <c r="VOX226" s="1"/>
      <c r="VOY226" s="1"/>
      <c r="VOZ226" s="1"/>
      <c r="VPA226" s="1"/>
      <c r="VPB226" s="1"/>
      <c r="VPC226" s="1"/>
      <c r="VPD226" s="1"/>
      <c r="VPE226" s="1"/>
      <c r="VPF226" s="1"/>
      <c r="VPG226" s="1"/>
      <c r="VPH226" s="1"/>
      <c r="VPI226" s="1"/>
      <c r="VPJ226" s="1"/>
      <c r="VPK226" s="1"/>
      <c r="VPL226" s="1"/>
      <c r="VPM226" s="1"/>
      <c r="VPN226" s="1"/>
      <c r="VPO226" s="1"/>
      <c r="VPP226" s="1"/>
      <c r="VPQ226" s="1"/>
      <c r="VPR226" s="1"/>
      <c r="VPS226" s="1"/>
      <c r="VPT226" s="1"/>
      <c r="VPU226" s="1"/>
      <c r="VPV226" s="1"/>
      <c r="VPW226" s="1"/>
      <c r="VPX226" s="1"/>
      <c r="VPY226" s="1"/>
      <c r="VPZ226" s="1"/>
      <c r="VQA226" s="1"/>
      <c r="VQB226" s="1"/>
      <c r="VQC226" s="1"/>
      <c r="VQD226" s="1"/>
      <c r="VQE226" s="1"/>
      <c r="VQF226" s="1"/>
      <c r="VQG226" s="1"/>
      <c r="VQH226" s="1"/>
      <c r="VQI226" s="1"/>
      <c r="VQJ226" s="1"/>
      <c r="VQK226" s="1"/>
      <c r="VQL226" s="1"/>
      <c r="VQM226" s="1"/>
      <c r="VQN226" s="1"/>
      <c r="VQO226" s="1"/>
      <c r="VQP226" s="1"/>
      <c r="VQQ226" s="1"/>
      <c r="VQR226" s="1"/>
      <c r="VQS226" s="1"/>
      <c r="VQT226" s="1"/>
      <c r="VQU226" s="1"/>
      <c r="VQV226" s="1"/>
      <c r="VQW226" s="1"/>
      <c r="VQX226" s="1"/>
      <c r="VQY226" s="1"/>
      <c r="VQZ226" s="1"/>
      <c r="VRA226" s="1"/>
      <c r="VRB226" s="1"/>
      <c r="VRC226" s="1"/>
      <c r="VRD226" s="1"/>
      <c r="VRE226" s="1"/>
      <c r="VRF226" s="1"/>
      <c r="VRG226" s="1"/>
      <c r="VRH226" s="1"/>
      <c r="VRI226" s="1"/>
      <c r="VRJ226" s="1"/>
      <c r="VRK226" s="1"/>
      <c r="VRL226" s="1"/>
      <c r="VRM226" s="1"/>
      <c r="VRN226" s="1"/>
      <c r="VRO226" s="1"/>
      <c r="VRP226" s="1"/>
      <c r="VRQ226" s="1"/>
      <c r="VRR226" s="1"/>
      <c r="VRS226" s="1"/>
      <c r="VRT226" s="1"/>
      <c r="VRU226" s="1"/>
      <c r="VRV226" s="1"/>
      <c r="VRW226" s="1"/>
      <c r="VRX226" s="1"/>
      <c r="VRY226" s="1"/>
      <c r="VRZ226" s="1"/>
      <c r="VSA226" s="1"/>
      <c r="VSB226" s="1"/>
      <c r="VSC226" s="1"/>
      <c r="VSD226" s="1"/>
      <c r="VSE226" s="1"/>
      <c r="VSF226" s="1"/>
      <c r="VSG226" s="1"/>
      <c r="VSH226" s="1"/>
      <c r="VSI226" s="1"/>
      <c r="VSJ226" s="1"/>
      <c r="VSK226" s="1"/>
      <c r="VSL226" s="1"/>
      <c r="VSM226" s="1"/>
      <c r="VSN226" s="1"/>
      <c r="VSO226" s="1"/>
      <c r="VSP226" s="1"/>
      <c r="VSQ226" s="1"/>
      <c r="VSR226" s="1"/>
      <c r="VSS226" s="1"/>
      <c r="VST226" s="1"/>
      <c r="VSU226" s="1"/>
      <c r="VSV226" s="1"/>
      <c r="VSW226" s="1"/>
      <c r="VSX226" s="1"/>
      <c r="VSY226" s="1"/>
      <c r="VSZ226" s="1"/>
      <c r="VTA226" s="1"/>
      <c r="VTB226" s="1"/>
      <c r="VTC226" s="1"/>
      <c r="VTD226" s="1"/>
      <c r="VTE226" s="1"/>
      <c r="VTF226" s="1"/>
      <c r="VTG226" s="1"/>
      <c r="VTH226" s="1"/>
      <c r="VTI226" s="1"/>
      <c r="VTJ226" s="1"/>
      <c r="VTK226" s="1"/>
      <c r="VTL226" s="1"/>
      <c r="VTM226" s="1"/>
      <c r="VTN226" s="1"/>
      <c r="VTO226" s="1"/>
      <c r="VTP226" s="1"/>
      <c r="VTQ226" s="1"/>
      <c r="VTR226" s="1"/>
      <c r="VTS226" s="1"/>
      <c r="VTT226" s="1"/>
      <c r="VTU226" s="1"/>
      <c r="VTV226" s="1"/>
      <c r="VTW226" s="1"/>
      <c r="VTX226" s="1"/>
      <c r="VTY226" s="1"/>
      <c r="VTZ226" s="1"/>
      <c r="VUA226" s="1"/>
      <c r="VUB226" s="1"/>
      <c r="VUC226" s="1"/>
      <c r="VUD226" s="1"/>
      <c r="VUE226" s="1"/>
      <c r="VUF226" s="1"/>
      <c r="VUG226" s="1"/>
      <c r="VUH226" s="1"/>
      <c r="VUI226" s="1"/>
      <c r="VUJ226" s="1"/>
      <c r="VUK226" s="1"/>
      <c r="VUL226" s="1"/>
      <c r="VUM226" s="1"/>
      <c r="VUN226" s="1"/>
      <c r="VUO226" s="1"/>
      <c r="VUP226" s="1"/>
      <c r="VUQ226" s="1"/>
      <c r="VUR226" s="1"/>
      <c r="VUS226" s="1"/>
      <c r="VUT226" s="1"/>
      <c r="VUU226" s="1"/>
      <c r="VUV226" s="1"/>
      <c r="VUW226" s="1"/>
      <c r="VUX226" s="1"/>
      <c r="VUY226" s="1"/>
      <c r="VUZ226" s="1"/>
      <c r="VVA226" s="1"/>
      <c r="VVB226" s="1"/>
      <c r="VVC226" s="1"/>
      <c r="VVD226" s="1"/>
      <c r="VVE226" s="1"/>
      <c r="VVF226" s="1"/>
      <c r="VVG226" s="1"/>
      <c r="VVH226" s="1"/>
      <c r="VVI226" s="1"/>
      <c r="VVJ226" s="1"/>
      <c r="VVK226" s="1"/>
      <c r="VVL226" s="1"/>
      <c r="VVM226" s="1"/>
      <c r="VVN226" s="1"/>
      <c r="VVO226" s="1"/>
      <c r="VVP226" s="1"/>
      <c r="VVQ226" s="1"/>
      <c r="VVR226" s="1"/>
      <c r="VVS226" s="1"/>
      <c r="VVT226" s="1"/>
      <c r="VVU226" s="1"/>
      <c r="VVV226" s="1"/>
      <c r="VVW226" s="1"/>
      <c r="VVX226" s="1"/>
      <c r="VVY226" s="1"/>
      <c r="VVZ226" s="1"/>
      <c r="VWA226" s="1"/>
      <c r="VWB226" s="1"/>
      <c r="VWC226" s="1"/>
      <c r="VWD226" s="1"/>
      <c r="VWE226" s="1"/>
      <c r="VWF226" s="1"/>
      <c r="VWG226" s="1"/>
      <c r="VWH226" s="1"/>
      <c r="VWI226" s="1"/>
      <c r="VWJ226" s="1"/>
      <c r="VWK226" s="1"/>
      <c r="VWL226" s="1"/>
      <c r="VWM226" s="1"/>
      <c r="VWN226" s="1"/>
      <c r="VWO226" s="1"/>
      <c r="VWP226" s="1"/>
      <c r="VWQ226" s="1"/>
      <c r="VWR226" s="1"/>
      <c r="VWS226" s="1"/>
      <c r="VWT226" s="1"/>
      <c r="VWU226" s="1"/>
      <c r="VWV226" s="1"/>
      <c r="VWW226" s="1"/>
      <c r="VWX226" s="1"/>
      <c r="VWY226" s="1"/>
      <c r="VWZ226" s="1"/>
      <c r="VXA226" s="1"/>
      <c r="VXB226" s="1"/>
      <c r="VXC226" s="1"/>
      <c r="VXD226" s="1"/>
      <c r="VXE226" s="1"/>
      <c r="VXF226" s="1"/>
      <c r="VXG226" s="1"/>
      <c r="VXH226" s="1"/>
      <c r="VXI226" s="1"/>
      <c r="VXJ226" s="1"/>
      <c r="VXK226" s="1"/>
      <c r="VXL226" s="1"/>
      <c r="VXM226" s="1"/>
      <c r="VXN226" s="1"/>
      <c r="VXO226" s="1"/>
      <c r="VXP226" s="1"/>
      <c r="VXQ226" s="1"/>
      <c r="VXR226" s="1"/>
      <c r="VXS226" s="1"/>
      <c r="VXT226" s="1"/>
      <c r="VXU226" s="1"/>
      <c r="VXV226" s="1"/>
      <c r="VXW226" s="1"/>
      <c r="VXX226" s="1"/>
      <c r="VXY226" s="1"/>
      <c r="VXZ226" s="1"/>
      <c r="VYA226" s="1"/>
      <c r="VYB226" s="1"/>
      <c r="VYC226" s="1"/>
      <c r="VYD226" s="1"/>
      <c r="VYE226" s="1"/>
      <c r="VYF226" s="1"/>
      <c r="VYG226" s="1"/>
      <c r="VYH226" s="1"/>
      <c r="VYI226" s="1"/>
      <c r="VYJ226" s="1"/>
      <c r="VYK226" s="1"/>
      <c r="VYL226" s="1"/>
      <c r="VYM226" s="1"/>
      <c r="VYN226" s="1"/>
      <c r="VYO226" s="1"/>
      <c r="VYP226" s="1"/>
      <c r="VYQ226" s="1"/>
      <c r="VYR226" s="1"/>
      <c r="VYS226" s="1"/>
      <c r="VYT226" s="1"/>
      <c r="VYU226" s="1"/>
      <c r="VYV226" s="1"/>
      <c r="VYW226" s="1"/>
      <c r="VYX226" s="1"/>
      <c r="VYY226" s="1"/>
      <c r="VYZ226" s="1"/>
      <c r="VZA226" s="1"/>
      <c r="VZB226" s="1"/>
      <c r="VZC226" s="1"/>
      <c r="VZD226" s="1"/>
      <c r="VZE226" s="1"/>
      <c r="VZF226" s="1"/>
      <c r="VZG226" s="1"/>
      <c r="VZH226" s="1"/>
      <c r="VZI226" s="1"/>
      <c r="VZJ226" s="1"/>
      <c r="VZK226" s="1"/>
      <c r="VZL226" s="1"/>
      <c r="VZM226" s="1"/>
      <c r="VZN226" s="1"/>
      <c r="VZO226" s="1"/>
      <c r="VZP226" s="1"/>
      <c r="VZQ226" s="1"/>
      <c r="VZR226" s="1"/>
      <c r="VZS226" s="1"/>
      <c r="VZT226" s="1"/>
      <c r="VZU226" s="1"/>
      <c r="VZV226" s="1"/>
      <c r="VZW226" s="1"/>
      <c r="VZX226" s="1"/>
      <c r="VZY226" s="1"/>
      <c r="VZZ226" s="1"/>
      <c r="WAA226" s="1"/>
      <c r="WAB226" s="1"/>
      <c r="WAC226" s="1"/>
      <c r="WAD226" s="1"/>
      <c r="WAE226" s="1"/>
      <c r="WAF226" s="1"/>
      <c r="WAG226" s="1"/>
      <c r="WAH226" s="1"/>
      <c r="WAI226" s="1"/>
      <c r="WAJ226" s="1"/>
      <c r="WAK226" s="1"/>
      <c r="WAL226" s="1"/>
      <c r="WAM226" s="1"/>
      <c r="WAN226" s="1"/>
      <c r="WAO226" s="1"/>
      <c r="WAP226" s="1"/>
      <c r="WAQ226" s="1"/>
      <c r="WAR226" s="1"/>
      <c r="WAS226" s="1"/>
      <c r="WAT226" s="1"/>
      <c r="WAU226" s="1"/>
      <c r="WAV226" s="1"/>
      <c r="WAW226" s="1"/>
      <c r="WAX226" s="1"/>
      <c r="WAY226" s="1"/>
      <c r="WAZ226" s="1"/>
      <c r="WBA226" s="1"/>
      <c r="WBB226" s="1"/>
      <c r="WBC226" s="1"/>
      <c r="WBD226" s="1"/>
      <c r="WBE226" s="1"/>
      <c r="WBF226" s="1"/>
      <c r="WBG226" s="1"/>
      <c r="WBH226" s="1"/>
      <c r="WBI226" s="1"/>
      <c r="WBJ226" s="1"/>
      <c r="WBK226" s="1"/>
      <c r="WBL226" s="1"/>
      <c r="WBM226" s="1"/>
      <c r="WBN226" s="1"/>
      <c r="WBO226" s="1"/>
      <c r="WBP226" s="1"/>
      <c r="WBQ226" s="1"/>
      <c r="WBR226" s="1"/>
      <c r="WBS226" s="1"/>
      <c r="WBT226" s="1"/>
      <c r="WBU226" s="1"/>
      <c r="WBV226" s="1"/>
      <c r="WBW226" s="1"/>
      <c r="WBX226" s="1"/>
      <c r="WBY226" s="1"/>
      <c r="WBZ226" s="1"/>
      <c r="WCA226" s="1"/>
      <c r="WCB226" s="1"/>
      <c r="WCC226" s="1"/>
      <c r="WCD226" s="1"/>
      <c r="WCE226" s="1"/>
      <c r="WCF226" s="1"/>
      <c r="WCG226" s="1"/>
      <c r="WCH226" s="1"/>
      <c r="WCI226" s="1"/>
      <c r="WCJ226" s="1"/>
      <c r="WCK226" s="1"/>
      <c r="WCL226" s="1"/>
      <c r="WCM226" s="1"/>
      <c r="WCN226" s="1"/>
      <c r="WCO226" s="1"/>
      <c r="WCP226" s="1"/>
      <c r="WCQ226" s="1"/>
      <c r="WCR226" s="1"/>
      <c r="WCS226" s="1"/>
      <c r="WCT226" s="1"/>
      <c r="WCU226" s="1"/>
      <c r="WCV226" s="1"/>
      <c r="WCW226" s="1"/>
      <c r="WCX226" s="1"/>
      <c r="WCY226" s="1"/>
      <c r="WCZ226" s="1"/>
      <c r="WDA226" s="1"/>
      <c r="WDB226" s="1"/>
      <c r="WDC226" s="1"/>
      <c r="WDD226" s="1"/>
      <c r="WDE226" s="1"/>
      <c r="WDF226" s="1"/>
      <c r="WDG226" s="1"/>
      <c r="WDH226" s="1"/>
      <c r="WDI226" s="1"/>
      <c r="WDJ226" s="1"/>
      <c r="WDK226" s="1"/>
      <c r="WDL226" s="1"/>
      <c r="WDM226" s="1"/>
      <c r="WDN226" s="1"/>
      <c r="WDO226" s="1"/>
      <c r="WDP226" s="1"/>
      <c r="WDQ226" s="1"/>
      <c r="WDR226" s="1"/>
      <c r="WDS226" s="1"/>
      <c r="WDT226" s="1"/>
      <c r="WDU226" s="1"/>
      <c r="WDV226" s="1"/>
      <c r="WDW226" s="1"/>
      <c r="WDX226" s="1"/>
      <c r="WDY226" s="1"/>
      <c r="WDZ226" s="1"/>
      <c r="WEA226" s="1"/>
      <c r="WEB226" s="1"/>
      <c r="WEC226" s="1"/>
      <c r="WED226" s="1"/>
      <c r="WEE226" s="1"/>
      <c r="WEF226" s="1"/>
      <c r="WEG226" s="1"/>
      <c r="WEH226" s="1"/>
      <c r="WEI226" s="1"/>
      <c r="WEJ226" s="1"/>
      <c r="WEK226" s="1"/>
      <c r="WEL226" s="1"/>
      <c r="WEM226" s="1"/>
      <c r="WEN226" s="1"/>
      <c r="WEO226" s="1"/>
      <c r="WEP226" s="1"/>
      <c r="WEQ226" s="1"/>
      <c r="WER226" s="1"/>
      <c r="WES226" s="1"/>
      <c r="WET226" s="1"/>
      <c r="WEU226" s="1"/>
      <c r="WEV226" s="1"/>
      <c r="WEW226" s="1"/>
      <c r="WEX226" s="1"/>
      <c r="WEY226" s="1"/>
      <c r="WEZ226" s="1"/>
      <c r="WFA226" s="1"/>
      <c r="WFB226" s="1"/>
      <c r="WFC226" s="1"/>
      <c r="WFD226" s="1"/>
      <c r="WFE226" s="1"/>
      <c r="WFF226" s="1"/>
      <c r="WFG226" s="1"/>
      <c r="WFH226" s="1"/>
      <c r="WFI226" s="1"/>
      <c r="WFJ226" s="1"/>
      <c r="WFK226" s="1"/>
      <c r="WFL226" s="1"/>
      <c r="WFM226" s="1"/>
      <c r="WFN226" s="1"/>
      <c r="WFO226" s="1"/>
      <c r="WFP226" s="1"/>
      <c r="WFQ226" s="1"/>
      <c r="WFR226" s="1"/>
      <c r="WFS226" s="1"/>
      <c r="WFT226" s="1"/>
      <c r="WFU226" s="1"/>
      <c r="WFV226" s="1"/>
      <c r="WFW226" s="1"/>
      <c r="WFX226" s="1"/>
      <c r="WFY226" s="1"/>
      <c r="WFZ226" s="1"/>
      <c r="WGA226" s="1"/>
      <c r="WGB226" s="1"/>
      <c r="WGC226" s="1"/>
      <c r="WGD226" s="1"/>
      <c r="WGE226" s="1"/>
      <c r="WGF226" s="1"/>
      <c r="WGG226" s="1"/>
      <c r="WGH226" s="1"/>
      <c r="WGI226" s="1"/>
      <c r="WGJ226" s="1"/>
      <c r="WGK226" s="1"/>
      <c r="WGL226" s="1"/>
      <c r="WGM226" s="1"/>
      <c r="WGN226" s="1"/>
      <c r="WGO226" s="1"/>
      <c r="WGP226" s="1"/>
      <c r="WGQ226" s="1"/>
      <c r="WGR226" s="1"/>
      <c r="WGS226" s="1"/>
      <c r="WGT226" s="1"/>
      <c r="WGU226" s="1"/>
      <c r="WGV226" s="1"/>
      <c r="WGW226" s="1"/>
      <c r="WGX226" s="1"/>
      <c r="WGY226" s="1"/>
      <c r="WGZ226" s="1"/>
      <c r="WHA226" s="1"/>
      <c r="WHB226" s="1"/>
      <c r="WHC226" s="1"/>
      <c r="WHD226" s="1"/>
      <c r="WHE226" s="1"/>
      <c r="WHF226" s="1"/>
      <c r="WHG226" s="1"/>
      <c r="WHH226" s="1"/>
      <c r="WHI226" s="1"/>
      <c r="WHJ226" s="1"/>
      <c r="WHK226" s="1"/>
      <c r="WHL226" s="1"/>
      <c r="WHM226" s="1"/>
      <c r="WHN226" s="1"/>
      <c r="WHO226" s="1"/>
      <c r="WHP226" s="1"/>
      <c r="WHQ226" s="1"/>
      <c r="WHR226" s="1"/>
      <c r="WHS226" s="1"/>
      <c r="WHT226" s="1"/>
      <c r="WHU226" s="1"/>
      <c r="WHV226" s="1"/>
      <c r="WHW226" s="1"/>
      <c r="WHX226" s="1"/>
      <c r="WHY226" s="1"/>
      <c r="WHZ226" s="1"/>
      <c r="WIA226" s="1"/>
      <c r="WIB226" s="1"/>
      <c r="WIC226" s="1"/>
      <c r="WID226" s="1"/>
      <c r="WIE226" s="1"/>
      <c r="WIF226" s="1"/>
      <c r="WIG226" s="1"/>
      <c r="WIH226" s="1"/>
      <c r="WII226" s="1"/>
      <c r="WIJ226" s="1"/>
      <c r="WIK226" s="1"/>
      <c r="WIL226" s="1"/>
      <c r="WIM226" s="1"/>
      <c r="WIN226" s="1"/>
      <c r="WIO226" s="1"/>
      <c r="WIP226" s="1"/>
      <c r="WIQ226" s="1"/>
      <c r="WIR226" s="1"/>
      <c r="WIS226" s="1"/>
      <c r="WIT226" s="1"/>
      <c r="WIU226" s="1"/>
      <c r="WIV226" s="1"/>
      <c r="WIW226" s="1"/>
      <c r="WIX226" s="1"/>
      <c r="WIY226" s="1"/>
      <c r="WIZ226" s="1"/>
      <c r="WJA226" s="1"/>
      <c r="WJB226" s="1"/>
      <c r="WJC226" s="1"/>
      <c r="WJD226" s="1"/>
      <c r="WJE226" s="1"/>
      <c r="WJF226" s="1"/>
      <c r="WJG226" s="1"/>
      <c r="WJH226" s="1"/>
      <c r="WJI226" s="1"/>
      <c r="WJJ226" s="1"/>
      <c r="WJK226" s="1"/>
      <c r="WJL226" s="1"/>
      <c r="WJM226" s="1"/>
      <c r="WJN226" s="1"/>
      <c r="WJO226" s="1"/>
      <c r="WJP226" s="1"/>
      <c r="WJQ226" s="1"/>
      <c r="WJR226" s="1"/>
      <c r="WJS226" s="1"/>
      <c r="WJT226" s="1"/>
      <c r="WJU226" s="1"/>
      <c r="WJV226" s="1"/>
      <c r="WJW226" s="1"/>
      <c r="WJX226" s="1"/>
      <c r="WJY226" s="1"/>
      <c r="WJZ226" s="1"/>
      <c r="WKA226" s="1"/>
      <c r="WKB226" s="1"/>
      <c r="WKC226" s="1"/>
      <c r="WKD226" s="1"/>
      <c r="WKE226" s="1"/>
      <c r="WKF226" s="1"/>
      <c r="WKG226" s="1"/>
      <c r="WKH226" s="1"/>
      <c r="WKI226" s="1"/>
      <c r="WKJ226" s="1"/>
      <c r="WKK226" s="1"/>
      <c r="WKL226" s="1"/>
      <c r="WKM226" s="1"/>
      <c r="WKN226" s="1"/>
      <c r="WKO226" s="1"/>
      <c r="WKP226" s="1"/>
      <c r="WKQ226" s="1"/>
      <c r="WKR226" s="1"/>
      <c r="WKS226" s="1"/>
      <c r="WKT226" s="1"/>
      <c r="WKU226" s="1"/>
      <c r="WKV226" s="1"/>
      <c r="WKW226" s="1"/>
      <c r="WKX226" s="1"/>
      <c r="WKY226" s="1"/>
      <c r="WKZ226" s="1"/>
      <c r="WLA226" s="1"/>
      <c r="WLB226" s="1"/>
      <c r="WLC226" s="1"/>
      <c r="WLD226" s="1"/>
      <c r="WLE226" s="1"/>
      <c r="WLF226" s="1"/>
      <c r="WLG226" s="1"/>
      <c r="WLH226" s="1"/>
      <c r="WLI226" s="1"/>
      <c r="WLJ226" s="1"/>
      <c r="WLK226" s="1"/>
      <c r="WLL226" s="1"/>
      <c r="WLM226" s="1"/>
      <c r="WLN226" s="1"/>
      <c r="WLO226" s="1"/>
      <c r="WLP226" s="1"/>
      <c r="WLQ226" s="1"/>
      <c r="WLR226" s="1"/>
      <c r="WLS226" s="1"/>
      <c r="WLT226" s="1"/>
      <c r="WLU226" s="1"/>
      <c r="WLV226" s="1"/>
      <c r="WLW226" s="1"/>
      <c r="WLX226" s="1"/>
      <c r="WLY226" s="1"/>
      <c r="WLZ226" s="1"/>
      <c r="WMA226" s="1"/>
      <c r="WMB226" s="1"/>
      <c r="WMC226" s="1"/>
      <c r="WMD226" s="1"/>
      <c r="WME226" s="1"/>
      <c r="WMF226" s="1"/>
      <c r="WMG226" s="1"/>
      <c r="WMH226" s="1"/>
      <c r="WMI226" s="1"/>
      <c r="WMJ226" s="1"/>
      <c r="WMK226" s="1"/>
      <c r="WML226" s="1"/>
      <c r="WMM226" s="1"/>
      <c r="WMN226" s="1"/>
      <c r="WMO226" s="1"/>
      <c r="WMP226" s="1"/>
      <c r="WMQ226" s="1"/>
      <c r="WMR226" s="1"/>
      <c r="WMS226" s="1"/>
      <c r="WMT226" s="1"/>
      <c r="WMU226" s="1"/>
      <c r="WMV226" s="1"/>
      <c r="WMW226" s="1"/>
      <c r="WMX226" s="1"/>
      <c r="WMY226" s="1"/>
      <c r="WMZ226" s="1"/>
      <c r="WNA226" s="1"/>
      <c r="WNB226" s="1"/>
      <c r="WNC226" s="1"/>
      <c r="WND226" s="1"/>
      <c r="WNE226" s="1"/>
      <c r="WNF226" s="1"/>
      <c r="WNG226" s="1"/>
      <c r="WNH226" s="1"/>
      <c r="WNI226" s="1"/>
      <c r="WNJ226" s="1"/>
      <c r="WNK226" s="1"/>
      <c r="WNL226" s="1"/>
      <c r="WNM226" s="1"/>
      <c r="WNN226" s="1"/>
      <c r="WNO226" s="1"/>
      <c r="WNP226" s="1"/>
      <c r="WNQ226" s="1"/>
      <c r="WNR226" s="1"/>
      <c r="WNS226" s="1"/>
      <c r="WNT226" s="1"/>
      <c r="WNU226" s="1"/>
      <c r="WNV226" s="1"/>
      <c r="WNW226" s="1"/>
      <c r="WNX226" s="1"/>
      <c r="WNY226" s="1"/>
      <c r="WNZ226" s="1"/>
      <c r="WOA226" s="1"/>
      <c r="WOB226" s="1"/>
      <c r="WOC226" s="1"/>
      <c r="WOD226" s="1"/>
      <c r="WOE226" s="1"/>
      <c r="WOF226" s="1"/>
      <c r="WOG226" s="1"/>
      <c r="WOH226" s="1"/>
      <c r="WOI226" s="1"/>
      <c r="WOJ226" s="1"/>
      <c r="WOK226" s="1"/>
      <c r="WOL226" s="1"/>
      <c r="WOM226" s="1"/>
      <c r="WON226" s="1"/>
      <c r="WOO226" s="1"/>
      <c r="WOP226" s="1"/>
      <c r="WOQ226" s="1"/>
      <c r="WOR226" s="1"/>
      <c r="WOS226" s="1"/>
      <c r="WOT226" s="1"/>
      <c r="WOU226" s="1"/>
      <c r="WOV226" s="1"/>
      <c r="WOW226" s="1"/>
      <c r="WOX226" s="1"/>
      <c r="WOY226" s="1"/>
      <c r="WOZ226" s="1"/>
      <c r="WPA226" s="1"/>
      <c r="WPB226" s="1"/>
      <c r="WPC226" s="1"/>
      <c r="WPD226" s="1"/>
      <c r="WPE226" s="1"/>
      <c r="WPF226" s="1"/>
      <c r="WPG226" s="1"/>
      <c r="WPH226" s="1"/>
      <c r="WPI226" s="1"/>
      <c r="WPJ226" s="1"/>
      <c r="WPK226" s="1"/>
      <c r="WPL226" s="1"/>
      <c r="WPM226" s="1"/>
      <c r="WPN226" s="1"/>
      <c r="WPO226" s="1"/>
      <c r="WPP226" s="1"/>
      <c r="WPQ226" s="1"/>
      <c r="WPR226" s="1"/>
      <c r="WPS226" s="1"/>
      <c r="WPT226" s="1"/>
      <c r="WPU226" s="1"/>
      <c r="WPV226" s="1"/>
      <c r="WPW226" s="1"/>
      <c r="WPX226" s="1"/>
      <c r="WPY226" s="1"/>
      <c r="WPZ226" s="1"/>
      <c r="WQA226" s="1"/>
      <c r="WQB226" s="1"/>
      <c r="WQC226" s="1"/>
      <c r="WQD226" s="1"/>
      <c r="WQE226" s="1"/>
      <c r="WQF226" s="1"/>
      <c r="WQG226" s="1"/>
      <c r="WQH226" s="1"/>
      <c r="WQI226" s="1"/>
      <c r="WQJ226" s="1"/>
      <c r="WQK226" s="1"/>
      <c r="WQL226" s="1"/>
      <c r="WQM226" s="1"/>
      <c r="WQN226" s="1"/>
      <c r="WQO226" s="1"/>
      <c r="WQP226" s="1"/>
      <c r="WQQ226" s="1"/>
      <c r="WQR226" s="1"/>
      <c r="WQS226" s="1"/>
      <c r="WQT226" s="1"/>
      <c r="WQU226" s="1"/>
      <c r="WQV226" s="1"/>
      <c r="WQW226" s="1"/>
      <c r="WQX226" s="1"/>
      <c r="WQY226" s="1"/>
      <c r="WQZ226" s="1"/>
      <c r="WRA226" s="1"/>
      <c r="WRB226" s="1"/>
      <c r="WRC226" s="1"/>
      <c r="WRD226" s="1"/>
      <c r="WRE226" s="1"/>
      <c r="WRF226" s="1"/>
      <c r="WRG226" s="1"/>
      <c r="WRH226" s="1"/>
      <c r="WRI226" s="1"/>
      <c r="WRJ226" s="1"/>
      <c r="WRK226" s="1"/>
      <c r="WRL226" s="1"/>
      <c r="WRM226" s="1"/>
      <c r="WRN226" s="1"/>
      <c r="WRO226" s="1"/>
      <c r="WRP226" s="1"/>
      <c r="WRQ226" s="1"/>
      <c r="WRR226" s="1"/>
      <c r="WRS226" s="1"/>
      <c r="WRT226" s="1"/>
      <c r="WRU226" s="1"/>
      <c r="WRV226" s="1"/>
      <c r="WRW226" s="1"/>
      <c r="WRX226" s="1"/>
      <c r="WRY226" s="1"/>
      <c r="WRZ226" s="1"/>
      <c r="WSA226" s="1"/>
      <c r="WSB226" s="1"/>
      <c r="WSC226" s="1"/>
      <c r="WSD226" s="1"/>
      <c r="WSE226" s="1"/>
      <c r="WSF226" s="1"/>
      <c r="WSG226" s="1"/>
      <c r="WSH226" s="1"/>
      <c r="WSI226" s="1"/>
      <c r="WSJ226" s="1"/>
      <c r="WSK226" s="1"/>
      <c r="WSL226" s="1"/>
      <c r="WSM226" s="1"/>
      <c r="WSN226" s="1"/>
      <c r="WSO226" s="1"/>
      <c r="WSP226" s="1"/>
      <c r="WSQ226" s="1"/>
      <c r="WSR226" s="1"/>
      <c r="WSS226" s="1"/>
      <c r="WST226" s="1"/>
      <c r="WSU226" s="1"/>
      <c r="WSV226" s="1"/>
      <c r="WSW226" s="1"/>
      <c r="WSX226" s="1"/>
      <c r="WSY226" s="1"/>
      <c r="WSZ226" s="1"/>
      <c r="WTA226" s="1"/>
      <c r="WTB226" s="1"/>
      <c r="WTC226" s="1"/>
      <c r="WTD226" s="1"/>
      <c r="WTE226" s="1"/>
      <c r="WTF226" s="1"/>
      <c r="WTG226" s="1"/>
      <c r="WTH226" s="1"/>
      <c r="WTI226" s="1"/>
      <c r="WTJ226" s="1"/>
      <c r="WTK226" s="1"/>
      <c r="WTL226" s="1"/>
      <c r="WTM226" s="1"/>
      <c r="WTN226" s="1"/>
      <c r="WTO226" s="1"/>
      <c r="WTP226" s="1"/>
      <c r="WTQ226" s="1"/>
      <c r="WTR226" s="1"/>
      <c r="WTS226" s="1"/>
      <c r="WTT226" s="1"/>
      <c r="WTU226" s="1"/>
      <c r="WTV226" s="1"/>
      <c r="WTW226" s="1"/>
      <c r="WTX226" s="1"/>
      <c r="WTY226" s="1"/>
      <c r="WTZ226" s="1"/>
      <c r="WUA226" s="1"/>
      <c r="WUB226" s="1"/>
      <c r="WUC226" s="1"/>
      <c r="WUD226" s="1"/>
      <c r="WUE226" s="1"/>
      <c r="WUF226" s="1"/>
      <c r="WUG226" s="1"/>
      <c r="WUH226" s="1"/>
      <c r="WUI226" s="1"/>
      <c r="WUJ226" s="1"/>
      <c r="WUK226" s="1"/>
      <c r="WUL226" s="1"/>
      <c r="WUM226" s="1"/>
      <c r="WUN226" s="1"/>
      <c r="WUO226" s="1"/>
      <c r="WUP226" s="1"/>
      <c r="WUQ226" s="1"/>
      <c r="WUR226" s="1"/>
      <c r="WUS226" s="1"/>
      <c r="WUT226" s="1"/>
      <c r="WUU226" s="1"/>
      <c r="WUV226" s="1"/>
      <c r="WUW226" s="1"/>
      <c r="WUX226" s="1"/>
      <c r="WUY226" s="1"/>
      <c r="WUZ226" s="1"/>
      <c r="WVA226" s="1"/>
      <c r="WVB226" s="1"/>
      <c r="WVC226" s="1"/>
      <c r="WVD226" s="1"/>
      <c r="WVE226" s="1"/>
      <c r="WVF226" s="1"/>
      <c r="WVG226" s="1"/>
      <c r="WVH226" s="1"/>
      <c r="WVI226" s="1"/>
      <c r="WVJ226" s="1"/>
      <c r="WVK226" s="1"/>
      <c r="WVL226" s="1"/>
      <c r="WVM226" s="1"/>
      <c r="WVN226" s="1"/>
      <c r="WVO226" s="1"/>
      <c r="WVP226" s="1"/>
      <c r="WVQ226" s="1"/>
      <c r="WVR226" s="1"/>
      <c r="WVS226" s="1"/>
      <c r="WVT226" s="1"/>
      <c r="WVU226" s="1"/>
      <c r="WVV226" s="1"/>
      <c r="WVW226" s="1"/>
      <c r="WVX226" s="1"/>
      <c r="WVY226" s="1"/>
      <c r="WVZ226" s="1"/>
      <c r="WWA226" s="1"/>
      <c r="WWB226" s="1"/>
      <c r="WWC226" s="1"/>
      <c r="WWD226" s="1"/>
      <c r="WWE226" s="1"/>
      <c r="WWF226" s="1"/>
      <c r="WWG226" s="1"/>
      <c r="WWH226" s="1"/>
      <c r="WWI226" s="1"/>
      <c r="WWJ226" s="1"/>
      <c r="WWK226" s="1"/>
      <c r="WWL226" s="1"/>
      <c r="WWM226" s="1"/>
      <c r="WWN226" s="1"/>
      <c r="WWO226" s="1"/>
      <c r="WWP226" s="1"/>
      <c r="WWQ226" s="1"/>
      <c r="WWR226" s="1"/>
      <c r="WWS226" s="1"/>
      <c r="WWT226" s="1"/>
      <c r="WWU226" s="1"/>
      <c r="WWV226" s="1"/>
      <c r="WWW226" s="1"/>
      <c r="WWX226" s="1"/>
      <c r="WWY226" s="1"/>
      <c r="WWZ226" s="1"/>
      <c r="WXA226" s="1"/>
      <c r="WXB226" s="1"/>
      <c r="WXC226" s="1"/>
      <c r="WXD226" s="1"/>
      <c r="WXE226" s="1"/>
      <c r="WXF226" s="1"/>
      <c r="WXG226" s="1"/>
      <c r="WXH226" s="1"/>
      <c r="WXI226" s="1"/>
      <c r="WXJ226" s="1"/>
      <c r="WXK226" s="1"/>
      <c r="WXL226" s="1"/>
      <c r="WXM226" s="1"/>
      <c r="WXN226" s="1"/>
      <c r="WXO226" s="1"/>
      <c r="WXP226" s="1"/>
      <c r="WXQ226" s="1"/>
      <c r="WXR226" s="1"/>
      <c r="WXS226" s="1"/>
      <c r="WXT226" s="1"/>
      <c r="WXU226" s="1"/>
      <c r="WXV226" s="1"/>
      <c r="WXW226" s="1"/>
      <c r="WXX226" s="1"/>
      <c r="WXY226" s="1"/>
      <c r="WXZ226" s="1"/>
      <c r="WYA226" s="1"/>
      <c r="WYB226" s="1"/>
      <c r="WYC226" s="1"/>
      <c r="WYD226" s="1"/>
      <c r="WYE226" s="1"/>
      <c r="WYF226" s="1"/>
      <c r="WYG226" s="1"/>
      <c r="WYH226" s="1"/>
      <c r="WYI226" s="1"/>
      <c r="WYJ226" s="1"/>
      <c r="WYK226" s="1"/>
      <c r="WYL226" s="1"/>
      <c r="WYM226" s="1"/>
      <c r="WYN226" s="1"/>
      <c r="WYO226" s="1"/>
      <c r="WYP226" s="1"/>
      <c r="WYQ226" s="1"/>
      <c r="WYR226" s="1"/>
      <c r="WYS226" s="1"/>
      <c r="WYT226" s="1"/>
      <c r="WYU226" s="1"/>
      <c r="WYV226" s="1"/>
      <c r="WYW226" s="1"/>
      <c r="WYX226" s="1"/>
      <c r="WYY226" s="1"/>
      <c r="WYZ226" s="1"/>
      <c r="WZA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43">
        <v>0</v>
      </c>
      <c r="XEJ226" s="43">
        <v>0</v>
      </c>
    </row>
    <row r="227" spans="1:16367" s="12" customFormat="1" ht="14.25" customHeight="1">
      <c r="A227" s="69"/>
      <c r="B227" s="11"/>
      <c r="C227" s="1714" t="s">
        <v>389</v>
      </c>
      <c r="D227" s="1714"/>
      <c r="E227" s="1733"/>
      <c r="F227" s="48">
        <v>37.82</v>
      </c>
      <c r="G227" s="48">
        <v>47.6</v>
      </c>
      <c r="H227" s="48">
        <v>40.950000000000003</v>
      </c>
      <c r="I227" s="22">
        <v>30.61</v>
      </c>
      <c r="J227" s="184">
        <v>12.63</v>
      </c>
      <c r="K227" s="180">
        <v>14.45</v>
      </c>
      <c r="L227" s="180">
        <v>10.48</v>
      </c>
      <c r="M227" s="181">
        <v>7.45</v>
      </c>
      <c r="N227" s="48">
        <v>0</v>
      </c>
      <c r="O227" s="48">
        <v>0</v>
      </c>
      <c r="P227" s="43">
        <v>0</v>
      </c>
      <c r="Q227" s="156">
        <v>0</v>
      </c>
      <c r="R227" s="162">
        <v>0</v>
      </c>
      <c r="S227" s="4"/>
      <c r="T227" s="3"/>
      <c r="U227" s="3"/>
      <c r="V227" s="3"/>
      <c r="W227" s="4"/>
      <c r="X227" s="5"/>
      <c r="Y227" s="5"/>
      <c r="Z227" s="6"/>
      <c r="AA227" s="5"/>
      <c r="AB227" s="5"/>
      <c r="AC227" s="5"/>
      <c r="AD227" s="6"/>
      <c r="AE227" s="63"/>
      <c r="AF227" s="63"/>
      <c r="AG227" s="63"/>
      <c r="AH227" s="63"/>
      <c r="AI227" s="63"/>
      <c r="AJ227" s="63"/>
      <c r="AK227" s="63"/>
      <c r="AL227" s="63"/>
      <c r="AM227" s="63"/>
      <c r="AN227" s="63"/>
      <c r="AO227" s="7"/>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c r="AML227" s="1"/>
      <c r="AMM227" s="1"/>
      <c r="AMN227" s="1"/>
      <c r="AMO227" s="1"/>
      <c r="AMP227" s="1"/>
      <c r="AMQ227" s="1"/>
      <c r="AMR227" s="1"/>
      <c r="AMS227" s="1"/>
      <c r="AMT227" s="1"/>
      <c r="AMU227" s="1"/>
      <c r="AMV227" s="1"/>
      <c r="AMW227" s="1"/>
      <c r="AMX227" s="1"/>
      <c r="AMY227" s="1"/>
      <c r="AMZ227" s="1"/>
      <c r="ANA227" s="1"/>
      <c r="ANB227" s="1"/>
      <c r="ANC227" s="1"/>
      <c r="AND227" s="1"/>
      <c r="ANE227" s="1"/>
      <c r="ANF227" s="1"/>
      <c r="ANG227" s="1"/>
      <c r="ANH227" s="1"/>
      <c r="ANI227" s="1"/>
      <c r="ANJ227" s="1"/>
      <c r="ANK227" s="1"/>
      <c r="ANL227" s="1"/>
      <c r="ANM227" s="1"/>
      <c r="ANN227" s="1"/>
      <c r="ANO227" s="1"/>
      <c r="ANP227" s="1"/>
      <c r="ANQ227" s="1"/>
      <c r="ANR227" s="1"/>
      <c r="ANS227" s="1"/>
      <c r="ANT227" s="1"/>
      <c r="ANU227" s="1"/>
      <c r="ANV227" s="1"/>
      <c r="ANW227" s="1"/>
      <c r="ANX227" s="1"/>
      <c r="ANY227" s="1"/>
      <c r="ANZ227" s="1"/>
      <c r="AOA227" s="1"/>
      <c r="AOB227" s="1"/>
      <c r="AOC227" s="1"/>
      <c r="AOD227" s="1"/>
      <c r="AOE227" s="1"/>
      <c r="AOF227" s="1"/>
      <c r="AOG227" s="1"/>
      <c r="AOH227" s="1"/>
      <c r="AOI227" s="1"/>
      <c r="AOJ227" s="1"/>
      <c r="AOK227" s="1"/>
      <c r="AOL227" s="1"/>
      <c r="AOM227" s="1"/>
      <c r="AON227" s="1"/>
      <c r="AOO227" s="1"/>
      <c r="AOP227" s="1"/>
      <c r="AOQ227" s="1"/>
      <c r="AOR227" s="1"/>
      <c r="AOS227" s="1"/>
      <c r="AOT227" s="1"/>
      <c r="AOU227" s="1"/>
      <c r="AOV227" s="1"/>
      <c r="AOW227" s="1"/>
      <c r="AOX227" s="1"/>
      <c r="AOY227" s="1"/>
      <c r="AOZ227" s="1"/>
      <c r="APA227" s="1"/>
      <c r="APB227" s="1"/>
      <c r="APC227" s="1"/>
      <c r="APD227" s="1"/>
      <c r="APE227" s="1"/>
      <c r="APF227" s="1"/>
      <c r="APG227" s="1"/>
      <c r="APH227" s="1"/>
      <c r="API227" s="1"/>
      <c r="APJ227" s="1"/>
      <c r="APK227" s="1"/>
      <c r="APL227" s="1"/>
      <c r="APM227" s="1"/>
      <c r="APN227" s="1"/>
      <c r="APO227" s="1"/>
      <c r="APP227" s="1"/>
      <c r="APQ227" s="1"/>
      <c r="APR227" s="1"/>
      <c r="APS227" s="1"/>
      <c r="APT227" s="1"/>
      <c r="APU227" s="1"/>
      <c r="APV227" s="1"/>
      <c r="APW227" s="1"/>
      <c r="APX227" s="1"/>
      <c r="APY227" s="1"/>
      <c r="APZ227" s="1"/>
      <c r="AQA227" s="1"/>
      <c r="AQB227" s="1"/>
      <c r="AQC227" s="1"/>
      <c r="AQD227" s="1"/>
      <c r="AQE227" s="1"/>
      <c r="AQF227" s="1"/>
      <c r="AQG227" s="1"/>
      <c r="AQH227" s="1"/>
      <c r="AQI227" s="1"/>
      <c r="AQJ227" s="1"/>
      <c r="AQK227" s="1"/>
      <c r="AQL227" s="1"/>
      <c r="AQM227" s="1"/>
      <c r="AQN227" s="1"/>
      <c r="AQO227" s="1"/>
      <c r="AQP227" s="1"/>
      <c r="AQQ227" s="1"/>
      <c r="AQR227" s="1"/>
      <c r="AQS227" s="1"/>
      <c r="AQT227" s="1"/>
      <c r="AQU227" s="1"/>
      <c r="AQV227" s="1"/>
      <c r="AQW227" s="1"/>
      <c r="AQX227" s="1"/>
      <c r="AQY227" s="1"/>
      <c r="AQZ227" s="1"/>
      <c r="ARA227" s="1"/>
      <c r="ARB227" s="1"/>
      <c r="ARC227" s="1"/>
      <c r="ARD227" s="1"/>
      <c r="ARE227" s="1"/>
      <c r="ARF227" s="1"/>
      <c r="ARG227" s="1"/>
      <c r="ARH227" s="1"/>
      <c r="ARI227" s="1"/>
      <c r="ARJ227" s="1"/>
      <c r="ARK227" s="1"/>
      <c r="ARL227" s="1"/>
      <c r="ARM227" s="1"/>
      <c r="ARN227" s="1"/>
      <c r="ARO227" s="1"/>
      <c r="ARP227" s="1"/>
      <c r="ARQ227" s="1"/>
      <c r="ARR227" s="1"/>
      <c r="ARS227" s="1"/>
      <c r="ART227" s="1"/>
      <c r="ARU227" s="1"/>
      <c r="ARV227" s="1"/>
      <c r="ARW227" s="1"/>
      <c r="ARX227" s="1"/>
      <c r="ARY227" s="1"/>
      <c r="ARZ227" s="1"/>
      <c r="ASA227" s="1"/>
      <c r="ASB227" s="1"/>
      <c r="ASC227" s="1"/>
      <c r="ASD227" s="1"/>
      <c r="ASE227" s="1"/>
      <c r="ASF227" s="1"/>
      <c r="ASG227" s="1"/>
      <c r="ASH227" s="1"/>
      <c r="ASI227" s="1"/>
      <c r="ASJ227" s="1"/>
      <c r="ASK227" s="1"/>
      <c r="ASL227" s="1"/>
      <c r="ASM227" s="1"/>
      <c r="ASN227" s="1"/>
      <c r="ASO227" s="1"/>
      <c r="ASP227" s="1"/>
      <c r="ASQ227" s="1"/>
      <c r="ASR227" s="1"/>
      <c r="ASS227" s="1"/>
      <c r="AST227" s="1"/>
      <c r="ASU227" s="1"/>
      <c r="ASV227" s="1"/>
      <c r="ASW227" s="1"/>
      <c r="ASX227" s="1"/>
      <c r="ASY227" s="1"/>
      <c r="ASZ227" s="1"/>
      <c r="ATA227" s="1"/>
      <c r="ATB227" s="1"/>
      <c r="ATC227" s="1"/>
      <c r="ATD227" s="1"/>
      <c r="ATE227" s="1"/>
      <c r="ATF227" s="1"/>
      <c r="ATG227" s="1"/>
      <c r="ATH227" s="1"/>
      <c r="ATI227" s="1"/>
      <c r="ATJ227" s="1"/>
      <c r="ATK227" s="1"/>
      <c r="ATL227" s="1"/>
      <c r="ATM227" s="1"/>
      <c r="ATN227" s="1"/>
      <c r="ATO227" s="1"/>
      <c r="ATP227" s="1"/>
      <c r="ATQ227" s="1"/>
      <c r="ATR227" s="1"/>
      <c r="ATS227" s="1"/>
      <c r="ATT227" s="1"/>
      <c r="ATU227" s="1"/>
      <c r="ATV227" s="1"/>
      <c r="ATW227" s="1"/>
      <c r="ATX227" s="1"/>
      <c r="ATY227" s="1"/>
      <c r="ATZ227" s="1"/>
      <c r="AUA227" s="1"/>
      <c r="AUB227" s="1"/>
      <c r="AUC227" s="1"/>
      <c r="AUD227" s="1"/>
      <c r="AUE227" s="1"/>
      <c r="AUF227" s="1"/>
      <c r="AUG227" s="1"/>
      <c r="AUH227" s="1"/>
      <c r="AUI227" s="1"/>
      <c r="AUJ227" s="1"/>
      <c r="AUK227" s="1"/>
      <c r="AUL227" s="1"/>
      <c r="AUM227" s="1"/>
      <c r="AUN227" s="1"/>
      <c r="AUO227" s="1"/>
      <c r="AUP227" s="1"/>
      <c r="AUQ227" s="1"/>
      <c r="AUR227" s="1"/>
      <c r="AUS227" s="1"/>
      <c r="AUT227" s="1"/>
      <c r="AUU227" s="1"/>
      <c r="AUV227" s="1"/>
      <c r="AUW227" s="1"/>
      <c r="AUX227" s="1"/>
      <c r="AUY227" s="1"/>
      <c r="AUZ227" s="1"/>
      <c r="AVA227" s="1"/>
      <c r="AVB227" s="1"/>
      <c r="AVC227" s="1"/>
      <c r="AVD227" s="1"/>
      <c r="AVE227" s="1"/>
      <c r="AVF227" s="1"/>
      <c r="AVG227" s="1"/>
      <c r="AVH227" s="1"/>
      <c r="AVI227" s="1"/>
      <c r="AVJ227" s="1"/>
      <c r="AVK227" s="1"/>
      <c r="AVL227" s="1"/>
      <c r="AVM227" s="1"/>
      <c r="AVN227" s="1"/>
      <c r="AVO227" s="1"/>
      <c r="AVP227" s="1"/>
      <c r="AVQ227" s="1"/>
      <c r="AVR227" s="1"/>
      <c r="AVS227" s="1"/>
      <c r="AVT227" s="1"/>
      <c r="AVU227" s="1"/>
      <c r="AVV227" s="1"/>
      <c r="AVW227" s="1"/>
      <c r="AVX227" s="1"/>
      <c r="AVY227" s="1"/>
      <c r="AVZ227" s="1"/>
      <c r="AWA227" s="1"/>
      <c r="AWB227" s="1"/>
      <c r="AWC227" s="1"/>
      <c r="AWD227" s="1"/>
      <c r="AWE227" s="1"/>
      <c r="AWF227" s="1"/>
      <c r="AWG227" s="1"/>
      <c r="AWH227" s="1"/>
      <c r="AWI227" s="1"/>
      <c r="AWJ227" s="1"/>
      <c r="AWK227" s="1"/>
      <c r="AWL227" s="1"/>
      <c r="AWM227" s="1"/>
      <c r="AWN227" s="1"/>
      <c r="AWO227" s="1"/>
      <c r="AWP227" s="1"/>
      <c r="AWQ227" s="1"/>
      <c r="AWR227" s="1"/>
      <c r="AWS227" s="1"/>
      <c r="AWT227" s="1"/>
      <c r="AWU227" s="1"/>
      <c r="AWV227" s="1"/>
      <c r="AWW227" s="1"/>
      <c r="AWX227" s="1"/>
      <c r="AWY227" s="1"/>
      <c r="AWZ227" s="1"/>
      <c r="AXA227" s="1"/>
      <c r="AXB227" s="1"/>
      <c r="AXC227" s="1"/>
      <c r="AXD227" s="1"/>
      <c r="AXE227" s="1"/>
      <c r="AXF227" s="1"/>
      <c r="AXG227" s="1"/>
      <c r="AXH227" s="1"/>
      <c r="AXI227" s="1"/>
      <c r="AXJ227" s="1"/>
      <c r="AXK227" s="1"/>
      <c r="AXL227" s="1"/>
      <c r="AXM227" s="1"/>
      <c r="AXN227" s="1"/>
      <c r="AXO227" s="1"/>
      <c r="AXP227" s="1"/>
      <c r="AXQ227" s="1"/>
      <c r="AXR227" s="1"/>
      <c r="AXS227" s="1"/>
      <c r="AXT227" s="1"/>
      <c r="AXU227" s="1"/>
      <c r="AXV227" s="1"/>
      <c r="AXW227" s="1"/>
      <c r="AXX227" s="1"/>
      <c r="AXY227" s="1"/>
      <c r="AXZ227" s="1"/>
      <c r="AYA227" s="1"/>
      <c r="AYB227" s="1"/>
      <c r="AYC227" s="1"/>
      <c r="AYD227" s="1"/>
      <c r="AYE227" s="1"/>
      <c r="AYF227" s="1"/>
      <c r="AYG227" s="1"/>
      <c r="AYH227" s="1"/>
      <c r="AYI227" s="1"/>
      <c r="AYJ227" s="1"/>
      <c r="AYK227" s="1"/>
      <c r="AYL227" s="1"/>
      <c r="AYM227" s="1"/>
      <c r="AYN227" s="1"/>
      <c r="AYO227" s="1"/>
      <c r="AYP227" s="1"/>
      <c r="AYQ227" s="1"/>
      <c r="AYR227" s="1"/>
      <c r="AYS227" s="1"/>
      <c r="AYT227" s="1"/>
      <c r="AYU227" s="1"/>
      <c r="AYV227" s="1"/>
      <c r="AYW227" s="1"/>
      <c r="AYX227" s="1"/>
      <c r="AYY227" s="1"/>
      <c r="AYZ227" s="1"/>
      <c r="AZA227" s="1"/>
      <c r="AZB227" s="1"/>
      <c r="AZC227" s="1"/>
      <c r="AZD227" s="1"/>
      <c r="AZE227" s="1"/>
      <c r="AZF227" s="1"/>
      <c r="AZG227" s="1"/>
      <c r="AZH227" s="1"/>
      <c r="AZI227" s="1"/>
      <c r="AZJ227" s="1"/>
      <c r="AZK227" s="1"/>
      <c r="AZL227" s="1"/>
      <c r="AZM227" s="1"/>
      <c r="AZN227" s="1"/>
      <c r="AZO227" s="1"/>
      <c r="AZP227" s="1"/>
      <c r="AZQ227" s="1"/>
      <c r="AZR227" s="1"/>
      <c r="AZS227" s="1"/>
      <c r="AZT227" s="1"/>
      <c r="AZU227" s="1"/>
      <c r="AZV227" s="1"/>
      <c r="AZW227" s="1"/>
      <c r="AZX227" s="1"/>
      <c r="AZY227" s="1"/>
      <c r="AZZ227" s="1"/>
      <c r="BAA227" s="1"/>
      <c r="BAB227" s="1"/>
      <c r="BAC227" s="1"/>
      <c r="BAD227" s="1"/>
      <c r="BAE227" s="1"/>
      <c r="BAF227" s="1"/>
      <c r="BAG227" s="1"/>
      <c r="BAH227" s="1"/>
      <c r="BAI227" s="1"/>
      <c r="BAJ227" s="1"/>
      <c r="BAK227" s="1"/>
      <c r="BAL227" s="1"/>
      <c r="BAM227" s="1"/>
      <c r="BAN227" s="1"/>
      <c r="BAO227" s="1"/>
      <c r="BAP227" s="1"/>
      <c r="BAQ227" s="1"/>
      <c r="BAR227" s="1"/>
      <c r="BAS227" s="1"/>
      <c r="BAT227" s="1"/>
      <c r="BAU227" s="1"/>
      <c r="BAV227" s="1"/>
      <c r="BAW227" s="1"/>
      <c r="BAX227" s="1"/>
      <c r="BAY227" s="1"/>
      <c r="BAZ227" s="1"/>
      <c r="BBA227" s="1"/>
      <c r="BBB227" s="1"/>
      <c r="BBC227" s="1"/>
      <c r="BBD227" s="1"/>
      <c r="BBE227" s="1"/>
      <c r="BBF227" s="1"/>
      <c r="BBG227" s="1"/>
      <c r="BBH227" s="1"/>
      <c r="BBI227" s="1"/>
      <c r="BBJ227" s="1"/>
      <c r="BBK227" s="1"/>
      <c r="BBL227" s="1"/>
      <c r="BBM227" s="1"/>
      <c r="BBN227" s="1"/>
      <c r="BBO227" s="1"/>
      <c r="BBP227" s="1"/>
      <c r="BBQ227" s="1"/>
      <c r="BBR227" s="1"/>
      <c r="BBS227" s="1"/>
      <c r="BBT227" s="1"/>
      <c r="BBU227" s="1"/>
      <c r="BBV227" s="1"/>
      <c r="BBW227" s="1"/>
      <c r="BBX227" s="1"/>
      <c r="BBY227" s="1"/>
      <c r="BBZ227" s="1"/>
      <c r="BCA227" s="1"/>
      <c r="BCB227" s="1"/>
      <c r="BCC227" s="1"/>
      <c r="BCD227" s="1"/>
      <c r="BCE227" s="1"/>
      <c r="BCF227" s="1"/>
      <c r="BCG227" s="1"/>
      <c r="BCH227" s="1"/>
      <c r="BCI227" s="1"/>
      <c r="BCJ227" s="1"/>
      <c r="BCK227" s="1"/>
      <c r="BCL227" s="1"/>
      <c r="BCM227" s="1"/>
      <c r="BCN227" s="1"/>
      <c r="BCO227" s="1"/>
      <c r="BCP227" s="1"/>
      <c r="BCQ227" s="1"/>
      <c r="BCR227" s="1"/>
      <c r="BCS227" s="1"/>
      <c r="BCT227" s="1"/>
      <c r="BCU227" s="1"/>
      <c r="BCV227" s="1"/>
      <c r="BCW227" s="1"/>
      <c r="BCX227" s="1"/>
      <c r="BCY227" s="1"/>
      <c r="BCZ227" s="1"/>
      <c r="BDA227" s="1"/>
      <c r="BDB227" s="1"/>
      <c r="BDC227" s="1"/>
      <c r="BDD227" s="1"/>
      <c r="BDE227" s="1"/>
      <c r="BDF227" s="1"/>
      <c r="BDG227" s="1"/>
      <c r="BDH227" s="1"/>
      <c r="BDI227" s="1"/>
      <c r="BDJ227" s="1"/>
      <c r="BDK227" s="1"/>
      <c r="BDL227" s="1"/>
      <c r="BDM227" s="1"/>
      <c r="BDN227" s="1"/>
      <c r="BDO227" s="1"/>
      <c r="BDP227" s="1"/>
      <c r="BDQ227" s="1"/>
      <c r="BDR227" s="1"/>
      <c r="BDS227" s="1"/>
      <c r="BDT227" s="1"/>
      <c r="BDU227" s="1"/>
      <c r="BDV227" s="1"/>
      <c r="BDW227" s="1"/>
      <c r="BDX227" s="1"/>
      <c r="BDY227" s="1"/>
      <c r="BDZ227" s="1"/>
      <c r="BEA227" s="1"/>
      <c r="BEB227" s="1"/>
      <c r="BEC227" s="1"/>
      <c r="BED227" s="1"/>
      <c r="BEE227" s="1"/>
      <c r="BEF227" s="1"/>
      <c r="BEG227" s="1"/>
      <c r="BEH227" s="1"/>
      <c r="BEI227" s="1"/>
      <c r="BEJ227" s="1"/>
      <c r="BEK227" s="1"/>
      <c r="BEL227" s="1"/>
      <c r="BEM227" s="1"/>
      <c r="BEN227" s="1"/>
      <c r="BEO227" s="1"/>
      <c r="BEP227" s="1"/>
      <c r="BEQ227" s="1"/>
      <c r="BER227" s="1"/>
      <c r="BES227" s="1"/>
      <c r="BET227" s="1"/>
      <c r="BEU227" s="1"/>
      <c r="BEV227" s="1"/>
      <c r="BEW227" s="1"/>
      <c r="BEX227" s="1"/>
      <c r="BEY227" s="1"/>
      <c r="BEZ227" s="1"/>
      <c r="BFA227" s="1"/>
      <c r="BFB227" s="1"/>
      <c r="BFC227" s="1"/>
      <c r="BFD227" s="1"/>
      <c r="BFE227" s="1"/>
      <c r="BFF227" s="1"/>
      <c r="BFG227" s="1"/>
      <c r="BFH227" s="1"/>
      <c r="BFI227" s="1"/>
      <c r="BFJ227" s="1"/>
      <c r="BFK227" s="1"/>
      <c r="BFL227" s="1"/>
      <c r="BFM227" s="1"/>
      <c r="BFN227" s="1"/>
      <c r="BFO227" s="1"/>
      <c r="BFP227" s="1"/>
      <c r="BFQ227" s="1"/>
      <c r="BFR227" s="1"/>
      <c r="BFS227" s="1"/>
      <c r="BFT227" s="1"/>
      <c r="BFU227" s="1"/>
      <c r="BFV227" s="1"/>
      <c r="BFW227" s="1"/>
      <c r="BFX227" s="1"/>
      <c r="BFY227" s="1"/>
      <c r="BFZ227" s="1"/>
      <c r="BGA227" s="1"/>
      <c r="BGB227" s="1"/>
      <c r="BGC227" s="1"/>
      <c r="BGD227" s="1"/>
      <c r="BGE227" s="1"/>
      <c r="BGF227" s="1"/>
      <c r="BGG227" s="1"/>
      <c r="BGH227" s="1"/>
      <c r="BGI227" s="1"/>
      <c r="BGJ227" s="1"/>
      <c r="BGK227" s="1"/>
      <c r="BGL227" s="1"/>
      <c r="BGM227" s="1"/>
      <c r="BGN227" s="1"/>
      <c r="BGO227" s="1"/>
      <c r="BGP227" s="1"/>
      <c r="BGQ227" s="1"/>
      <c r="BGR227" s="1"/>
      <c r="BGS227" s="1"/>
      <c r="BGT227" s="1"/>
      <c r="BGU227" s="1"/>
      <c r="BGV227" s="1"/>
      <c r="BGW227" s="1"/>
      <c r="BGX227" s="1"/>
      <c r="BGY227" s="1"/>
      <c r="BGZ227" s="1"/>
      <c r="BHA227" s="1"/>
      <c r="BHB227" s="1"/>
      <c r="BHC227" s="1"/>
      <c r="BHD227" s="1"/>
      <c r="BHE227" s="1"/>
      <c r="BHF227" s="1"/>
      <c r="BHG227" s="1"/>
      <c r="BHH227" s="1"/>
      <c r="BHI227" s="1"/>
      <c r="BHJ227" s="1"/>
      <c r="BHK227" s="1"/>
      <c r="BHL227" s="1"/>
      <c r="BHM227" s="1"/>
      <c r="BHN227" s="1"/>
      <c r="BHO227" s="1"/>
      <c r="BHP227" s="1"/>
      <c r="BHQ227" s="1"/>
      <c r="BHR227" s="1"/>
      <c r="BHS227" s="1"/>
      <c r="BHT227" s="1"/>
      <c r="BHU227" s="1"/>
      <c r="BHV227" s="1"/>
      <c r="BHW227" s="1"/>
      <c r="BHX227" s="1"/>
      <c r="BHY227" s="1"/>
      <c r="BHZ227" s="1"/>
      <c r="BIA227" s="1"/>
      <c r="BIB227" s="1"/>
      <c r="BIC227" s="1"/>
      <c r="BID227" s="1"/>
      <c r="BIE227" s="1"/>
      <c r="BIF227" s="1"/>
      <c r="BIG227" s="1"/>
      <c r="BIH227" s="1"/>
      <c r="BII227" s="1"/>
      <c r="BIJ227" s="1"/>
      <c r="BIK227" s="1"/>
      <c r="BIL227" s="1"/>
      <c r="BIM227" s="1"/>
      <c r="BIN227" s="1"/>
      <c r="BIO227" s="1"/>
      <c r="BIP227" s="1"/>
      <c r="BIQ227" s="1"/>
      <c r="BIR227" s="1"/>
      <c r="BIS227" s="1"/>
      <c r="BIT227" s="1"/>
      <c r="BIU227" s="1"/>
      <c r="BIV227" s="1"/>
      <c r="BIW227" s="1"/>
      <c r="BIX227" s="1"/>
      <c r="BIY227" s="1"/>
      <c r="BIZ227" s="1"/>
      <c r="BJA227" s="1"/>
      <c r="BJB227" s="1"/>
      <c r="BJC227" s="1"/>
      <c r="BJD227" s="1"/>
      <c r="BJE227" s="1"/>
      <c r="BJF227" s="1"/>
      <c r="BJG227" s="1"/>
      <c r="BJH227" s="1"/>
      <c r="BJI227" s="1"/>
      <c r="BJJ227" s="1"/>
      <c r="BJK227" s="1"/>
      <c r="BJL227" s="1"/>
      <c r="BJM227" s="1"/>
      <c r="BJN227" s="1"/>
      <c r="BJO227" s="1"/>
      <c r="BJP227" s="1"/>
      <c r="BJQ227" s="1"/>
      <c r="BJR227" s="1"/>
      <c r="BJS227" s="1"/>
      <c r="BJT227" s="1"/>
      <c r="BJU227" s="1"/>
      <c r="BJV227" s="1"/>
      <c r="BJW227" s="1"/>
      <c r="BJX227" s="1"/>
      <c r="BJY227" s="1"/>
      <c r="BJZ227" s="1"/>
      <c r="BKA227" s="1"/>
      <c r="BKB227" s="1"/>
      <c r="BKC227" s="1"/>
      <c r="BKD227" s="1"/>
      <c r="BKE227" s="1"/>
      <c r="BKF227" s="1"/>
      <c r="BKG227" s="1"/>
      <c r="BKH227" s="1"/>
      <c r="BKI227" s="1"/>
      <c r="BKJ227" s="1"/>
      <c r="BKK227" s="1"/>
      <c r="BKL227" s="1"/>
      <c r="BKM227" s="1"/>
      <c r="BKN227" s="1"/>
      <c r="BKO227" s="1"/>
      <c r="BKP227" s="1"/>
      <c r="BKQ227" s="1"/>
      <c r="BKR227" s="1"/>
      <c r="BKS227" s="1"/>
      <c r="BKT227" s="1"/>
      <c r="BKU227" s="1"/>
      <c r="BKV227" s="1"/>
      <c r="BKW227" s="1"/>
      <c r="BKX227" s="1"/>
      <c r="BKY227" s="1"/>
      <c r="BKZ227" s="1"/>
      <c r="BLA227" s="1"/>
      <c r="BLB227" s="1"/>
      <c r="BLC227" s="1"/>
      <c r="BLD227" s="1"/>
      <c r="BLE227" s="1"/>
      <c r="BLF227" s="1"/>
      <c r="BLG227" s="1"/>
      <c r="BLH227" s="1"/>
      <c r="BLI227" s="1"/>
      <c r="BLJ227" s="1"/>
      <c r="BLK227" s="1"/>
      <c r="BLL227" s="1"/>
      <c r="BLM227" s="1"/>
      <c r="BLN227" s="1"/>
      <c r="BLO227" s="1"/>
      <c r="BLP227" s="1"/>
      <c r="BLQ227" s="1"/>
      <c r="BLR227" s="1"/>
      <c r="BLS227" s="1"/>
      <c r="BLT227" s="1"/>
      <c r="BLU227" s="1"/>
      <c r="BLV227" s="1"/>
      <c r="BLW227" s="1"/>
      <c r="BLX227" s="1"/>
      <c r="BLY227" s="1"/>
      <c r="BLZ227" s="1"/>
      <c r="BMA227" s="1"/>
      <c r="BMB227" s="1"/>
      <c r="BMC227" s="1"/>
      <c r="BMD227" s="1"/>
      <c r="BME227" s="1"/>
      <c r="BMF227" s="1"/>
      <c r="BMG227" s="1"/>
      <c r="BMH227" s="1"/>
      <c r="BMI227" s="1"/>
      <c r="BMJ227" s="1"/>
      <c r="BMK227" s="1"/>
      <c r="BML227" s="1"/>
      <c r="BMM227" s="1"/>
      <c r="BMN227" s="1"/>
      <c r="BMO227" s="1"/>
      <c r="BMP227" s="1"/>
      <c r="BMQ227" s="1"/>
      <c r="BMR227" s="1"/>
      <c r="BMS227" s="1"/>
      <c r="BMT227" s="1"/>
      <c r="BMU227" s="1"/>
      <c r="BMV227" s="1"/>
      <c r="BMW227" s="1"/>
      <c r="BMX227" s="1"/>
      <c r="BMY227" s="1"/>
      <c r="BMZ227" s="1"/>
      <c r="BNA227" s="1"/>
      <c r="BNB227" s="1"/>
      <c r="BNC227" s="1"/>
      <c r="BND227" s="1"/>
      <c r="BNE227" s="1"/>
      <c r="BNF227" s="1"/>
      <c r="BNG227" s="1"/>
      <c r="BNH227" s="1"/>
      <c r="BNI227" s="1"/>
      <c r="BNJ227" s="1"/>
      <c r="BNK227" s="1"/>
      <c r="BNL227" s="1"/>
      <c r="BNM227" s="1"/>
      <c r="BNN227" s="1"/>
      <c r="BNO227" s="1"/>
      <c r="BNP227" s="1"/>
      <c r="BNQ227" s="1"/>
      <c r="BNR227" s="1"/>
      <c r="BNS227" s="1"/>
      <c r="BNT227" s="1"/>
      <c r="BNU227" s="1"/>
      <c r="BNV227" s="1"/>
      <c r="BNW227" s="1"/>
      <c r="BNX227" s="1"/>
      <c r="BNY227" s="1"/>
      <c r="BNZ227" s="1"/>
      <c r="BOA227" s="1"/>
      <c r="BOB227" s="1"/>
      <c r="BOC227" s="1"/>
      <c r="BOD227" s="1"/>
      <c r="BOE227" s="1"/>
      <c r="BOF227" s="1"/>
      <c r="BOG227" s="1"/>
      <c r="BOH227" s="1"/>
      <c r="BOI227" s="1"/>
      <c r="BOJ227" s="1"/>
      <c r="BOK227" s="1"/>
      <c r="BOL227" s="1"/>
      <c r="BOM227" s="1"/>
      <c r="BON227" s="1"/>
      <c r="BOO227" s="1"/>
      <c r="BOP227" s="1"/>
      <c r="BOQ227" s="1"/>
      <c r="BOR227" s="1"/>
      <c r="BOS227" s="1"/>
      <c r="BOT227" s="1"/>
      <c r="BOU227" s="1"/>
      <c r="BOV227" s="1"/>
      <c r="BOW227" s="1"/>
      <c r="BOX227" s="1"/>
      <c r="BOY227" s="1"/>
      <c r="BOZ227" s="1"/>
      <c r="BPA227" s="1"/>
      <c r="BPB227" s="1"/>
      <c r="BPC227" s="1"/>
      <c r="BPD227" s="1"/>
      <c r="BPE227" s="1"/>
      <c r="BPF227" s="1"/>
      <c r="BPG227" s="1"/>
      <c r="BPH227" s="1"/>
      <c r="BPI227" s="1"/>
      <c r="BPJ227" s="1"/>
      <c r="BPK227" s="1"/>
      <c r="BPL227" s="1"/>
      <c r="BPM227" s="1"/>
      <c r="BPN227" s="1"/>
      <c r="BPO227" s="1"/>
      <c r="BPP227" s="1"/>
      <c r="BPQ227" s="1"/>
      <c r="BPR227" s="1"/>
      <c r="BPS227" s="1"/>
      <c r="BPT227" s="1"/>
      <c r="BPU227" s="1"/>
      <c r="BPV227" s="1"/>
      <c r="BPW227" s="1"/>
      <c r="BPX227" s="1"/>
      <c r="BPY227" s="1"/>
      <c r="BPZ227" s="1"/>
      <c r="BQA227" s="1"/>
      <c r="BQB227" s="1"/>
      <c r="BQC227" s="1"/>
      <c r="BQD227" s="1"/>
      <c r="BQE227" s="1"/>
      <c r="BQF227" s="1"/>
      <c r="BQG227" s="1"/>
      <c r="BQH227" s="1"/>
      <c r="BQI227" s="1"/>
      <c r="BQJ227" s="1"/>
      <c r="BQK227" s="1"/>
      <c r="BQL227" s="1"/>
      <c r="BQM227" s="1"/>
      <c r="BQN227" s="1"/>
      <c r="BQO227" s="1"/>
      <c r="BQP227" s="1"/>
      <c r="BQQ227" s="1"/>
      <c r="BQR227" s="1"/>
      <c r="BQS227" s="1"/>
      <c r="BQT227" s="1"/>
      <c r="BQU227" s="1"/>
      <c r="BQV227" s="1"/>
      <c r="BQW227" s="1"/>
      <c r="BQX227" s="1"/>
      <c r="BQY227" s="1"/>
      <c r="BQZ227" s="1"/>
      <c r="BRA227" s="1"/>
      <c r="BRB227" s="1"/>
      <c r="BRC227" s="1"/>
      <c r="BRD227" s="1"/>
      <c r="BRE227" s="1"/>
      <c r="BRF227" s="1"/>
      <c r="BRG227" s="1"/>
      <c r="BRH227" s="1"/>
      <c r="BRI227" s="1"/>
      <c r="BRJ227" s="1"/>
      <c r="BRK227" s="1"/>
      <c r="BRL227" s="1"/>
      <c r="BRM227" s="1"/>
      <c r="BRN227" s="1"/>
      <c r="BRO227" s="1"/>
      <c r="BRP227" s="1"/>
      <c r="BRQ227" s="1"/>
      <c r="BRR227" s="1"/>
      <c r="BRS227" s="1"/>
      <c r="BRT227" s="1"/>
      <c r="BRU227" s="1"/>
      <c r="BRV227" s="1"/>
      <c r="BRW227" s="1"/>
      <c r="BRX227" s="1"/>
      <c r="BRY227" s="1"/>
      <c r="BRZ227" s="1"/>
      <c r="BSA227" s="1"/>
      <c r="BSB227" s="1"/>
      <c r="BSC227" s="1"/>
      <c r="BSD227" s="1"/>
      <c r="BSE227" s="1"/>
      <c r="BSF227" s="1"/>
      <c r="BSG227" s="1"/>
      <c r="BSH227" s="1"/>
      <c r="BSI227" s="1"/>
      <c r="BSJ227" s="1"/>
      <c r="BSK227" s="1"/>
      <c r="BSL227" s="1"/>
      <c r="BSM227" s="1"/>
      <c r="BSN227" s="1"/>
      <c r="BSO227" s="1"/>
      <c r="BSP227" s="1"/>
      <c r="BSQ227" s="1"/>
      <c r="BSR227" s="1"/>
      <c r="BSS227" s="1"/>
      <c r="BST227" s="1"/>
      <c r="BSU227" s="1"/>
      <c r="BSV227" s="1"/>
      <c r="BSW227" s="1"/>
      <c r="BSX227" s="1"/>
      <c r="BSY227" s="1"/>
      <c r="BSZ227" s="1"/>
      <c r="BTA227" s="1"/>
      <c r="BTB227" s="1"/>
      <c r="BTC227" s="1"/>
      <c r="BTD227" s="1"/>
      <c r="BTE227" s="1"/>
      <c r="BTF227" s="1"/>
      <c r="BTG227" s="1"/>
      <c r="BTH227" s="1"/>
      <c r="BTI227" s="1"/>
      <c r="BTJ227" s="1"/>
      <c r="BTK227" s="1"/>
      <c r="BTL227" s="1"/>
      <c r="BTM227" s="1"/>
      <c r="BTN227" s="1"/>
      <c r="BTO227" s="1"/>
      <c r="BTP227" s="1"/>
      <c r="BTQ227" s="1"/>
      <c r="BTR227" s="1"/>
      <c r="BTS227" s="1"/>
      <c r="BTT227" s="1"/>
      <c r="BTU227" s="1"/>
      <c r="BTV227" s="1"/>
      <c r="BTW227" s="1"/>
      <c r="BTX227" s="1"/>
      <c r="BTY227" s="1"/>
      <c r="BTZ227" s="1"/>
      <c r="BUA227" s="1"/>
      <c r="BUB227" s="1"/>
      <c r="BUC227" s="1"/>
      <c r="BUD227" s="1"/>
      <c r="BUE227" s="1"/>
      <c r="BUF227" s="1"/>
      <c r="BUG227" s="1"/>
      <c r="BUH227" s="1"/>
      <c r="BUI227" s="1"/>
      <c r="BUJ227" s="1"/>
      <c r="BUK227" s="1"/>
      <c r="BUL227" s="1"/>
      <c r="BUM227" s="1"/>
      <c r="BUN227" s="1"/>
      <c r="BUO227" s="1"/>
      <c r="BUP227" s="1"/>
      <c r="BUQ227" s="1"/>
      <c r="BUR227" s="1"/>
      <c r="BUS227" s="1"/>
      <c r="BUT227" s="1"/>
      <c r="BUU227" s="1"/>
      <c r="BUV227" s="1"/>
      <c r="BUW227" s="1"/>
      <c r="BUX227" s="1"/>
      <c r="BUY227" s="1"/>
      <c r="BUZ227" s="1"/>
      <c r="BVA227" s="1"/>
      <c r="BVB227" s="1"/>
      <c r="BVC227" s="1"/>
      <c r="BVD227" s="1"/>
      <c r="BVE227" s="1"/>
      <c r="BVF227" s="1"/>
      <c r="BVG227" s="1"/>
      <c r="BVH227" s="1"/>
      <c r="BVI227" s="1"/>
      <c r="BVJ227" s="1"/>
      <c r="BVK227" s="1"/>
      <c r="BVL227" s="1"/>
      <c r="BVM227" s="1"/>
      <c r="BVN227" s="1"/>
      <c r="BVO227" s="1"/>
      <c r="BVP227" s="1"/>
      <c r="BVQ227" s="1"/>
      <c r="BVR227" s="1"/>
      <c r="BVS227" s="1"/>
      <c r="BVT227" s="1"/>
      <c r="BVU227" s="1"/>
      <c r="BVV227" s="1"/>
      <c r="BVW227" s="1"/>
      <c r="BVX227" s="1"/>
      <c r="BVY227" s="1"/>
      <c r="BVZ227" s="1"/>
      <c r="BWA227" s="1"/>
      <c r="BWB227" s="1"/>
      <c r="BWC227" s="1"/>
      <c r="BWD227" s="1"/>
      <c r="BWE227" s="1"/>
      <c r="BWF227" s="1"/>
      <c r="BWG227" s="1"/>
      <c r="BWH227" s="1"/>
      <c r="BWI227" s="1"/>
      <c r="BWJ227" s="1"/>
      <c r="BWK227" s="1"/>
      <c r="BWL227" s="1"/>
      <c r="BWM227" s="1"/>
      <c r="BWN227" s="1"/>
      <c r="BWO227" s="1"/>
      <c r="BWP227" s="1"/>
      <c r="BWQ227" s="1"/>
      <c r="BWR227" s="1"/>
      <c r="BWS227" s="1"/>
      <c r="BWT227" s="1"/>
      <c r="BWU227" s="1"/>
      <c r="BWV227" s="1"/>
      <c r="BWW227" s="1"/>
      <c r="BWX227" s="1"/>
      <c r="BWY227" s="1"/>
      <c r="BWZ227" s="1"/>
      <c r="BXA227" s="1"/>
      <c r="BXB227" s="1"/>
      <c r="BXC227" s="1"/>
      <c r="BXD227" s="1"/>
      <c r="BXE227" s="1"/>
      <c r="BXF227" s="1"/>
      <c r="BXG227" s="1"/>
      <c r="BXH227" s="1"/>
      <c r="BXI227" s="1"/>
      <c r="BXJ227" s="1"/>
      <c r="BXK227" s="1"/>
      <c r="BXL227" s="1"/>
      <c r="BXM227" s="1"/>
      <c r="BXN227" s="1"/>
      <c r="BXO227" s="1"/>
      <c r="BXP227" s="1"/>
      <c r="BXQ227" s="1"/>
      <c r="BXR227" s="1"/>
      <c r="BXS227" s="1"/>
      <c r="BXT227" s="1"/>
      <c r="BXU227" s="1"/>
      <c r="BXV227" s="1"/>
      <c r="BXW227" s="1"/>
      <c r="BXX227" s="1"/>
      <c r="BXY227" s="1"/>
      <c r="BXZ227" s="1"/>
      <c r="BYA227" s="1"/>
      <c r="BYB227" s="1"/>
      <c r="BYC227" s="1"/>
      <c r="BYD227" s="1"/>
      <c r="BYE227" s="1"/>
      <c r="BYF227" s="1"/>
      <c r="BYG227" s="1"/>
      <c r="BYH227" s="1"/>
      <c r="BYI227" s="1"/>
      <c r="BYJ227" s="1"/>
      <c r="BYK227" s="1"/>
      <c r="BYL227" s="1"/>
      <c r="BYM227" s="1"/>
      <c r="BYN227" s="1"/>
      <c r="BYO227" s="1"/>
      <c r="BYP227" s="1"/>
      <c r="BYQ227" s="1"/>
      <c r="BYR227" s="1"/>
      <c r="BYS227" s="1"/>
      <c r="BYT227" s="1"/>
      <c r="BYU227" s="1"/>
      <c r="BYV227" s="1"/>
      <c r="BYW227" s="1"/>
      <c r="BYX227" s="1"/>
      <c r="BYY227" s="1"/>
      <c r="BYZ227" s="1"/>
      <c r="BZA227" s="1"/>
      <c r="BZB227" s="1"/>
      <c r="BZC227" s="1"/>
      <c r="BZD227" s="1"/>
      <c r="BZE227" s="1"/>
      <c r="BZF227" s="1"/>
      <c r="BZG227" s="1"/>
      <c r="BZH227" s="1"/>
      <c r="BZI227" s="1"/>
      <c r="BZJ227" s="1"/>
      <c r="BZK227" s="1"/>
      <c r="BZL227" s="1"/>
      <c r="BZM227" s="1"/>
      <c r="BZN227" s="1"/>
      <c r="BZO227" s="1"/>
      <c r="BZP227" s="1"/>
      <c r="BZQ227" s="1"/>
      <c r="BZR227" s="1"/>
      <c r="BZS227" s="1"/>
      <c r="BZT227" s="1"/>
      <c r="BZU227" s="1"/>
      <c r="BZV227" s="1"/>
      <c r="BZW227" s="1"/>
      <c r="BZX227" s="1"/>
      <c r="BZY227" s="1"/>
      <c r="BZZ227" s="1"/>
      <c r="CAA227" s="1"/>
      <c r="CAB227" s="1"/>
      <c r="CAC227" s="1"/>
      <c r="CAD227" s="1"/>
      <c r="CAE227" s="1"/>
      <c r="CAF227" s="1"/>
      <c r="CAG227" s="1"/>
      <c r="CAH227" s="1"/>
      <c r="CAI227" s="1"/>
      <c r="CAJ227" s="1"/>
      <c r="CAK227" s="1"/>
      <c r="CAL227" s="1"/>
      <c r="CAM227" s="1"/>
      <c r="CAN227" s="1"/>
      <c r="CAO227" s="1"/>
      <c r="CAP227" s="1"/>
      <c r="CAQ227" s="1"/>
      <c r="CAR227" s="1"/>
      <c r="CAS227" s="1"/>
      <c r="CAT227" s="1"/>
      <c r="CAU227" s="1"/>
      <c r="CAV227" s="1"/>
      <c r="CAW227" s="1"/>
      <c r="CAX227" s="1"/>
      <c r="CAY227" s="1"/>
      <c r="CAZ227" s="1"/>
      <c r="CBA227" s="1"/>
      <c r="CBB227" s="1"/>
      <c r="CBC227" s="1"/>
      <c r="CBD227" s="1"/>
      <c r="CBE227" s="1"/>
      <c r="CBF227" s="1"/>
      <c r="CBG227" s="1"/>
      <c r="CBH227" s="1"/>
      <c r="CBI227" s="1"/>
      <c r="CBJ227" s="1"/>
      <c r="CBK227" s="1"/>
      <c r="CBL227" s="1"/>
      <c r="CBM227" s="1"/>
      <c r="CBN227" s="1"/>
      <c r="CBO227" s="1"/>
      <c r="CBP227" s="1"/>
      <c r="CBQ227" s="1"/>
      <c r="CBR227" s="1"/>
      <c r="CBS227" s="1"/>
      <c r="CBT227" s="1"/>
      <c r="CBU227" s="1"/>
      <c r="CBV227" s="1"/>
      <c r="CBW227" s="1"/>
      <c r="CBX227" s="1"/>
      <c r="CBY227" s="1"/>
      <c r="CBZ227" s="1"/>
      <c r="CCA227" s="1"/>
      <c r="CCB227" s="1"/>
      <c r="CCC227" s="1"/>
      <c r="CCD227" s="1"/>
      <c r="CCE227" s="1"/>
      <c r="CCF227" s="1"/>
      <c r="CCG227" s="1"/>
      <c r="CCH227" s="1"/>
      <c r="CCI227" s="1"/>
      <c r="CCJ227" s="1"/>
      <c r="CCK227" s="1"/>
      <c r="CCL227" s="1"/>
      <c r="CCM227" s="1"/>
      <c r="CCN227" s="1"/>
      <c r="CCO227" s="1"/>
      <c r="CCP227" s="1"/>
      <c r="CCQ227" s="1"/>
      <c r="CCR227" s="1"/>
      <c r="CCS227" s="1"/>
      <c r="CCT227" s="1"/>
      <c r="CCU227" s="1"/>
      <c r="CCV227" s="1"/>
      <c r="CCW227" s="1"/>
      <c r="CCX227" s="1"/>
      <c r="CCY227" s="1"/>
      <c r="CCZ227" s="1"/>
      <c r="CDA227" s="1"/>
      <c r="CDB227" s="1"/>
      <c r="CDC227" s="1"/>
      <c r="CDD227" s="1"/>
      <c r="CDE227" s="1"/>
      <c r="CDF227" s="1"/>
      <c r="CDG227" s="1"/>
      <c r="CDH227" s="1"/>
      <c r="CDI227" s="1"/>
      <c r="CDJ227" s="1"/>
      <c r="CDK227" s="1"/>
      <c r="CDL227" s="1"/>
      <c r="CDM227" s="1"/>
      <c r="CDN227" s="1"/>
      <c r="CDO227" s="1"/>
      <c r="CDP227" s="1"/>
      <c r="CDQ227" s="1"/>
      <c r="CDR227" s="1"/>
      <c r="CDS227" s="1"/>
      <c r="CDT227" s="1"/>
      <c r="CDU227" s="1"/>
      <c r="CDV227" s="1"/>
      <c r="CDW227" s="1"/>
      <c r="CDX227" s="1"/>
      <c r="CDY227" s="1"/>
      <c r="CDZ227" s="1"/>
      <c r="CEA227" s="1"/>
      <c r="CEB227" s="1"/>
      <c r="CEC227" s="1"/>
      <c r="CED227" s="1"/>
      <c r="CEE227" s="1"/>
      <c r="CEF227" s="1"/>
      <c r="CEG227" s="1"/>
      <c r="CEH227" s="1"/>
      <c r="CEI227" s="1"/>
      <c r="CEJ227" s="1"/>
      <c r="CEK227" s="1"/>
      <c r="CEL227" s="1"/>
      <c r="CEM227" s="1"/>
      <c r="CEN227" s="1"/>
      <c r="CEO227" s="1"/>
      <c r="CEP227" s="1"/>
      <c r="CEQ227" s="1"/>
      <c r="CER227" s="1"/>
      <c r="CES227" s="1"/>
      <c r="CET227" s="1"/>
      <c r="CEU227" s="1"/>
      <c r="CEV227" s="1"/>
      <c r="CEW227" s="1"/>
      <c r="CEX227" s="1"/>
      <c r="CEY227" s="1"/>
      <c r="CEZ227" s="1"/>
      <c r="CFA227" s="1"/>
      <c r="CFB227" s="1"/>
      <c r="CFC227" s="1"/>
      <c r="CFD227" s="1"/>
      <c r="CFE227" s="1"/>
      <c r="CFF227" s="1"/>
      <c r="CFG227" s="1"/>
      <c r="CFH227" s="1"/>
      <c r="CFI227" s="1"/>
      <c r="CFJ227" s="1"/>
      <c r="CFK227" s="1"/>
      <c r="CFL227" s="1"/>
      <c r="CFM227" s="1"/>
      <c r="CFN227" s="1"/>
      <c r="CFO227" s="1"/>
      <c r="CFP227" s="1"/>
      <c r="CFQ227" s="1"/>
      <c r="CFR227" s="1"/>
      <c r="CFS227" s="1"/>
      <c r="CFT227" s="1"/>
      <c r="CFU227" s="1"/>
      <c r="CFV227" s="1"/>
      <c r="CFW227" s="1"/>
      <c r="CFX227" s="1"/>
      <c r="CFY227" s="1"/>
      <c r="CFZ227" s="1"/>
      <c r="CGA227" s="1"/>
      <c r="CGB227" s="1"/>
      <c r="CGC227" s="1"/>
      <c r="CGD227" s="1"/>
      <c r="CGE227" s="1"/>
      <c r="CGF227" s="1"/>
      <c r="CGG227" s="1"/>
      <c r="CGH227" s="1"/>
      <c r="CGI227" s="1"/>
      <c r="CGJ227" s="1"/>
      <c r="CGK227" s="1"/>
      <c r="CGL227" s="1"/>
      <c r="CGM227" s="1"/>
      <c r="CGN227" s="1"/>
      <c r="CGO227" s="1"/>
      <c r="CGP227" s="1"/>
      <c r="CGQ227" s="1"/>
      <c r="CGR227" s="1"/>
      <c r="CGS227" s="1"/>
      <c r="CGT227" s="1"/>
      <c r="CGU227" s="1"/>
      <c r="CGV227" s="1"/>
      <c r="CGW227" s="1"/>
      <c r="CGX227" s="1"/>
      <c r="CGY227" s="1"/>
      <c r="CGZ227" s="1"/>
      <c r="CHA227" s="1"/>
      <c r="CHB227" s="1"/>
      <c r="CHC227" s="1"/>
      <c r="CHD227" s="1"/>
      <c r="CHE227" s="1"/>
      <c r="CHF227" s="1"/>
      <c r="CHG227" s="1"/>
      <c r="CHH227" s="1"/>
      <c r="CHI227" s="1"/>
      <c r="CHJ227" s="1"/>
      <c r="CHK227" s="1"/>
      <c r="CHL227" s="1"/>
      <c r="CHM227" s="1"/>
      <c r="CHN227" s="1"/>
      <c r="CHO227" s="1"/>
      <c r="CHP227" s="1"/>
      <c r="CHQ227" s="1"/>
      <c r="CHR227" s="1"/>
      <c r="CHS227" s="1"/>
      <c r="CHT227" s="1"/>
      <c r="CHU227" s="1"/>
      <c r="CHV227" s="1"/>
      <c r="CHW227" s="1"/>
      <c r="CHX227" s="1"/>
      <c r="CHY227" s="1"/>
      <c r="CHZ227" s="1"/>
      <c r="CIA227" s="1"/>
      <c r="CIB227" s="1"/>
      <c r="CIC227" s="1"/>
      <c r="CID227" s="1"/>
      <c r="CIE227" s="1"/>
      <c r="CIF227" s="1"/>
      <c r="CIG227" s="1"/>
      <c r="CIH227" s="1"/>
      <c r="CII227" s="1"/>
      <c r="CIJ227" s="1"/>
      <c r="CIK227" s="1"/>
      <c r="CIL227" s="1"/>
      <c r="CIM227" s="1"/>
      <c r="CIN227" s="1"/>
      <c r="CIO227" s="1"/>
      <c r="CIP227" s="1"/>
      <c r="CIQ227" s="1"/>
      <c r="CIR227" s="1"/>
      <c r="CIS227" s="1"/>
      <c r="CIT227" s="1"/>
      <c r="CIU227" s="1"/>
      <c r="CIV227" s="1"/>
      <c r="CIW227" s="1"/>
      <c r="CIX227" s="1"/>
      <c r="CIY227" s="1"/>
      <c r="CIZ227" s="1"/>
      <c r="CJA227" s="1"/>
      <c r="CJB227" s="1"/>
      <c r="CJC227" s="1"/>
      <c r="CJD227" s="1"/>
      <c r="CJE227" s="1"/>
      <c r="CJF227" s="1"/>
      <c r="CJG227" s="1"/>
      <c r="CJH227" s="1"/>
      <c r="CJI227" s="1"/>
      <c r="CJJ227" s="1"/>
      <c r="CJK227" s="1"/>
      <c r="CJL227" s="1"/>
      <c r="CJM227" s="1"/>
      <c r="CJN227" s="1"/>
      <c r="CJO227" s="1"/>
      <c r="CJP227" s="1"/>
      <c r="CJQ227" s="1"/>
      <c r="CJR227" s="1"/>
      <c r="CJS227" s="1"/>
      <c r="CJT227" s="1"/>
      <c r="CJU227" s="1"/>
      <c r="CJV227" s="1"/>
      <c r="CJW227" s="1"/>
      <c r="CJX227" s="1"/>
      <c r="CJY227" s="1"/>
      <c r="CJZ227" s="1"/>
      <c r="CKA227" s="1"/>
      <c r="CKB227" s="1"/>
      <c r="CKC227" s="1"/>
      <c r="CKD227" s="1"/>
      <c r="CKE227" s="1"/>
      <c r="CKF227" s="1"/>
      <c r="CKG227" s="1"/>
      <c r="CKH227" s="1"/>
      <c r="CKI227" s="1"/>
      <c r="CKJ227" s="1"/>
      <c r="CKK227" s="1"/>
      <c r="CKL227" s="1"/>
      <c r="CKM227" s="1"/>
      <c r="CKN227" s="1"/>
      <c r="CKO227" s="1"/>
      <c r="CKP227" s="1"/>
      <c r="CKQ227" s="1"/>
      <c r="CKR227" s="1"/>
      <c r="CKS227" s="1"/>
      <c r="CKT227" s="1"/>
      <c r="CKU227" s="1"/>
      <c r="CKV227" s="1"/>
      <c r="CKW227" s="1"/>
      <c r="CKX227" s="1"/>
      <c r="CKY227" s="1"/>
      <c r="CKZ227" s="1"/>
      <c r="CLA227" s="1"/>
      <c r="CLB227" s="1"/>
      <c r="CLC227" s="1"/>
      <c r="CLD227" s="1"/>
      <c r="CLE227" s="1"/>
      <c r="CLF227" s="1"/>
      <c r="CLG227" s="1"/>
      <c r="CLH227" s="1"/>
      <c r="CLI227" s="1"/>
      <c r="CLJ227" s="1"/>
      <c r="CLK227" s="1"/>
      <c r="CLL227" s="1"/>
      <c r="CLM227" s="1"/>
      <c r="CLN227" s="1"/>
      <c r="CLO227" s="1"/>
      <c r="CLP227" s="1"/>
      <c r="CLQ227" s="1"/>
      <c r="CLR227" s="1"/>
      <c r="CLS227" s="1"/>
      <c r="CLT227" s="1"/>
      <c r="CLU227" s="1"/>
      <c r="CLV227" s="1"/>
      <c r="CLW227" s="1"/>
      <c r="CLX227" s="1"/>
      <c r="CLY227" s="1"/>
      <c r="CLZ227" s="1"/>
      <c r="CMA227" s="1"/>
      <c r="CMB227" s="1"/>
      <c r="CMC227" s="1"/>
      <c r="CMD227" s="1"/>
      <c r="CME227" s="1"/>
      <c r="CMF227" s="1"/>
      <c r="CMG227" s="1"/>
      <c r="CMH227" s="1"/>
      <c r="CMI227" s="1"/>
      <c r="CMJ227" s="1"/>
      <c r="CMK227" s="1"/>
      <c r="CML227" s="1"/>
      <c r="CMM227" s="1"/>
      <c r="CMN227" s="1"/>
      <c r="CMO227" s="1"/>
      <c r="CMP227" s="1"/>
      <c r="CMQ227" s="1"/>
      <c r="CMR227" s="1"/>
      <c r="CMS227" s="1"/>
      <c r="CMT227" s="1"/>
      <c r="CMU227" s="1"/>
      <c r="CMV227" s="1"/>
      <c r="CMW227" s="1"/>
      <c r="CMX227" s="1"/>
      <c r="CMY227" s="1"/>
      <c r="CMZ227" s="1"/>
      <c r="CNA227" s="1"/>
      <c r="CNB227" s="1"/>
      <c r="CNC227" s="1"/>
      <c r="CND227" s="1"/>
      <c r="CNE227" s="1"/>
      <c r="CNF227" s="1"/>
      <c r="CNG227" s="1"/>
      <c r="CNH227" s="1"/>
      <c r="CNI227" s="1"/>
      <c r="CNJ227" s="1"/>
      <c r="CNK227" s="1"/>
      <c r="CNL227" s="1"/>
      <c r="CNM227" s="1"/>
      <c r="CNN227" s="1"/>
      <c r="CNO227" s="1"/>
      <c r="CNP227" s="1"/>
      <c r="CNQ227" s="1"/>
      <c r="CNR227" s="1"/>
      <c r="CNS227" s="1"/>
      <c r="CNT227" s="1"/>
      <c r="CNU227" s="1"/>
      <c r="CNV227" s="1"/>
      <c r="CNW227" s="1"/>
      <c r="CNX227" s="1"/>
      <c r="CNY227" s="1"/>
      <c r="CNZ227" s="1"/>
      <c r="COA227" s="1"/>
      <c r="COB227" s="1"/>
      <c r="COC227" s="1"/>
      <c r="COD227" s="1"/>
      <c r="COE227" s="1"/>
      <c r="COF227" s="1"/>
      <c r="COG227" s="1"/>
      <c r="COH227" s="1"/>
      <c r="COI227" s="1"/>
      <c r="COJ227" s="1"/>
      <c r="COK227" s="1"/>
      <c r="COL227" s="1"/>
      <c r="COM227" s="1"/>
      <c r="CON227" s="1"/>
      <c r="COO227" s="1"/>
      <c r="COP227" s="1"/>
      <c r="COQ227" s="1"/>
      <c r="COR227" s="1"/>
      <c r="COS227" s="1"/>
      <c r="COT227" s="1"/>
      <c r="COU227" s="1"/>
      <c r="COV227" s="1"/>
      <c r="COW227" s="1"/>
      <c r="COX227" s="1"/>
      <c r="COY227" s="1"/>
      <c r="COZ227" s="1"/>
      <c r="CPA227" s="1"/>
      <c r="CPB227" s="1"/>
      <c r="CPC227" s="1"/>
      <c r="CPD227" s="1"/>
      <c r="CPE227" s="1"/>
      <c r="CPF227" s="1"/>
      <c r="CPG227" s="1"/>
      <c r="CPH227" s="1"/>
      <c r="CPI227" s="1"/>
      <c r="CPJ227" s="1"/>
      <c r="CPK227" s="1"/>
      <c r="CPL227" s="1"/>
      <c r="CPM227" s="1"/>
      <c r="CPN227" s="1"/>
      <c r="CPO227" s="1"/>
      <c r="CPP227" s="1"/>
      <c r="CPQ227" s="1"/>
      <c r="CPR227" s="1"/>
      <c r="CPS227" s="1"/>
      <c r="CPT227" s="1"/>
      <c r="CPU227" s="1"/>
      <c r="CPV227" s="1"/>
      <c r="CPW227" s="1"/>
      <c r="CPX227" s="1"/>
      <c r="CPY227" s="1"/>
      <c r="CPZ227" s="1"/>
      <c r="CQA227" s="1"/>
      <c r="CQB227" s="1"/>
      <c r="CQC227" s="1"/>
      <c r="CQD227" s="1"/>
      <c r="CQE227" s="1"/>
      <c r="CQF227" s="1"/>
      <c r="CQG227" s="1"/>
      <c r="CQH227" s="1"/>
      <c r="CQI227" s="1"/>
      <c r="CQJ227" s="1"/>
      <c r="CQK227" s="1"/>
      <c r="CQL227" s="1"/>
      <c r="CQM227" s="1"/>
      <c r="CQN227" s="1"/>
      <c r="CQO227" s="1"/>
      <c r="CQP227" s="1"/>
      <c r="CQQ227" s="1"/>
      <c r="CQR227" s="1"/>
      <c r="CQS227" s="1"/>
      <c r="CQT227" s="1"/>
      <c r="CQU227" s="1"/>
      <c r="CQV227" s="1"/>
      <c r="CQW227" s="1"/>
      <c r="CQX227" s="1"/>
      <c r="CQY227" s="1"/>
      <c r="CQZ227" s="1"/>
      <c r="CRA227" s="1"/>
      <c r="CRB227" s="1"/>
      <c r="CRC227" s="1"/>
      <c r="CRD227" s="1"/>
      <c r="CRE227" s="1"/>
      <c r="CRF227" s="1"/>
      <c r="CRG227" s="1"/>
      <c r="CRH227" s="1"/>
      <c r="CRI227" s="1"/>
      <c r="CRJ227" s="1"/>
      <c r="CRK227" s="1"/>
      <c r="CRL227" s="1"/>
      <c r="CRM227" s="1"/>
      <c r="CRN227" s="1"/>
      <c r="CRO227" s="1"/>
      <c r="CRP227" s="1"/>
      <c r="CRQ227" s="1"/>
      <c r="CRR227" s="1"/>
      <c r="CRS227" s="1"/>
      <c r="CRT227" s="1"/>
      <c r="CRU227" s="1"/>
      <c r="CRV227" s="1"/>
      <c r="CRW227" s="1"/>
      <c r="CRX227" s="1"/>
      <c r="CRY227" s="1"/>
      <c r="CRZ227" s="1"/>
      <c r="CSA227" s="1"/>
      <c r="CSB227" s="1"/>
      <c r="CSC227" s="1"/>
      <c r="CSD227" s="1"/>
      <c r="CSE227" s="1"/>
      <c r="CSF227" s="1"/>
      <c r="CSG227" s="1"/>
      <c r="CSH227" s="1"/>
      <c r="CSI227" s="1"/>
      <c r="CSJ227" s="1"/>
      <c r="CSK227" s="1"/>
      <c r="CSL227" s="1"/>
      <c r="CSM227" s="1"/>
      <c r="CSN227" s="1"/>
      <c r="CSO227" s="1"/>
      <c r="CSP227" s="1"/>
      <c r="CSQ227" s="1"/>
      <c r="CSR227" s="1"/>
      <c r="CSS227" s="1"/>
      <c r="CST227" s="1"/>
      <c r="CSU227" s="1"/>
      <c r="CSV227" s="1"/>
      <c r="CSW227" s="1"/>
      <c r="CSX227" s="1"/>
      <c r="CSY227" s="1"/>
      <c r="CSZ227" s="1"/>
      <c r="CTA227" s="1"/>
      <c r="CTB227" s="1"/>
      <c r="CTC227" s="1"/>
      <c r="CTD227" s="1"/>
      <c r="CTE227" s="1"/>
      <c r="CTF227" s="1"/>
      <c r="CTG227" s="1"/>
      <c r="CTH227" s="1"/>
      <c r="CTI227" s="1"/>
      <c r="CTJ227" s="1"/>
      <c r="CTK227" s="1"/>
      <c r="CTL227" s="1"/>
      <c r="CTM227" s="1"/>
      <c r="CTN227" s="1"/>
      <c r="CTO227" s="1"/>
      <c r="CTP227" s="1"/>
      <c r="CTQ227" s="1"/>
      <c r="CTR227" s="1"/>
      <c r="CTS227" s="1"/>
      <c r="CTT227" s="1"/>
      <c r="CTU227" s="1"/>
      <c r="CTV227" s="1"/>
      <c r="CTW227" s="1"/>
      <c r="CTX227" s="1"/>
      <c r="CTY227" s="1"/>
      <c r="CTZ227" s="1"/>
      <c r="CUA227" s="1"/>
      <c r="CUB227" s="1"/>
      <c r="CUC227" s="1"/>
      <c r="CUD227" s="1"/>
      <c r="CUE227" s="1"/>
      <c r="CUF227" s="1"/>
      <c r="CUG227" s="1"/>
      <c r="CUH227" s="1"/>
      <c r="CUI227" s="1"/>
      <c r="CUJ227" s="1"/>
      <c r="CUK227" s="1"/>
      <c r="CUL227" s="1"/>
      <c r="CUM227" s="1"/>
      <c r="CUN227" s="1"/>
      <c r="CUO227" s="1"/>
      <c r="CUP227" s="1"/>
      <c r="CUQ227" s="1"/>
      <c r="CUR227" s="1"/>
      <c r="CUS227" s="1"/>
      <c r="CUT227" s="1"/>
      <c r="CUU227" s="1"/>
      <c r="CUV227" s="1"/>
      <c r="CUW227" s="1"/>
      <c r="CUX227" s="1"/>
      <c r="CUY227" s="1"/>
      <c r="CUZ227" s="1"/>
      <c r="CVA227" s="1"/>
      <c r="CVB227" s="1"/>
      <c r="CVC227" s="1"/>
      <c r="CVD227" s="1"/>
      <c r="CVE227" s="1"/>
      <c r="CVF227" s="1"/>
      <c r="CVG227" s="1"/>
      <c r="CVH227" s="1"/>
      <c r="CVI227" s="1"/>
      <c r="CVJ227" s="1"/>
      <c r="CVK227" s="1"/>
      <c r="CVL227" s="1"/>
      <c r="CVM227" s="1"/>
      <c r="CVN227" s="1"/>
      <c r="CVO227" s="1"/>
      <c r="CVP227" s="1"/>
      <c r="CVQ227" s="1"/>
      <c r="CVR227" s="1"/>
      <c r="CVS227" s="1"/>
      <c r="CVT227" s="1"/>
      <c r="CVU227" s="1"/>
      <c r="CVV227" s="1"/>
      <c r="CVW227" s="1"/>
      <c r="CVX227" s="1"/>
      <c r="CVY227" s="1"/>
      <c r="CVZ227" s="1"/>
      <c r="CWA227" s="1"/>
      <c r="CWB227" s="1"/>
      <c r="CWC227" s="1"/>
      <c r="CWD227" s="1"/>
      <c r="CWE227" s="1"/>
      <c r="CWF227" s="1"/>
      <c r="CWG227" s="1"/>
      <c r="CWH227" s="1"/>
      <c r="CWI227" s="1"/>
      <c r="CWJ227" s="1"/>
      <c r="CWK227" s="1"/>
      <c r="CWL227" s="1"/>
      <c r="CWM227" s="1"/>
      <c r="CWN227" s="1"/>
      <c r="CWO227" s="1"/>
      <c r="CWP227" s="1"/>
      <c r="CWQ227" s="1"/>
      <c r="CWR227" s="1"/>
      <c r="CWS227" s="1"/>
      <c r="CWT227" s="1"/>
      <c r="CWU227" s="1"/>
      <c r="CWV227" s="1"/>
      <c r="CWW227" s="1"/>
      <c r="CWX227" s="1"/>
      <c r="CWY227" s="1"/>
      <c r="CWZ227" s="1"/>
      <c r="CXA227" s="1"/>
      <c r="CXB227" s="1"/>
      <c r="CXC227" s="1"/>
      <c r="CXD227" s="1"/>
      <c r="CXE227" s="1"/>
      <c r="CXF227" s="1"/>
      <c r="CXG227" s="1"/>
      <c r="CXH227" s="1"/>
      <c r="CXI227" s="1"/>
      <c r="CXJ227" s="1"/>
      <c r="CXK227" s="1"/>
      <c r="CXL227" s="1"/>
      <c r="CXM227" s="1"/>
      <c r="CXN227" s="1"/>
      <c r="CXO227" s="1"/>
      <c r="CXP227" s="1"/>
      <c r="CXQ227" s="1"/>
      <c r="CXR227" s="1"/>
      <c r="CXS227" s="1"/>
      <c r="CXT227" s="1"/>
      <c r="CXU227" s="1"/>
      <c r="CXV227" s="1"/>
      <c r="CXW227" s="1"/>
      <c r="CXX227" s="1"/>
      <c r="CXY227" s="1"/>
      <c r="CXZ227" s="1"/>
      <c r="CYA227" s="1"/>
      <c r="CYB227" s="1"/>
      <c r="CYC227" s="1"/>
      <c r="CYD227" s="1"/>
      <c r="CYE227" s="1"/>
      <c r="CYF227" s="1"/>
      <c r="CYG227" s="1"/>
      <c r="CYH227" s="1"/>
      <c r="CYI227" s="1"/>
      <c r="CYJ227" s="1"/>
      <c r="CYK227" s="1"/>
      <c r="CYL227" s="1"/>
      <c r="CYM227" s="1"/>
      <c r="CYN227" s="1"/>
      <c r="CYO227" s="1"/>
      <c r="CYP227" s="1"/>
      <c r="CYQ227" s="1"/>
      <c r="CYR227" s="1"/>
      <c r="CYS227" s="1"/>
      <c r="CYT227" s="1"/>
      <c r="CYU227" s="1"/>
      <c r="CYV227" s="1"/>
      <c r="CYW227" s="1"/>
      <c r="CYX227" s="1"/>
      <c r="CYY227" s="1"/>
      <c r="CYZ227" s="1"/>
      <c r="CZA227" s="1"/>
      <c r="CZB227" s="1"/>
      <c r="CZC227" s="1"/>
      <c r="CZD227" s="1"/>
      <c r="CZE227" s="1"/>
      <c r="CZF227" s="1"/>
      <c r="CZG227" s="1"/>
      <c r="CZH227" s="1"/>
      <c r="CZI227" s="1"/>
      <c r="CZJ227" s="1"/>
      <c r="CZK227" s="1"/>
      <c r="CZL227" s="1"/>
      <c r="CZM227" s="1"/>
      <c r="CZN227" s="1"/>
      <c r="CZO227" s="1"/>
      <c r="CZP227" s="1"/>
      <c r="CZQ227" s="1"/>
      <c r="CZR227" s="1"/>
      <c r="CZS227" s="1"/>
      <c r="CZT227" s="1"/>
      <c r="CZU227" s="1"/>
      <c r="CZV227" s="1"/>
      <c r="CZW227" s="1"/>
      <c r="CZX227" s="1"/>
      <c r="CZY227" s="1"/>
      <c r="CZZ227" s="1"/>
      <c r="DAA227" s="1"/>
      <c r="DAB227" s="1"/>
      <c r="DAC227" s="1"/>
      <c r="DAD227" s="1"/>
      <c r="DAE227" s="1"/>
      <c r="DAF227" s="1"/>
      <c r="DAG227" s="1"/>
      <c r="DAH227" s="1"/>
      <c r="DAI227" s="1"/>
      <c r="DAJ227" s="1"/>
      <c r="DAK227" s="1"/>
      <c r="DAL227" s="1"/>
      <c r="DAM227" s="1"/>
      <c r="DAN227" s="1"/>
      <c r="DAO227" s="1"/>
      <c r="DAP227" s="1"/>
      <c r="DAQ227" s="1"/>
      <c r="DAR227" s="1"/>
      <c r="DAS227" s="1"/>
      <c r="DAT227" s="1"/>
      <c r="DAU227" s="1"/>
      <c r="DAV227" s="1"/>
      <c r="DAW227" s="1"/>
      <c r="DAX227" s="1"/>
      <c r="DAY227" s="1"/>
      <c r="DAZ227" s="1"/>
      <c r="DBA227" s="1"/>
      <c r="DBB227" s="1"/>
      <c r="DBC227" s="1"/>
      <c r="DBD227" s="1"/>
      <c r="DBE227" s="1"/>
      <c r="DBF227" s="1"/>
      <c r="DBG227" s="1"/>
      <c r="DBH227" s="1"/>
      <c r="DBI227" s="1"/>
      <c r="DBJ227" s="1"/>
      <c r="DBK227" s="1"/>
      <c r="DBL227" s="1"/>
      <c r="DBM227" s="1"/>
      <c r="DBN227" s="1"/>
      <c r="DBO227" s="1"/>
      <c r="DBP227" s="1"/>
      <c r="DBQ227" s="1"/>
      <c r="DBR227" s="1"/>
      <c r="DBS227" s="1"/>
      <c r="DBT227" s="1"/>
      <c r="DBU227" s="1"/>
      <c r="DBV227" s="1"/>
      <c r="DBW227" s="1"/>
      <c r="DBX227" s="1"/>
      <c r="DBY227" s="1"/>
      <c r="DBZ227" s="1"/>
      <c r="DCA227" s="1"/>
      <c r="DCB227" s="1"/>
      <c r="DCC227" s="1"/>
      <c r="DCD227" s="1"/>
      <c r="DCE227" s="1"/>
      <c r="DCF227" s="1"/>
      <c r="DCG227" s="1"/>
      <c r="DCH227" s="1"/>
      <c r="DCI227" s="1"/>
      <c r="DCJ227" s="1"/>
      <c r="DCK227" s="1"/>
      <c r="DCL227" s="1"/>
      <c r="DCM227" s="1"/>
      <c r="DCN227" s="1"/>
      <c r="DCO227" s="1"/>
      <c r="DCP227" s="1"/>
      <c r="DCQ227" s="1"/>
      <c r="DCR227" s="1"/>
      <c r="DCS227" s="1"/>
      <c r="DCT227" s="1"/>
      <c r="DCU227" s="1"/>
      <c r="DCV227" s="1"/>
      <c r="DCW227" s="1"/>
      <c r="DCX227" s="1"/>
      <c r="DCY227" s="1"/>
      <c r="DCZ227" s="1"/>
      <c r="DDA227" s="1"/>
      <c r="DDB227" s="1"/>
      <c r="DDC227" s="1"/>
      <c r="DDD227" s="1"/>
      <c r="DDE227" s="1"/>
      <c r="DDF227" s="1"/>
      <c r="DDG227" s="1"/>
      <c r="DDH227" s="1"/>
      <c r="DDI227" s="1"/>
      <c r="DDJ227" s="1"/>
      <c r="DDK227" s="1"/>
      <c r="DDL227" s="1"/>
      <c r="DDM227" s="1"/>
      <c r="DDN227" s="1"/>
      <c r="DDO227" s="1"/>
      <c r="DDP227" s="1"/>
      <c r="DDQ227" s="1"/>
      <c r="DDR227" s="1"/>
      <c r="DDS227" s="1"/>
      <c r="DDT227" s="1"/>
      <c r="DDU227" s="1"/>
      <c r="DDV227" s="1"/>
      <c r="DDW227" s="1"/>
      <c r="DDX227" s="1"/>
      <c r="DDY227" s="1"/>
      <c r="DDZ227" s="1"/>
      <c r="DEA227" s="1"/>
      <c r="DEB227" s="1"/>
      <c r="DEC227" s="1"/>
      <c r="DED227" s="1"/>
      <c r="DEE227" s="1"/>
      <c r="DEF227" s="1"/>
      <c r="DEG227" s="1"/>
      <c r="DEH227" s="1"/>
      <c r="DEI227" s="1"/>
      <c r="DEJ227" s="1"/>
      <c r="DEK227" s="1"/>
      <c r="DEL227" s="1"/>
      <c r="DEM227" s="1"/>
      <c r="DEN227" s="1"/>
      <c r="DEO227" s="1"/>
      <c r="DEP227" s="1"/>
      <c r="DEQ227" s="1"/>
      <c r="DER227" s="1"/>
      <c r="DES227" s="1"/>
      <c r="DET227" s="1"/>
      <c r="DEU227" s="1"/>
      <c r="DEV227" s="1"/>
      <c r="DEW227" s="1"/>
      <c r="DEX227" s="1"/>
      <c r="DEY227" s="1"/>
      <c r="DEZ227" s="1"/>
      <c r="DFA227" s="1"/>
      <c r="DFB227" s="1"/>
      <c r="DFC227" s="1"/>
      <c r="DFD227" s="1"/>
      <c r="DFE227" s="1"/>
      <c r="DFF227" s="1"/>
      <c r="DFG227" s="1"/>
      <c r="DFH227" s="1"/>
      <c r="DFI227" s="1"/>
      <c r="DFJ227" s="1"/>
      <c r="DFK227" s="1"/>
      <c r="DFL227" s="1"/>
      <c r="DFM227" s="1"/>
      <c r="DFN227" s="1"/>
      <c r="DFO227" s="1"/>
      <c r="DFP227" s="1"/>
      <c r="DFQ227" s="1"/>
      <c r="DFR227" s="1"/>
      <c r="DFS227" s="1"/>
      <c r="DFT227" s="1"/>
      <c r="DFU227" s="1"/>
      <c r="DFV227" s="1"/>
      <c r="DFW227" s="1"/>
      <c r="DFX227" s="1"/>
      <c r="DFY227" s="1"/>
      <c r="DFZ227" s="1"/>
      <c r="DGA227" s="1"/>
      <c r="DGB227" s="1"/>
      <c r="DGC227" s="1"/>
      <c r="DGD227" s="1"/>
      <c r="DGE227" s="1"/>
      <c r="DGF227" s="1"/>
      <c r="DGG227" s="1"/>
      <c r="DGH227" s="1"/>
      <c r="DGI227" s="1"/>
      <c r="DGJ227" s="1"/>
      <c r="DGK227" s="1"/>
      <c r="DGL227" s="1"/>
      <c r="DGM227" s="1"/>
      <c r="DGN227" s="1"/>
      <c r="DGO227" s="1"/>
      <c r="DGP227" s="1"/>
      <c r="DGQ227" s="1"/>
      <c r="DGR227" s="1"/>
      <c r="DGS227" s="1"/>
      <c r="DGT227" s="1"/>
      <c r="DGU227" s="1"/>
      <c r="DGV227" s="1"/>
      <c r="DGW227" s="1"/>
      <c r="DGX227" s="1"/>
      <c r="DGY227" s="1"/>
      <c r="DGZ227" s="1"/>
      <c r="DHA227" s="1"/>
      <c r="DHB227" s="1"/>
      <c r="DHC227" s="1"/>
      <c r="DHD227" s="1"/>
      <c r="DHE227" s="1"/>
      <c r="DHF227" s="1"/>
      <c r="DHG227" s="1"/>
      <c r="DHH227" s="1"/>
      <c r="DHI227" s="1"/>
      <c r="DHJ227" s="1"/>
      <c r="DHK227" s="1"/>
      <c r="DHL227" s="1"/>
      <c r="DHM227" s="1"/>
      <c r="DHN227" s="1"/>
      <c r="DHO227" s="1"/>
      <c r="DHP227" s="1"/>
      <c r="DHQ227" s="1"/>
      <c r="DHR227" s="1"/>
      <c r="DHS227" s="1"/>
      <c r="DHT227" s="1"/>
      <c r="DHU227" s="1"/>
      <c r="DHV227" s="1"/>
      <c r="DHW227" s="1"/>
      <c r="DHX227" s="1"/>
      <c r="DHY227" s="1"/>
      <c r="DHZ227" s="1"/>
      <c r="DIA227" s="1"/>
      <c r="DIB227" s="1"/>
      <c r="DIC227" s="1"/>
      <c r="DID227" s="1"/>
      <c r="DIE227" s="1"/>
      <c r="DIF227" s="1"/>
      <c r="DIG227" s="1"/>
      <c r="DIH227" s="1"/>
      <c r="DII227" s="1"/>
      <c r="DIJ227" s="1"/>
      <c r="DIK227" s="1"/>
      <c r="DIL227" s="1"/>
      <c r="DIM227" s="1"/>
      <c r="DIN227" s="1"/>
      <c r="DIO227" s="1"/>
      <c r="DIP227" s="1"/>
      <c r="DIQ227" s="1"/>
      <c r="DIR227" s="1"/>
      <c r="DIS227" s="1"/>
      <c r="DIT227" s="1"/>
      <c r="DIU227" s="1"/>
      <c r="DIV227" s="1"/>
      <c r="DIW227" s="1"/>
      <c r="DIX227" s="1"/>
      <c r="DIY227" s="1"/>
      <c r="DIZ227" s="1"/>
      <c r="DJA227" s="1"/>
      <c r="DJB227" s="1"/>
      <c r="DJC227" s="1"/>
      <c r="DJD227" s="1"/>
      <c r="DJE227" s="1"/>
      <c r="DJF227" s="1"/>
      <c r="DJG227" s="1"/>
      <c r="DJH227" s="1"/>
      <c r="DJI227" s="1"/>
      <c r="DJJ227" s="1"/>
      <c r="DJK227" s="1"/>
      <c r="DJL227" s="1"/>
      <c r="DJM227" s="1"/>
      <c r="DJN227" s="1"/>
      <c r="DJO227" s="1"/>
      <c r="DJP227" s="1"/>
      <c r="DJQ227" s="1"/>
      <c r="DJR227" s="1"/>
      <c r="DJS227" s="1"/>
      <c r="DJT227" s="1"/>
      <c r="DJU227" s="1"/>
      <c r="DJV227" s="1"/>
      <c r="DJW227" s="1"/>
      <c r="DJX227" s="1"/>
      <c r="DJY227" s="1"/>
      <c r="DJZ227" s="1"/>
      <c r="DKA227" s="1"/>
      <c r="DKB227" s="1"/>
      <c r="DKC227" s="1"/>
      <c r="DKD227" s="1"/>
      <c r="DKE227" s="1"/>
      <c r="DKF227" s="1"/>
      <c r="DKG227" s="1"/>
      <c r="DKH227" s="1"/>
      <c r="DKI227" s="1"/>
      <c r="DKJ227" s="1"/>
      <c r="DKK227" s="1"/>
      <c r="DKL227" s="1"/>
      <c r="DKM227" s="1"/>
      <c r="DKN227" s="1"/>
      <c r="DKO227" s="1"/>
      <c r="DKP227" s="1"/>
      <c r="DKQ227" s="1"/>
      <c r="DKR227" s="1"/>
      <c r="DKS227" s="1"/>
      <c r="DKT227" s="1"/>
      <c r="DKU227" s="1"/>
      <c r="DKV227" s="1"/>
      <c r="DKW227" s="1"/>
      <c r="DKX227" s="1"/>
      <c r="DKY227" s="1"/>
      <c r="DKZ227" s="1"/>
      <c r="DLA227" s="1"/>
      <c r="DLB227" s="1"/>
      <c r="DLC227" s="1"/>
      <c r="DLD227" s="1"/>
      <c r="DLE227" s="1"/>
      <c r="DLF227" s="1"/>
      <c r="DLG227" s="1"/>
      <c r="DLH227" s="1"/>
      <c r="DLI227" s="1"/>
      <c r="DLJ227" s="1"/>
      <c r="DLK227" s="1"/>
      <c r="DLL227" s="1"/>
      <c r="DLM227" s="1"/>
      <c r="DLN227" s="1"/>
      <c r="DLO227" s="1"/>
      <c r="DLP227" s="1"/>
      <c r="DLQ227" s="1"/>
      <c r="DLR227" s="1"/>
      <c r="DLS227" s="1"/>
      <c r="DLT227" s="1"/>
      <c r="DLU227" s="1"/>
      <c r="DLV227" s="1"/>
      <c r="DLW227" s="1"/>
      <c r="DLX227" s="1"/>
      <c r="DLY227" s="1"/>
      <c r="DLZ227" s="1"/>
      <c r="DMA227" s="1"/>
      <c r="DMB227" s="1"/>
      <c r="DMC227" s="1"/>
      <c r="DMD227" s="1"/>
      <c r="DME227" s="1"/>
      <c r="DMF227" s="1"/>
      <c r="DMG227" s="1"/>
      <c r="DMH227" s="1"/>
      <c r="DMI227" s="1"/>
      <c r="DMJ227" s="1"/>
      <c r="DMK227" s="1"/>
      <c r="DML227" s="1"/>
      <c r="DMM227" s="1"/>
      <c r="DMN227" s="1"/>
      <c r="DMO227" s="1"/>
      <c r="DMP227" s="1"/>
      <c r="DMQ227" s="1"/>
      <c r="DMR227" s="1"/>
      <c r="DMS227" s="1"/>
      <c r="DMT227" s="1"/>
      <c r="DMU227" s="1"/>
      <c r="DMV227" s="1"/>
      <c r="DMW227" s="1"/>
      <c r="DMX227" s="1"/>
      <c r="DMY227" s="1"/>
      <c r="DMZ227" s="1"/>
      <c r="DNA227" s="1"/>
      <c r="DNB227" s="1"/>
      <c r="DNC227" s="1"/>
      <c r="DND227" s="1"/>
      <c r="DNE227" s="1"/>
      <c r="DNF227" s="1"/>
      <c r="DNG227" s="1"/>
      <c r="DNH227" s="1"/>
      <c r="DNI227" s="1"/>
      <c r="DNJ227" s="1"/>
      <c r="DNK227" s="1"/>
      <c r="DNL227" s="1"/>
      <c r="DNM227" s="1"/>
      <c r="DNN227" s="1"/>
      <c r="DNO227" s="1"/>
      <c r="DNP227" s="1"/>
      <c r="DNQ227" s="1"/>
      <c r="DNR227" s="1"/>
      <c r="DNS227" s="1"/>
      <c r="DNT227" s="1"/>
      <c r="DNU227" s="1"/>
      <c r="DNV227" s="1"/>
      <c r="DNW227" s="1"/>
      <c r="DNX227" s="1"/>
      <c r="DNY227" s="1"/>
      <c r="DNZ227" s="1"/>
      <c r="DOA227" s="1"/>
      <c r="DOB227" s="1"/>
      <c r="DOC227" s="1"/>
      <c r="DOD227" s="1"/>
      <c r="DOE227" s="1"/>
      <c r="DOF227" s="1"/>
      <c r="DOG227" s="1"/>
      <c r="DOH227" s="1"/>
      <c r="DOI227" s="1"/>
      <c r="DOJ227" s="1"/>
      <c r="DOK227" s="1"/>
      <c r="DOL227" s="1"/>
      <c r="DOM227" s="1"/>
      <c r="DON227" s="1"/>
      <c r="DOO227" s="1"/>
      <c r="DOP227" s="1"/>
      <c r="DOQ227" s="1"/>
      <c r="DOR227" s="1"/>
      <c r="DOS227" s="1"/>
      <c r="DOT227" s="1"/>
      <c r="DOU227" s="1"/>
      <c r="DOV227" s="1"/>
      <c r="DOW227" s="1"/>
      <c r="DOX227" s="1"/>
      <c r="DOY227" s="1"/>
      <c r="DOZ227" s="1"/>
      <c r="DPA227" s="1"/>
      <c r="DPB227" s="1"/>
      <c r="DPC227" s="1"/>
      <c r="DPD227" s="1"/>
      <c r="DPE227" s="1"/>
      <c r="DPF227" s="1"/>
      <c r="DPG227" s="1"/>
      <c r="DPH227" s="1"/>
      <c r="DPI227" s="1"/>
      <c r="DPJ227" s="1"/>
      <c r="DPK227" s="1"/>
      <c r="DPL227" s="1"/>
      <c r="DPM227" s="1"/>
      <c r="DPN227" s="1"/>
      <c r="DPO227" s="1"/>
      <c r="DPP227" s="1"/>
      <c r="DPQ227" s="1"/>
      <c r="DPR227" s="1"/>
      <c r="DPS227" s="1"/>
      <c r="DPT227" s="1"/>
      <c r="DPU227" s="1"/>
      <c r="DPV227" s="1"/>
      <c r="DPW227" s="1"/>
      <c r="DPX227" s="1"/>
      <c r="DPY227" s="1"/>
      <c r="DPZ227" s="1"/>
      <c r="DQA227" s="1"/>
      <c r="DQB227" s="1"/>
      <c r="DQC227" s="1"/>
      <c r="DQD227" s="1"/>
      <c r="DQE227" s="1"/>
      <c r="DQF227" s="1"/>
      <c r="DQG227" s="1"/>
      <c r="DQH227" s="1"/>
      <c r="DQI227" s="1"/>
      <c r="DQJ227" s="1"/>
      <c r="DQK227" s="1"/>
      <c r="DQL227" s="1"/>
      <c r="DQM227" s="1"/>
      <c r="DQN227" s="1"/>
      <c r="DQO227" s="1"/>
      <c r="DQP227" s="1"/>
      <c r="DQQ227" s="1"/>
      <c r="DQR227" s="1"/>
      <c r="DQS227" s="1"/>
      <c r="DQT227" s="1"/>
      <c r="DQU227" s="1"/>
      <c r="DQV227" s="1"/>
      <c r="DQW227" s="1"/>
      <c r="DQX227" s="1"/>
      <c r="DQY227" s="1"/>
      <c r="DQZ227" s="1"/>
      <c r="DRA227" s="1"/>
      <c r="DRB227" s="1"/>
      <c r="DRC227" s="1"/>
      <c r="DRD227" s="1"/>
      <c r="DRE227" s="1"/>
      <c r="DRF227" s="1"/>
      <c r="DRG227" s="1"/>
      <c r="DRH227" s="1"/>
      <c r="DRI227" s="1"/>
      <c r="DRJ227" s="1"/>
      <c r="DRK227" s="1"/>
      <c r="DRL227" s="1"/>
      <c r="DRM227" s="1"/>
      <c r="DRN227" s="1"/>
      <c r="DRO227" s="1"/>
      <c r="DRP227" s="1"/>
      <c r="DRQ227" s="1"/>
      <c r="DRR227" s="1"/>
      <c r="DRS227" s="1"/>
      <c r="DRT227" s="1"/>
      <c r="DRU227" s="1"/>
      <c r="DRV227" s="1"/>
      <c r="DRW227" s="1"/>
      <c r="DRX227" s="1"/>
      <c r="DRY227" s="1"/>
      <c r="DRZ227" s="1"/>
      <c r="DSA227" s="1"/>
      <c r="DSB227" s="1"/>
      <c r="DSC227" s="1"/>
      <c r="DSD227" s="1"/>
      <c r="DSE227" s="1"/>
      <c r="DSF227" s="1"/>
      <c r="DSG227" s="1"/>
      <c r="DSH227" s="1"/>
      <c r="DSI227" s="1"/>
      <c r="DSJ227" s="1"/>
      <c r="DSK227" s="1"/>
      <c r="DSL227" s="1"/>
      <c r="DSM227" s="1"/>
      <c r="DSN227" s="1"/>
      <c r="DSO227" s="1"/>
      <c r="DSP227" s="1"/>
      <c r="DSQ227" s="1"/>
      <c r="DSR227" s="1"/>
      <c r="DSS227" s="1"/>
      <c r="DST227" s="1"/>
      <c r="DSU227" s="1"/>
      <c r="DSV227" s="1"/>
      <c r="DSW227" s="1"/>
      <c r="DSX227" s="1"/>
      <c r="DSY227" s="1"/>
      <c r="DSZ227" s="1"/>
      <c r="DTA227" s="1"/>
      <c r="DTB227" s="1"/>
      <c r="DTC227" s="1"/>
      <c r="DTD227" s="1"/>
      <c r="DTE227" s="1"/>
      <c r="DTF227" s="1"/>
      <c r="DTG227" s="1"/>
      <c r="DTH227" s="1"/>
      <c r="DTI227" s="1"/>
      <c r="DTJ227" s="1"/>
      <c r="DTK227" s="1"/>
      <c r="DTL227" s="1"/>
      <c r="DTM227" s="1"/>
      <c r="DTN227" s="1"/>
      <c r="DTO227" s="1"/>
      <c r="DTP227" s="1"/>
      <c r="DTQ227" s="1"/>
      <c r="DTR227" s="1"/>
      <c r="DTS227" s="1"/>
      <c r="DTT227" s="1"/>
      <c r="DTU227" s="1"/>
      <c r="DTV227" s="1"/>
      <c r="DTW227" s="1"/>
      <c r="DTX227" s="1"/>
      <c r="DTY227" s="1"/>
      <c r="DTZ227" s="1"/>
      <c r="DUA227" s="1"/>
      <c r="DUB227" s="1"/>
      <c r="DUC227" s="1"/>
      <c r="DUD227" s="1"/>
      <c r="DUE227" s="1"/>
      <c r="DUF227" s="1"/>
      <c r="DUG227" s="1"/>
      <c r="DUH227" s="1"/>
      <c r="DUI227" s="1"/>
      <c r="DUJ227" s="1"/>
      <c r="DUK227" s="1"/>
      <c r="DUL227" s="1"/>
      <c r="DUM227" s="1"/>
      <c r="DUN227" s="1"/>
      <c r="DUO227" s="1"/>
      <c r="DUP227" s="1"/>
      <c r="DUQ227" s="1"/>
      <c r="DUR227" s="1"/>
      <c r="DUS227" s="1"/>
      <c r="DUT227" s="1"/>
      <c r="DUU227" s="1"/>
      <c r="DUV227" s="1"/>
      <c r="DUW227" s="1"/>
      <c r="DUX227" s="1"/>
      <c r="DUY227" s="1"/>
      <c r="DUZ227" s="1"/>
      <c r="DVA227" s="1"/>
      <c r="DVB227" s="1"/>
      <c r="DVC227" s="1"/>
      <c r="DVD227" s="1"/>
      <c r="DVE227" s="1"/>
      <c r="DVF227" s="1"/>
      <c r="DVG227" s="1"/>
      <c r="DVH227" s="1"/>
      <c r="DVI227" s="1"/>
      <c r="DVJ227" s="1"/>
      <c r="DVK227" s="1"/>
      <c r="DVL227" s="1"/>
      <c r="DVM227" s="1"/>
      <c r="DVN227" s="1"/>
      <c r="DVO227" s="1"/>
      <c r="DVP227" s="1"/>
      <c r="DVQ227" s="1"/>
      <c r="DVR227" s="1"/>
      <c r="DVS227" s="1"/>
      <c r="DVT227" s="1"/>
      <c r="DVU227" s="1"/>
      <c r="DVV227" s="1"/>
      <c r="DVW227" s="1"/>
      <c r="DVX227" s="1"/>
      <c r="DVY227" s="1"/>
      <c r="DVZ227" s="1"/>
      <c r="DWA227" s="1"/>
      <c r="DWB227" s="1"/>
      <c r="DWC227" s="1"/>
      <c r="DWD227" s="1"/>
      <c r="DWE227" s="1"/>
      <c r="DWF227" s="1"/>
      <c r="DWG227" s="1"/>
      <c r="DWH227" s="1"/>
      <c r="DWI227" s="1"/>
      <c r="DWJ227" s="1"/>
      <c r="DWK227" s="1"/>
      <c r="DWL227" s="1"/>
      <c r="DWM227" s="1"/>
      <c r="DWN227" s="1"/>
      <c r="DWO227" s="1"/>
      <c r="DWP227" s="1"/>
      <c r="DWQ227" s="1"/>
      <c r="DWR227" s="1"/>
      <c r="DWS227" s="1"/>
      <c r="DWT227" s="1"/>
      <c r="DWU227" s="1"/>
      <c r="DWV227" s="1"/>
      <c r="DWW227" s="1"/>
      <c r="DWX227" s="1"/>
      <c r="DWY227" s="1"/>
      <c r="DWZ227" s="1"/>
      <c r="DXA227" s="1"/>
      <c r="DXB227" s="1"/>
      <c r="DXC227" s="1"/>
      <c r="DXD227" s="1"/>
      <c r="DXE227" s="1"/>
      <c r="DXF227" s="1"/>
      <c r="DXG227" s="1"/>
      <c r="DXH227" s="1"/>
      <c r="DXI227" s="1"/>
      <c r="DXJ227" s="1"/>
      <c r="DXK227" s="1"/>
      <c r="DXL227" s="1"/>
      <c r="DXM227" s="1"/>
      <c r="DXN227" s="1"/>
      <c r="DXO227" s="1"/>
      <c r="DXP227" s="1"/>
      <c r="DXQ227" s="1"/>
      <c r="DXR227" s="1"/>
      <c r="DXS227" s="1"/>
      <c r="DXT227" s="1"/>
      <c r="DXU227" s="1"/>
      <c r="DXV227" s="1"/>
      <c r="DXW227" s="1"/>
      <c r="DXX227" s="1"/>
      <c r="DXY227" s="1"/>
      <c r="DXZ227" s="1"/>
      <c r="DYA227" s="1"/>
      <c r="DYB227" s="1"/>
      <c r="DYC227" s="1"/>
      <c r="DYD227" s="1"/>
      <c r="DYE227" s="1"/>
      <c r="DYF227" s="1"/>
      <c r="DYG227" s="1"/>
      <c r="DYH227" s="1"/>
      <c r="DYI227" s="1"/>
      <c r="DYJ227" s="1"/>
      <c r="DYK227" s="1"/>
      <c r="DYL227" s="1"/>
      <c r="DYM227" s="1"/>
      <c r="DYN227" s="1"/>
      <c r="DYO227" s="1"/>
      <c r="DYP227" s="1"/>
      <c r="DYQ227" s="1"/>
      <c r="DYR227" s="1"/>
      <c r="DYS227" s="1"/>
      <c r="DYT227" s="1"/>
      <c r="DYU227" s="1"/>
      <c r="DYV227" s="1"/>
      <c r="DYW227" s="1"/>
      <c r="DYX227" s="1"/>
      <c r="DYY227" s="1"/>
      <c r="DYZ227" s="1"/>
      <c r="DZA227" s="1"/>
      <c r="DZB227" s="1"/>
      <c r="DZC227" s="1"/>
      <c r="DZD227" s="1"/>
      <c r="DZE227" s="1"/>
      <c r="DZF227" s="1"/>
      <c r="DZG227" s="1"/>
      <c r="DZH227" s="1"/>
      <c r="DZI227" s="1"/>
      <c r="DZJ227" s="1"/>
      <c r="DZK227" s="1"/>
      <c r="DZL227" s="1"/>
      <c r="DZM227" s="1"/>
      <c r="DZN227" s="1"/>
      <c r="DZO227" s="1"/>
      <c r="DZP227" s="1"/>
      <c r="DZQ227" s="1"/>
      <c r="DZR227" s="1"/>
      <c r="DZS227" s="1"/>
      <c r="DZT227" s="1"/>
      <c r="DZU227" s="1"/>
      <c r="DZV227" s="1"/>
      <c r="DZW227" s="1"/>
      <c r="DZX227" s="1"/>
      <c r="DZY227" s="1"/>
      <c r="DZZ227" s="1"/>
      <c r="EAA227" s="1"/>
      <c r="EAB227" s="1"/>
      <c r="EAC227" s="1"/>
      <c r="EAD227" s="1"/>
      <c r="EAE227" s="1"/>
      <c r="EAF227" s="1"/>
      <c r="EAG227" s="1"/>
      <c r="EAH227" s="1"/>
      <c r="EAI227" s="1"/>
      <c r="EAJ227" s="1"/>
      <c r="EAK227" s="1"/>
      <c r="EAL227" s="1"/>
      <c r="EAM227" s="1"/>
      <c r="EAN227" s="1"/>
      <c r="EAO227" s="1"/>
      <c r="EAP227" s="1"/>
      <c r="EAQ227" s="1"/>
      <c r="EAR227" s="1"/>
      <c r="EAS227" s="1"/>
      <c r="EAT227" s="1"/>
      <c r="EAU227" s="1"/>
      <c r="EAV227" s="1"/>
      <c r="EAW227" s="1"/>
      <c r="EAX227" s="1"/>
      <c r="EAY227" s="1"/>
      <c r="EAZ227" s="1"/>
      <c r="EBA227" s="1"/>
      <c r="EBB227" s="1"/>
      <c r="EBC227" s="1"/>
      <c r="EBD227" s="1"/>
      <c r="EBE227" s="1"/>
      <c r="EBF227" s="1"/>
      <c r="EBG227" s="1"/>
      <c r="EBH227" s="1"/>
      <c r="EBI227" s="1"/>
      <c r="EBJ227" s="1"/>
      <c r="EBK227" s="1"/>
      <c r="EBL227" s="1"/>
      <c r="EBM227" s="1"/>
      <c r="EBN227" s="1"/>
      <c r="EBO227" s="1"/>
      <c r="EBP227" s="1"/>
      <c r="EBQ227" s="1"/>
      <c r="EBR227" s="1"/>
      <c r="EBS227" s="1"/>
      <c r="EBT227" s="1"/>
      <c r="EBU227" s="1"/>
      <c r="EBV227" s="1"/>
      <c r="EBW227" s="1"/>
      <c r="EBX227" s="1"/>
      <c r="EBY227" s="1"/>
      <c r="EBZ227" s="1"/>
      <c r="ECA227" s="1"/>
      <c r="ECB227" s="1"/>
      <c r="ECC227" s="1"/>
      <c r="ECD227" s="1"/>
      <c r="ECE227" s="1"/>
      <c r="ECF227" s="1"/>
      <c r="ECG227" s="1"/>
      <c r="ECH227" s="1"/>
      <c r="ECI227" s="1"/>
      <c r="ECJ227" s="1"/>
      <c r="ECK227" s="1"/>
      <c r="ECL227" s="1"/>
      <c r="ECM227" s="1"/>
      <c r="ECN227" s="1"/>
      <c r="ECO227" s="1"/>
      <c r="ECP227" s="1"/>
      <c r="ECQ227" s="1"/>
      <c r="ECR227" s="1"/>
      <c r="ECS227" s="1"/>
      <c r="ECT227" s="1"/>
      <c r="ECU227" s="1"/>
      <c r="ECV227" s="1"/>
      <c r="ECW227" s="1"/>
      <c r="ECX227" s="1"/>
      <c r="ECY227" s="1"/>
      <c r="ECZ227" s="1"/>
      <c r="EDA227" s="1"/>
      <c r="EDB227" s="1"/>
      <c r="EDC227" s="1"/>
      <c r="EDD227" s="1"/>
      <c r="EDE227" s="1"/>
      <c r="EDF227" s="1"/>
      <c r="EDG227" s="1"/>
      <c r="EDH227" s="1"/>
      <c r="EDI227" s="1"/>
      <c r="EDJ227" s="1"/>
      <c r="EDK227" s="1"/>
      <c r="EDL227" s="1"/>
      <c r="EDM227" s="1"/>
      <c r="EDN227" s="1"/>
      <c r="EDO227" s="1"/>
      <c r="EDP227" s="1"/>
      <c r="EDQ227" s="1"/>
      <c r="EDR227" s="1"/>
      <c r="EDS227" s="1"/>
      <c r="EDT227" s="1"/>
      <c r="EDU227" s="1"/>
      <c r="EDV227" s="1"/>
      <c r="EDW227" s="1"/>
      <c r="EDX227" s="1"/>
      <c r="EDY227" s="1"/>
      <c r="EDZ227" s="1"/>
      <c r="EEA227" s="1"/>
      <c r="EEB227" s="1"/>
      <c r="EEC227" s="1"/>
      <c r="EED227" s="1"/>
      <c r="EEE227" s="1"/>
      <c r="EEF227" s="1"/>
      <c r="EEG227" s="1"/>
      <c r="EEH227" s="1"/>
      <c r="EEI227" s="1"/>
      <c r="EEJ227" s="1"/>
      <c r="EEK227" s="1"/>
      <c r="EEL227" s="1"/>
      <c r="EEM227" s="1"/>
      <c r="EEN227" s="1"/>
      <c r="EEO227" s="1"/>
      <c r="EEP227" s="1"/>
      <c r="EEQ227" s="1"/>
      <c r="EER227" s="1"/>
      <c r="EES227" s="1"/>
      <c r="EET227" s="1"/>
      <c r="EEU227" s="1"/>
      <c r="EEV227" s="1"/>
      <c r="EEW227" s="1"/>
      <c r="EEX227" s="1"/>
      <c r="EEY227" s="1"/>
      <c r="EEZ227" s="1"/>
      <c r="EFA227" s="1"/>
      <c r="EFB227" s="1"/>
      <c r="EFC227" s="1"/>
      <c r="EFD227" s="1"/>
      <c r="EFE227" s="1"/>
      <c r="EFF227" s="1"/>
      <c r="EFG227" s="1"/>
      <c r="EFH227" s="1"/>
      <c r="EFI227" s="1"/>
      <c r="EFJ227" s="1"/>
      <c r="EFK227" s="1"/>
      <c r="EFL227" s="1"/>
      <c r="EFM227" s="1"/>
      <c r="EFN227" s="1"/>
      <c r="EFO227" s="1"/>
      <c r="EFP227" s="1"/>
      <c r="EFQ227" s="1"/>
      <c r="EFR227" s="1"/>
      <c r="EFS227" s="1"/>
      <c r="EFT227" s="1"/>
      <c r="EFU227" s="1"/>
      <c r="EFV227" s="1"/>
      <c r="EFW227" s="1"/>
      <c r="EFX227" s="1"/>
      <c r="EFY227" s="1"/>
      <c r="EFZ227" s="1"/>
      <c r="EGA227" s="1"/>
      <c r="EGB227" s="1"/>
      <c r="EGC227" s="1"/>
      <c r="EGD227" s="1"/>
      <c r="EGE227" s="1"/>
      <c r="EGF227" s="1"/>
      <c r="EGG227" s="1"/>
      <c r="EGH227" s="1"/>
      <c r="EGI227" s="1"/>
      <c r="EGJ227" s="1"/>
      <c r="EGK227" s="1"/>
      <c r="EGL227" s="1"/>
      <c r="EGM227" s="1"/>
      <c r="EGN227" s="1"/>
      <c r="EGO227" s="1"/>
      <c r="EGP227" s="1"/>
      <c r="EGQ227" s="1"/>
      <c r="EGR227" s="1"/>
      <c r="EGS227" s="1"/>
      <c r="EGT227" s="1"/>
      <c r="EGU227" s="1"/>
      <c r="EGV227" s="1"/>
      <c r="EGW227" s="1"/>
      <c r="EGX227" s="1"/>
      <c r="EGY227" s="1"/>
      <c r="EGZ227" s="1"/>
      <c r="EHA227" s="1"/>
      <c r="EHB227" s="1"/>
      <c r="EHC227" s="1"/>
      <c r="EHD227" s="1"/>
      <c r="EHE227" s="1"/>
      <c r="EHF227" s="1"/>
      <c r="EHG227" s="1"/>
      <c r="EHH227" s="1"/>
      <c r="EHI227" s="1"/>
      <c r="EHJ227" s="1"/>
      <c r="EHK227" s="1"/>
      <c r="EHL227" s="1"/>
      <c r="EHM227" s="1"/>
      <c r="EHN227" s="1"/>
      <c r="EHO227" s="1"/>
      <c r="EHP227" s="1"/>
      <c r="EHQ227" s="1"/>
      <c r="EHR227" s="1"/>
      <c r="EHS227" s="1"/>
      <c r="EHT227" s="1"/>
      <c r="EHU227" s="1"/>
      <c r="EHV227" s="1"/>
      <c r="EHW227" s="1"/>
      <c r="EHX227" s="1"/>
      <c r="EHY227" s="1"/>
      <c r="EHZ227" s="1"/>
      <c r="EIA227" s="1"/>
      <c r="EIB227" s="1"/>
      <c r="EIC227" s="1"/>
      <c r="EID227" s="1"/>
      <c r="EIE227" s="1"/>
      <c r="EIF227" s="1"/>
      <c r="EIG227" s="1"/>
      <c r="EIH227" s="1"/>
      <c r="EII227" s="1"/>
      <c r="EIJ227" s="1"/>
      <c r="EIK227" s="1"/>
      <c r="EIL227" s="1"/>
      <c r="EIM227" s="1"/>
      <c r="EIN227" s="1"/>
      <c r="EIO227" s="1"/>
      <c r="EIP227" s="1"/>
      <c r="EIQ227" s="1"/>
      <c r="EIR227" s="1"/>
      <c r="EIS227" s="1"/>
      <c r="EIT227" s="1"/>
      <c r="EIU227" s="1"/>
      <c r="EIV227" s="1"/>
      <c r="EIW227" s="1"/>
      <c r="EIX227" s="1"/>
      <c r="EIY227" s="1"/>
      <c r="EIZ227" s="1"/>
      <c r="EJA227" s="1"/>
      <c r="EJB227" s="1"/>
      <c r="EJC227" s="1"/>
      <c r="EJD227" s="1"/>
      <c r="EJE227" s="1"/>
      <c r="EJF227" s="1"/>
      <c r="EJG227" s="1"/>
      <c r="EJH227" s="1"/>
      <c r="EJI227" s="1"/>
      <c r="EJJ227" s="1"/>
      <c r="EJK227" s="1"/>
      <c r="EJL227" s="1"/>
      <c r="EJM227" s="1"/>
      <c r="EJN227" s="1"/>
      <c r="EJO227" s="1"/>
      <c r="EJP227" s="1"/>
      <c r="EJQ227" s="1"/>
      <c r="EJR227" s="1"/>
      <c r="EJS227" s="1"/>
      <c r="EJT227" s="1"/>
      <c r="EJU227" s="1"/>
      <c r="EJV227" s="1"/>
      <c r="EJW227" s="1"/>
      <c r="EJX227" s="1"/>
      <c r="EJY227" s="1"/>
      <c r="EJZ227" s="1"/>
      <c r="EKA227" s="1"/>
      <c r="EKB227" s="1"/>
      <c r="EKC227" s="1"/>
      <c r="EKD227" s="1"/>
      <c r="EKE227" s="1"/>
      <c r="EKF227" s="1"/>
      <c r="EKG227" s="1"/>
      <c r="EKH227" s="1"/>
      <c r="EKI227" s="1"/>
      <c r="EKJ227" s="1"/>
      <c r="EKK227" s="1"/>
      <c r="EKL227" s="1"/>
      <c r="EKM227" s="1"/>
      <c r="EKN227" s="1"/>
      <c r="EKO227" s="1"/>
      <c r="EKP227" s="1"/>
      <c r="EKQ227" s="1"/>
      <c r="EKR227" s="1"/>
      <c r="EKS227" s="1"/>
      <c r="EKT227" s="1"/>
      <c r="EKU227" s="1"/>
      <c r="EKV227" s="1"/>
      <c r="EKW227" s="1"/>
      <c r="EKX227" s="1"/>
      <c r="EKY227" s="1"/>
      <c r="EKZ227" s="1"/>
      <c r="ELA227" s="1"/>
      <c r="ELB227" s="1"/>
      <c r="ELC227" s="1"/>
      <c r="ELD227" s="1"/>
      <c r="ELE227" s="1"/>
      <c r="ELF227" s="1"/>
      <c r="ELG227" s="1"/>
      <c r="ELH227" s="1"/>
      <c r="ELI227" s="1"/>
      <c r="ELJ227" s="1"/>
      <c r="ELK227" s="1"/>
      <c r="ELL227" s="1"/>
      <c r="ELM227" s="1"/>
      <c r="ELN227" s="1"/>
      <c r="ELO227" s="1"/>
      <c r="ELP227" s="1"/>
      <c r="ELQ227" s="1"/>
      <c r="ELR227" s="1"/>
      <c r="ELS227" s="1"/>
      <c r="ELT227" s="1"/>
      <c r="ELU227" s="1"/>
      <c r="ELV227" s="1"/>
      <c r="ELW227" s="1"/>
      <c r="ELX227" s="1"/>
      <c r="ELY227" s="1"/>
      <c r="ELZ227" s="1"/>
      <c r="EMA227" s="1"/>
      <c r="EMB227" s="1"/>
      <c r="EMC227" s="1"/>
      <c r="EMD227" s="1"/>
      <c r="EME227" s="1"/>
      <c r="EMF227" s="1"/>
      <c r="EMG227" s="1"/>
      <c r="EMH227" s="1"/>
      <c r="EMI227" s="1"/>
      <c r="EMJ227" s="1"/>
      <c r="EMK227" s="1"/>
      <c r="EML227" s="1"/>
      <c r="EMM227" s="1"/>
      <c r="EMN227" s="1"/>
      <c r="EMO227" s="1"/>
      <c r="EMP227" s="1"/>
      <c r="EMQ227" s="1"/>
      <c r="EMR227" s="1"/>
      <c r="EMS227" s="1"/>
      <c r="EMT227" s="1"/>
      <c r="EMU227" s="1"/>
      <c r="EMV227" s="1"/>
      <c r="EMW227" s="1"/>
      <c r="EMX227" s="1"/>
      <c r="EMY227" s="1"/>
      <c r="EMZ227" s="1"/>
      <c r="ENA227" s="1"/>
      <c r="ENB227" s="1"/>
      <c r="ENC227" s="1"/>
      <c r="END227" s="1"/>
      <c r="ENE227" s="1"/>
      <c r="ENF227" s="1"/>
      <c r="ENG227" s="1"/>
      <c r="ENH227" s="1"/>
      <c r="ENI227" s="1"/>
      <c r="ENJ227" s="1"/>
      <c r="ENK227" s="1"/>
      <c r="ENL227" s="1"/>
      <c r="ENM227" s="1"/>
      <c r="ENN227" s="1"/>
      <c r="ENO227" s="1"/>
      <c r="ENP227" s="1"/>
      <c r="ENQ227" s="1"/>
      <c r="ENR227" s="1"/>
      <c r="ENS227" s="1"/>
      <c r="ENT227" s="1"/>
      <c r="ENU227" s="1"/>
      <c r="ENV227" s="1"/>
      <c r="ENW227" s="1"/>
      <c r="ENX227" s="1"/>
      <c r="ENY227" s="1"/>
      <c r="ENZ227" s="1"/>
      <c r="EOA227" s="1"/>
      <c r="EOB227" s="1"/>
      <c r="EOC227" s="1"/>
      <c r="EOD227" s="1"/>
      <c r="EOE227" s="1"/>
      <c r="EOF227" s="1"/>
      <c r="EOG227" s="1"/>
      <c r="EOH227" s="1"/>
      <c r="EOI227" s="1"/>
      <c r="EOJ227" s="1"/>
      <c r="EOK227" s="1"/>
      <c r="EOL227" s="1"/>
      <c r="EOM227" s="1"/>
      <c r="EON227" s="1"/>
      <c r="EOO227" s="1"/>
      <c r="EOP227" s="1"/>
      <c r="EOQ227" s="1"/>
      <c r="EOR227" s="1"/>
      <c r="EOS227" s="1"/>
      <c r="EOT227" s="1"/>
      <c r="EOU227" s="1"/>
      <c r="EOV227" s="1"/>
      <c r="EOW227" s="1"/>
      <c r="EOX227" s="1"/>
      <c r="EOY227" s="1"/>
      <c r="EOZ227" s="1"/>
      <c r="EPA227" s="1"/>
      <c r="EPB227" s="1"/>
      <c r="EPC227" s="1"/>
      <c r="EPD227" s="1"/>
      <c r="EPE227" s="1"/>
      <c r="EPF227" s="1"/>
      <c r="EPG227" s="1"/>
      <c r="EPH227" s="1"/>
      <c r="EPI227" s="1"/>
      <c r="EPJ227" s="1"/>
      <c r="EPK227" s="1"/>
      <c r="EPL227" s="1"/>
      <c r="EPM227" s="1"/>
      <c r="EPN227" s="1"/>
      <c r="EPO227" s="1"/>
      <c r="EPP227" s="1"/>
      <c r="EPQ227" s="1"/>
      <c r="EPR227" s="1"/>
      <c r="EPS227" s="1"/>
      <c r="EPT227" s="1"/>
      <c r="EPU227" s="1"/>
      <c r="EPV227" s="1"/>
      <c r="EPW227" s="1"/>
      <c r="EPX227" s="1"/>
      <c r="EPY227" s="1"/>
      <c r="EPZ227" s="1"/>
      <c r="EQA227" s="1"/>
      <c r="EQB227" s="1"/>
      <c r="EQC227" s="1"/>
      <c r="EQD227" s="1"/>
      <c r="EQE227" s="1"/>
      <c r="EQF227" s="1"/>
      <c r="EQG227" s="1"/>
      <c r="EQH227" s="1"/>
      <c r="EQI227" s="1"/>
      <c r="EQJ227" s="1"/>
      <c r="EQK227" s="1"/>
      <c r="EQL227" s="1"/>
      <c r="EQM227" s="1"/>
      <c r="EQN227" s="1"/>
      <c r="EQO227" s="1"/>
      <c r="EQP227" s="1"/>
      <c r="EQQ227" s="1"/>
      <c r="EQR227" s="1"/>
      <c r="EQS227" s="1"/>
      <c r="EQT227" s="1"/>
      <c r="EQU227" s="1"/>
      <c r="EQV227" s="1"/>
      <c r="EQW227" s="1"/>
      <c r="EQX227" s="1"/>
      <c r="EQY227" s="1"/>
      <c r="EQZ227" s="1"/>
      <c r="ERA227" s="1"/>
      <c r="ERB227" s="1"/>
      <c r="ERC227" s="1"/>
      <c r="ERD227" s="1"/>
      <c r="ERE227" s="1"/>
      <c r="ERF227" s="1"/>
      <c r="ERG227" s="1"/>
      <c r="ERH227" s="1"/>
      <c r="ERI227" s="1"/>
      <c r="ERJ227" s="1"/>
      <c r="ERK227" s="1"/>
      <c r="ERL227" s="1"/>
      <c r="ERM227" s="1"/>
      <c r="ERN227" s="1"/>
      <c r="ERO227" s="1"/>
      <c r="ERP227" s="1"/>
      <c r="ERQ227" s="1"/>
      <c r="ERR227" s="1"/>
      <c r="ERS227" s="1"/>
      <c r="ERT227" s="1"/>
      <c r="ERU227" s="1"/>
      <c r="ERV227" s="1"/>
      <c r="ERW227" s="1"/>
      <c r="ERX227" s="1"/>
      <c r="ERY227" s="1"/>
      <c r="ERZ227" s="1"/>
      <c r="ESA227" s="1"/>
      <c r="ESB227" s="1"/>
      <c r="ESC227" s="1"/>
      <c r="ESD227" s="1"/>
      <c r="ESE227" s="1"/>
      <c r="ESF227" s="1"/>
      <c r="ESG227" s="1"/>
      <c r="ESH227" s="1"/>
      <c r="ESI227" s="1"/>
      <c r="ESJ227" s="1"/>
      <c r="ESK227" s="1"/>
      <c r="ESL227" s="1"/>
      <c r="ESM227" s="1"/>
      <c r="ESN227" s="1"/>
      <c r="ESO227" s="1"/>
      <c r="ESP227" s="1"/>
      <c r="ESQ227" s="1"/>
      <c r="ESR227" s="1"/>
      <c r="ESS227" s="1"/>
      <c r="EST227" s="1"/>
      <c r="ESU227" s="1"/>
      <c r="ESV227" s="1"/>
      <c r="ESW227" s="1"/>
      <c r="ESX227" s="1"/>
      <c r="ESY227" s="1"/>
      <c r="ESZ227" s="1"/>
      <c r="ETA227" s="1"/>
      <c r="ETB227" s="1"/>
      <c r="ETC227" s="1"/>
      <c r="ETD227" s="1"/>
      <c r="ETE227" s="1"/>
      <c r="ETF227" s="1"/>
      <c r="ETG227" s="1"/>
      <c r="ETH227" s="1"/>
      <c r="ETI227" s="1"/>
      <c r="ETJ227" s="1"/>
      <c r="ETK227" s="1"/>
      <c r="ETL227" s="1"/>
      <c r="ETM227" s="1"/>
      <c r="ETN227" s="1"/>
      <c r="ETO227" s="1"/>
      <c r="ETP227" s="1"/>
      <c r="ETQ227" s="1"/>
      <c r="ETR227" s="1"/>
      <c r="ETS227" s="1"/>
      <c r="ETT227" s="1"/>
      <c r="ETU227" s="1"/>
      <c r="ETV227" s="1"/>
      <c r="ETW227" s="1"/>
      <c r="ETX227" s="1"/>
      <c r="ETY227" s="1"/>
      <c r="ETZ227" s="1"/>
      <c r="EUA227" s="1"/>
      <c r="EUB227" s="1"/>
      <c r="EUC227" s="1"/>
      <c r="EUD227" s="1"/>
      <c r="EUE227" s="1"/>
      <c r="EUF227" s="1"/>
      <c r="EUG227" s="1"/>
      <c r="EUH227" s="1"/>
      <c r="EUI227" s="1"/>
      <c r="EUJ227" s="1"/>
      <c r="EUK227" s="1"/>
      <c r="EUL227" s="1"/>
      <c r="EUM227" s="1"/>
      <c r="EUN227" s="1"/>
      <c r="EUO227" s="1"/>
      <c r="EUP227" s="1"/>
      <c r="EUQ227" s="1"/>
      <c r="EUR227" s="1"/>
      <c r="EUS227" s="1"/>
      <c r="EUT227" s="1"/>
      <c r="EUU227" s="1"/>
      <c r="EUV227" s="1"/>
      <c r="EUW227" s="1"/>
      <c r="EUX227" s="1"/>
      <c r="EUY227" s="1"/>
      <c r="EUZ227" s="1"/>
      <c r="EVA227" s="1"/>
      <c r="EVB227" s="1"/>
      <c r="EVC227" s="1"/>
      <c r="EVD227" s="1"/>
      <c r="EVE227" s="1"/>
      <c r="EVF227" s="1"/>
      <c r="EVG227" s="1"/>
      <c r="EVH227" s="1"/>
      <c r="EVI227" s="1"/>
      <c r="EVJ227" s="1"/>
      <c r="EVK227" s="1"/>
      <c r="EVL227" s="1"/>
      <c r="EVM227" s="1"/>
      <c r="EVN227" s="1"/>
      <c r="EVO227" s="1"/>
      <c r="EVP227" s="1"/>
      <c r="EVQ227" s="1"/>
      <c r="EVR227" s="1"/>
      <c r="EVS227" s="1"/>
      <c r="EVT227" s="1"/>
      <c r="EVU227" s="1"/>
      <c r="EVV227" s="1"/>
      <c r="EVW227" s="1"/>
      <c r="EVX227" s="1"/>
      <c r="EVY227" s="1"/>
      <c r="EVZ227" s="1"/>
      <c r="EWA227" s="1"/>
      <c r="EWB227" s="1"/>
      <c r="EWC227" s="1"/>
      <c r="EWD227" s="1"/>
      <c r="EWE227" s="1"/>
      <c r="EWF227" s="1"/>
      <c r="EWG227" s="1"/>
      <c r="EWH227" s="1"/>
      <c r="EWI227" s="1"/>
      <c r="EWJ227" s="1"/>
      <c r="EWK227" s="1"/>
      <c r="EWL227" s="1"/>
      <c r="EWM227" s="1"/>
      <c r="EWN227" s="1"/>
      <c r="EWO227" s="1"/>
      <c r="EWP227" s="1"/>
      <c r="EWQ227" s="1"/>
      <c r="EWR227" s="1"/>
      <c r="EWS227" s="1"/>
      <c r="EWT227" s="1"/>
      <c r="EWU227" s="1"/>
      <c r="EWV227" s="1"/>
      <c r="EWW227" s="1"/>
      <c r="EWX227" s="1"/>
      <c r="EWY227" s="1"/>
      <c r="EWZ227" s="1"/>
      <c r="EXA227" s="1"/>
      <c r="EXB227" s="1"/>
      <c r="EXC227" s="1"/>
      <c r="EXD227" s="1"/>
      <c r="EXE227" s="1"/>
      <c r="EXF227" s="1"/>
      <c r="EXG227" s="1"/>
      <c r="EXH227" s="1"/>
      <c r="EXI227" s="1"/>
      <c r="EXJ227" s="1"/>
      <c r="EXK227" s="1"/>
      <c r="EXL227" s="1"/>
      <c r="EXM227" s="1"/>
      <c r="EXN227" s="1"/>
      <c r="EXO227" s="1"/>
      <c r="EXP227" s="1"/>
      <c r="EXQ227" s="1"/>
      <c r="EXR227" s="1"/>
      <c r="EXS227" s="1"/>
      <c r="EXT227" s="1"/>
      <c r="EXU227" s="1"/>
      <c r="EXV227" s="1"/>
      <c r="EXW227" s="1"/>
      <c r="EXX227" s="1"/>
      <c r="EXY227" s="1"/>
      <c r="EXZ227" s="1"/>
      <c r="EYA227" s="1"/>
      <c r="EYB227" s="1"/>
      <c r="EYC227" s="1"/>
      <c r="EYD227" s="1"/>
      <c r="EYE227" s="1"/>
      <c r="EYF227" s="1"/>
      <c r="EYG227" s="1"/>
      <c r="EYH227" s="1"/>
      <c r="EYI227" s="1"/>
      <c r="EYJ227" s="1"/>
      <c r="EYK227" s="1"/>
      <c r="EYL227" s="1"/>
      <c r="EYM227" s="1"/>
      <c r="EYN227" s="1"/>
      <c r="EYO227" s="1"/>
      <c r="EYP227" s="1"/>
      <c r="EYQ227" s="1"/>
      <c r="EYR227" s="1"/>
      <c r="EYS227" s="1"/>
      <c r="EYT227" s="1"/>
      <c r="EYU227" s="1"/>
      <c r="EYV227" s="1"/>
      <c r="EYW227" s="1"/>
      <c r="EYX227" s="1"/>
      <c r="EYY227" s="1"/>
      <c r="EYZ227" s="1"/>
      <c r="EZA227" s="1"/>
      <c r="EZB227" s="1"/>
      <c r="EZC227" s="1"/>
      <c r="EZD227" s="1"/>
      <c r="EZE227" s="1"/>
      <c r="EZF227" s="1"/>
      <c r="EZG227" s="1"/>
      <c r="EZH227" s="1"/>
      <c r="EZI227" s="1"/>
      <c r="EZJ227" s="1"/>
      <c r="EZK227" s="1"/>
      <c r="EZL227" s="1"/>
      <c r="EZM227" s="1"/>
      <c r="EZN227" s="1"/>
      <c r="EZO227" s="1"/>
      <c r="EZP227" s="1"/>
      <c r="EZQ227" s="1"/>
      <c r="EZR227" s="1"/>
      <c r="EZS227" s="1"/>
      <c r="EZT227" s="1"/>
      <c r="EZU227" s="1"/>
      <c r="EZV227" s="1"/>
      <c r="EZW227" s="1"/>
      <c r="EZX227" s="1"/>
      <c r="EZY227" s="1"/>
      <c r="EZZ227" s="1"/>
      <c r="FAA227" s="1"/>
      <c r="FAB227" s="1"/>
      <c r="FAC227" s="1"/>
      <c r="FAD227" s="1"/>
      <c r="FAE227" s="1"/>
      <c r="FAF227" s="1"/>
      <c r="FAG227" s="1"/>
      <c r="FAH227" s="1"/>
      <c r="FAI227" s="1"/>
      <c r="FAJ227" s="1"/>
      <c r="FAK227" s="1"/>
      <c r="FAL227" s="1"/>
      <c r="FAM227" s="1"/>
      <c r="FAN227" s="1"/>
      <c r="FAO227" s="1"/>
      <c r="FAP227" s="1"/>
      <c r="FAQ227" s="1"/>
      <c r="FAR227" s="1"/>
      <c r="FAS227" s="1"/>
      <c r="FAT227" s="1"/>
      <c r="FAU227" s="1"/>
      <c r="FAV227" s="1"/>
      <c r="FAW227" s="1"/>
      <c r="FAX227" s="1"/>
      <c r="FAY227" s="1"/>
      <c r="FAZ227" s="1"/>
      <c r="FBA227" s="1"/>
      <c r="FBB227" s="1"/>
      <c r="FBC227" s="1"/>
      <c r="FBD227" s="1"/>
      <c r="FBE227" s="1"/>
      <c r="FBF227" s="1"/>
      <c r="FBG227" s="1"/>
      <c r="FBH227" s="1"/>
      <c r="FBI227" s="1"/>
      <c r="FBJ227" s="1"/>
      <c r="FBK227" s="1"/>
      <c r="FBL227" s="1"/>
      <c r="FBM227" s="1"/>
      <c r="FBN227" s="1"/>
      <c r="FBO227" s="1"/>
      <c r="FBP227" s="1"/>
      <c r="FBQ227" s="1"/>
      <c r="FBR227" s="1"/>
      <c r="FBS227" s="1"/>
      <c r="FBT227" s="1"/>
      <c r="FBU227" s="1"/>
      <c r="FBV227" s="1"/>
      <c r="FBW227" s="1"/>
      <c r="FBX227" s="1"/>
      <c r="FBY227" s="1"/>
      <c r="FBZ227" s="1"/>
      <c r="FCA227" s="1"/>
      <c r="FCB227" s="1"/>
      <c r="FCC227" s="1"/>
      <c r="FCD227" s="1"/>
      <c r="FCE227" s="1"/>
      <c r="FCF227" s="1"/>
      <c r="FCG227" s="1"/>
      <c r="FCH227" s="1"/>
      <c r="FCI227" s="1"/>
      <c r="FCJ227" s="1"/>
      <c r="FCK227" s="1"/>
      <c r="FCL227" s="1"/>
      <c r="FCM227" s="1"/>
      <c r="FCN227" s="1"/>
      <c r="FCO227" s="1"/>
      <c r="FCP227" s="1"/>
      <c r="FCQ227" s="1"/>
      <c r="FCR227" s="1"/>
      <c r="FCS227" s="1"/>
      <c r="FCT227" s="1"/>
      <c r="FCU227" s="1"/>
      <c r="FCV227" s="1"/>
      <c r="FCW227" s="1"/>
      <c r="FCX227" s="1"/>
      <c r="FCY227" s="1"/>
      <c r="FCZ227" s="1"/>
      <c r="FDA227" s="1"/>
      <c r="FDB227" s="1"/>
      <c r="FDC227" s="1"/>
      <c r="FDD227" s="1"/>
      <c r="FDE227" s="1"/>
      <c r="FDF227" s="1"/>
      <c r="FDG227" s="1"/>
      <c r="FDH227" s="1"/>
      <c r="FDI227" s="1"/>
      <c r="FDJ227" s="1"/>
      <c r="FDK227" s="1"/>
      <c r="FDL227" s="1"/>
      <c r="FDM227" s="1"/>
      <c r="FDN227" s="1"/>
      <c r="FDO227" s="1"/>
      <c r="FDP227" s="1"/>
      <c r="FDQ227" s="1"/>
      <c r="FDR227" s="1"/>
      <c r="FDS227" s="1"/>
      <c r="FDT227" s="1"/>
      <c r="FDU227" s="1"/>
      <c r="FDV227" s="1"/>
      <c r="FDW227" s="1"/>
      <c r="FDX227" s="1"/>
      <c r="FDY227" s="1"/>
      <c r="FDZ227" s="1"/>
      <c r="FEA227" s="1"/>
      <c r="FEB227" s="1"/>
      <c r="FEC227" s="1"/>
      <c r="FED227" s="1"/>
      <c r="FEE227" s="1"/>
      <c r="FEF227" s="1"/>
      <c r="FEG227" s="1"/>
      <c r="FEH227" s="1"/>
      <c r="FEI227" s="1"/>
      <c r="FEJ227" s="1"/>
      <c r="FEK227" s="1"/>
      <c r="FEL227" s="1"/>
      <c r="FEM227" s="1"/>
      <c r="FEN227" s="1"/>
      <c r="FEO227" s="1"/>
      <c r="FEP227" s="1"/>
      <c r="FEQ227" s="1"/>
      <c r="FER227" s="1"/>
      <c r="FES227" s="1"/>
      <c r="FET227" s="1"/>
      <c r="FEU227" s="1"/>
      <c r="FEV227" s="1"/>
      <c r="FEW227" s="1"/>
      <c r="FEX227" s="1"/>
      <c r="FEY227" s="1"/>
      <c r="FEZ227" s="1"/>
      <c r="FFA227" s="1"/>
      <c r="FFB227" s="1"/>
      <c r="FFC227" s="1"/>
      <c r="FFD227" s="1"/>
      <c r="FFE227" s="1"/>
      <c r="FFF227" s="1"/>
      <c r="FFG227" s="1"/>
      <c r="FFH227" s="1"/>
      <c r="FFI227" s="1"/>
      <c r="FFJ227" s="1"/>
      <c r="FFK227" s="1"/>
      <c r="FFL227" s="1"/>
      <c r="FFM227" s="1"/>
      <c r="FFN227" s="1"/>
      <c r="FFO227" s="1"/>
      <c r="FFP227" s="1"/>
      <c r="FFQ227" s="1"/>
      <c r="FFR227" s="1"/>
      <c r="FFS227" s="1"/>
      <c r="FFT227" s="1"/>
      <c r="FFU227" s="1"/>
      <c r="FFV227" s="1"/>
      <c r="FFW227" s="1"/>
      <c r="FFX227" s="1"/>
      <c r="FFY227" s="1"/>
      <c r="FFZ227" s="1"/>
      <c r="FGA227" s="1"/>
      <c r="FGB227" s="1"/>
      <c r="FGC227" s="1"/>
      <c r="FGD227" s="1"/>
      <c r="FGE227" s="1"/>
      <c r="FGF227" s="1"/>
      <c r="FGG227" s="1"/>
      <c r="FGH227" s="1"/>
      <c r="FGI227" s="1"/>
      <c r="FGJ227" s="1"/>
      <c r="FGK227" s="1"/>
      <c r="FGL227" s="1"/>
      <c r="FGM227" s="1"/>
      <c r="FGN227" s="1"/>
      <c r="FGO227" s="1"/>
      <c r="FGP227" s="1"/>
      <c r="FGQ227" s="1"/>
      <c r="FGR227" s="1"/>
      <c r="FGS227" s="1"/>
      <c r="FGT227" s="1"/>
      <c r="FGU227" s="1"/>
      <c r="FGV227" s="1"/>
      <c r="FGW227" s="1"/>
      <c r="FGX227" s="1"/>
      <c r="FGY227" s="1"/>
      <c r="FGZ227" s="1"/>
      <c r="FHA227" s="1"/>
      <c r="FHB227" s="1"/>
      <c r="FHC227" s="1"/>
      <c r="FHD227" s="1"/>
      <c r="FHE227" s="1"/>
      <c r="FHF227" s="1"/>
      <c r="FHG227" s="1"/>
      <c r="FHH227" s="1"/>
      <c r="FHI227" s="1"/>
      <c r="FHJ227" s="1"/>
      <c r="FHK227" s="1"/>
      <c r="FHL227" s="1"/>
      <c r="FHM227" s="1"/>
      <c r="FHN227" s="1"/>
      <c r="FHO227" s="1"/>
      <c r="FHP227" s="1"/>
      <c r="FHQ227" s="1"/>
      <c r="FHR227" s="1"/>
      <c r="FHS227" s="1"/>
      <c r="FHT227" s="1"/>
      <c r="FHU227" s="1"/>
      <c r="FHV227" s="1"/>
      <c r="FHW227" s="1"/>
      <c r="FHX227" s="1"/>
      <c r="FHY227" s="1"/>
      <c r="FHZ227" s="1"/>
      <c r="FIA227" s="1"/>
      <c r="FIB227" s="1"/>
      <c r="FIC227" s="1"/>
      <c r="FID227" s="1"/>
      <c r="FIE227" s="1"/>
      <c r="FIF227" s="1"/>
      <c r="FIG227" s="1"/>
      <c r="FIH227" s="1"/>
      <c r="FII227" s="1"/>
      <c r="FIJ227" s="1"/>
      <c r="FIK227" s="1"/>
      <c r="FIL227" s="1"/>
      <c r="FIM227" s="1"/>
      <c r="FIN227" s="1"/>
      <c r="FIO227" s="1"/>
      <c r="FIP227" s="1"/>
      <c r="FIQ227" s="1"/>
      <c r="FIR227" s="1"/>
      <c r="FIS227" s="1"/>
      <c r="FIT227" s="1"/>
      <c r="FIU227" s="1"/>
      <c r="FIV227" s="1"/>
      <c r="FIW227" s="1"/>
      <c r="FIX227" s="1"/>
      <c r="FIY227" s="1"/>
      <c r="FIZ227" s="1"/>
      <c r="FJA227" s="1"/>
      <c r="FJB227" s="1"/>
      <c r="FJC227" s="1"/>
      <c r="FJD227" s="1"/>
      <c r="FJE227" s="1"/>
      <c r="FJF227" s="1"/>
      <c r="FJG227" s="1"/>
      <c r="FJH227" s="1"/>
      <c r="FJI227" s="1"/>
      <c r="FJJ227" s="1"/>
      <c r="FJK227" s="1"/>
      <c r="FJL227" s="1"/>
      <c r="FJM227" s="1"/>
      <c r="FJN227" s="1"/>
      <c r="FJO227" s="1"/>
      <c r="FJP227" s="1"/>
      <c r="FJQ227" s="1"/>
      <c r="FJR227" s="1"/>
      <c r="FJS227" s="1"/>
      <c r="FJT227" s="1"/>
      <c r="FJU227" s="1"/>
      <c r="FJV227" s="1"/>
      <c r="FJW227" s="1"/>
      <c r="FJX227" s="1"/>
      <c r="FJY227" s="1"/>
      <c r="FJZ227" s="1"/>
      <c r="FKA227" s="1"/>
      <c r="FKB227" s="1"/>
      <c r="FKC227" s="1"/>
      <c r="FKD227" s="1"/>
      <c r="FKE227" s="1"/>
      <c r="FKF227" s="1"/>
      <c r="FKG227" s="1"/>
      <c r="FKH227" s="1"/>
      <c r="FKI227" s="1"/>
      <c r="FKJ227" s="1"/>
      <c r="FKK227" s="1"/>
      <c r="FKL227" s="1"/>
      <c r="FKM227" s="1"/>
      <c r="FKN227" s="1"/>
      <c r="FKO227" s="1"/>
      <c r="FKP227" s="1"/>
      <c r="FKQ227" s="1"/>
      <c r="FKR227" s="1"/>
      <c r="FKS227" s="1"/>
      <c r="FKT227" s="1"/>
      <c r="FKU227" s="1"/>
      <c r="FKV227" s="1"/>
      <c r="FKW227" s="1"/>
      <c r="FKX227" s="1"/>
      <c r="FKY227" s="1"/>
      <c r="FKZ227" s="1"/>
      <c r="FLA227" s="1"/>
      <c r="FLB227" s="1"/>
      <c r="FLC227" s="1"/>
      <c r="FLD227" s="1"/>
      <c r="FLE227" s="1"/>
      <c r="FLF227" s="1"/>
      <c r="FLG227" s="1"/>
      <c r="FLH227" s="1"/>
      <c r="FLI227" s="1"/>
      <c r="FLJ227" s="1"/>
      <c r="FLK227" s="1"/>
      <c r="FLL227" s="1"/>
      <c r="FLM227" s="1"/>
      <c r="FLN227" s="1"/>
      <c r="FLO227" s="1"/>
      <c r="FLP227" s="1"/>
      <c r="FLQ227" s="1"/>
      <c r="FLR227" s="1"/>
      <c r="FLS227" s="1"/>
      <c r="FLT227" s="1"/>
      <c r="FLU227" s="1"/>
      <c r="FLV227" s="1"/>
      <c r="FLW227" s="1"/>
      <c r="FLX227" s="1"/>
      <c r="FLY227" s="1"/>
      <c r="FLZ227" s="1"/>
      <c r="FMA227" s="1"/>
      <c r="FMB227" s="1"/>
      <c r="FMC227" s="1"/>
      <c r="FMD227" s="1"/>
      <c r="FME227" s="1"/>
      <c r="FMF227" s="1"/>
      <c r="FMG227" s="1"/>
      <c r="FMH227" s="1"/>
      <c r="FMI227" s="1"/>
      <c r="FMJ227" s="1"/>
      <c r="FMK227" s="1"/>
      <c r="FML227" s="1"/>
      <c r="FMM227" s="1"/>
      <c r="FMN227" s="1"/>
      <c r="FMO227" s="1"/>
      <c r="FMP227" s="1"/>
      <c r="FMQ227" s="1"/>
      <c r="FMR227" s="1"/>
      <c r="FMS227" s="1"/>
      <c r="FMT227" s="1"/>
      <c r="FMU227" s="1"/>
      <c r="FMV227" s="1"/>
      <c r="FMW227" s="1"/>
      <c r="FMX227" s="1"/>
      <c r="FMY227" s="1"/>
      <c r="FMZ227" s="1"/>
      <c r="FNA227" s="1"/>
      <c r="FNB227" s="1"/>
      <c r="FNC227" s="1"/>
      <c r="FND227" s="1"/>
      <c r="FNE227" s="1"/>
      <c r="FNF227" s="1"/>
      <c r="FNG227" s="1"/>
      <c r="FNH227" s="1"/>
      <c r="FNI227" s="1"/>
      <c r="FNJ227" s="1"/>
      <c r="FNK227" s="1"/>
      <c r="FNL227" s="1"/>
      <c r="FNM227" s="1"/>
      <c r="FNN227" s="1"/>
      <c r="FNO227" s="1"/>
      <c r="FNP227" s="1"/>
      <c r="FNQ227" s="1"/>
      <c r="FNR227" s="1"/>
      <c r="FNS227" s="1"/>
      <c r="FNT227" s="1"/>
      <c r="FNU227" s="1"/>
      <c r="FNV227" s="1"/>
      <c r="FNW227" s="1"/>
      <c r="FNX227" s="1"/>
      <c r="FNY227" s="1"/>
      <c r="FNZ227" s="1"/>
      <c r="FOA227" s="1"/>
      <c r="FOB227" s="1"/>
      <c r="FOC227" s="1"/>
      <c r="FOD227" s="1"/>
      <c r="FOE227" s="1"/>
      <c r="FOF227" s="1"/>
      <c r="FOG227" s="1"/>
      <c r="FOH227" s="1"/>
      <c r="FOI227" s="1"/>
      <c r="FOJ227" s="1"/>
      <c r="FOK227" s="1"/>
      <c r="FOL227" s="1"/>
      <c r="FOM227" s="1"/>
      <c r="FON227" s="1"/>
      <c r="FOO227" s="1"/>
      <c r="FOP227" s="1"/>
      <c r="FOQ227" s="1"/>
      <c r="FOR227" s="1"/>
      <c r="FOS227" s="1"/>
      <c r="FOT227" s="1"/>
      <c r="FOU227" s="1"/>
      <c r="FOV227" s="1"/>
      <c r="FOW227" s="1"/>
      <c r="FOX227" s="1"/>
      <c r="FOY227" s="1"/>
      <c r="FOZ227" s="1"/>
      <c r="FPA227" s="1"/>
      <c r="FPB227" s="1"/>
      <c r="FPC227" s="1"/>
      <c r="FPD227" s="1"/>
      <c r="FPE227" s="1"/>
      <c r="FPF227" s="1"/>
      <c r="FPG227" s="1"/>
      <c r="FPH227" s="1"/>
      <c r="FPI227" s="1"/>
      <c r="FPJ227" s="1"/>
      <c r="FPK227" s="1"/>
      <c r="FPL227" s="1"/>
      <c r="FPM227" s="1"/>
      <c r="FPN227" s="1"/>
      <c r="FPO227" s="1"/>
      <c r="FPP227" s="1"/>
      <c r="FPQ227" s="1"/>
      <c r="FPR227" s="1"/>
      <c r="FPS227" s="1"/>
      <c r="FPT227" s="1"/>
      <c r="FPU227" s="1"/>
      <c r="FPV227" s="1"/>
      <c r="FPW227" s="1"/>
      <c r="FPX227" s="1"/>
      <c r="FPY227" s="1"/>
      <c r="FPZ227" s="1"/>
      <c r="FQA227" s="1"/>
      <c r="FQB227" s="1"/>
      <c r="FQC227" s="1"/>
      <c r="FQD227" s="1"/>
      <c r="FQE227" s="1"/>
      <c r="FQF227" s="1"/>
      <c r="FQG227" s="1"/>
      <c r="FQH227" s="1"/>
      <c r="FQI227" s="1"/>
      <c r="FQJ227" s="1"/>
      <c r="FQK227" s="1"/>
      <c r="FQL227" s="1"/>
      <c r="FQM227" s="1"/>
      <c r="FQN227" s="1"/>
      <c r="FQO227" s="1"/>
      <c r="FQP227" s="1"/>
      <c r="FQQ227" s="1"/>
      <c r="FQR227" s="1"/>
      <c r="FQS227" s="1"/>
      <c r="FQT227" s="1"/>
      <c r="FQU227" s="1"/>
      <c r="FQV227" s="1"/>
      <c r="FQW227" s="1"/>
      <c r="FQX227" s="1"/>
      <c r="FQY227" s="1"/>
      <c r="FQZ227" s="1"/>
      <c r="FRA227" s="1"/>
      <c r="FRB227" s="1"/>
      <c r="FRC227" s="1"/>
      <c r="FRD227" s="1"/>
      <c r="FRE227" s="1"/>
      <c r="FRF227" s="1"/>
      <c r="FRG227" s="1"/>
      <c r="FRH227" s="1"/>
      <c r="FRI227" s="1"/>
      <c r="FRJ227" s="1"/>
      <c r="FRK227" s="1"/>
      <c r="FRL227" s="1"/>
      <c r="FRM227" s="1"/>
      <c r="FRN227" s="1"/>
      <c r="FRO227" s="1"/>
      <c r="FRP227" s="1"/>
      <c r="FRQ227" s="1"/>
      <c r="FRR227" s="1"/>
      <c r="FRS227" s="1"/>
      <c r="FRT227" s="1"/>
      <c r="FRU227" s="1"/>
      <c r="FRV227" s="1"/>
      <c r="FRW227" s="1"/>
      <c r="FRX227" s="1"/>
      <c r="FRY227" s="1"/>
      <c r="FRZ227" s="1"/>
      <c r="FSA227" s="1"/>
      <c r="FSB227" s="1"/>
      <c r="FSC227" s="1"/>
      <c r="FSD227" s="1"/>
      <c r="FSE227" s="1"/>
      <c r="FSF227" s="1"/>
      <c r="FSG227" s="1"/>
      <c r="FSH227" s="1"/>
      <c r="FSI227" s="1"/>
      <c r="FSJ227" s="1"/>
      <c r="FSK227" s="1"/>
      <c r="FSL227" s="1"/>
      <c r="FSM227" s="1"/>
      <c r="FSN227" s="1"/>
      <c r="FSO227" s="1"/>
      <c r="FSP227" s="1"/>
      <c r="FSQ227" s="1"/>
      <c r="FSR227" s="1"/>
      <c r="FSS227" s="1"/>
      <c r="FST227" s="1"/>
      <c r="FSU227" s="1"/>
      <c r="FSV227" s="1"/>
      <c r="FSW227" s="1"/>
      <c r="FSX227" s="1"/>
      <c r="FSY227" s="1"/>
      <c r="FSZ227" s="1"/>
      <c r="FTA227" s="1"/>
      <c r="FTB227" s="1"/>
      <c r="FTC227" s="1"/>
      <c r="FTD227" s="1"/>
      <c r="FTE227" s="1"/>
      <c r="FTF227" s="1"/>
      <c r="FTG227" s="1"/>
      <c r="FTH227" s="1"/>
      <c r="FTI227" s="1"/>
      <c r="FTJ227" s="1"/>
      <c r="FTK227" s="1"/>
      <c r="FTL227" s="1"/>
      <c r="FTM227" s="1"/>
      <c r="FTN227" s="1"/>
      <c r="FTO227" s="1"/>
      <c r="FTP227" s="1"/>
      <c r="FTQ227" s="1"/>
      <c r="FTR227" s="1"/>
      <c r="FTS227" s="1"/>
      <c r="FTT227" s="1"/>
      <c r="FTU227" s="1"/>
      <c r="FTV227" s="1"/>
      <c r="FTW227" s="1"/>
      <c r="FTX227" s="1"/>
      <c r="FTY227" s="1"/>
      <c r="FTZ227" s="1"/>
      <c r="FUA227" s="1"/>
      <c r="FUB227" s="1"/>
      <c r="FUC227" s="1"/>
      <c r="FUD227" s="1"/>
      <c r="FUE227" s="1"/>
      <c r="FUF227" s="1"/>
      <c r="FUG227" s="1"/>
      <c r="FUH227" s="1"/>
      <c r="FUI227" s="1"/>
      <c r="FUJ227" s="1"/>
      <c r="FUK227" s="1"/>
      <c r="FUL227" s="1"/>
      <c r="FUM227" s="1"/>
      <c r="FUN227" s="1"/>
      <c r="FUO227" s="1"/>
      <c r="FUP227" s="1"/>
      <c r="FUQ227" s="1"/>
      <c r="FUR227" s="1"/>
      <c r="FUS227" s="1"/>
      <c r="FUT227" s="1"/>
      <c r="FUU227" s="1"/>
      <c r="FUV227" s="1"/>
      <c r="FUW227" s="1"/>
      <c r="FUX227" s="1"/>
      <c r="FUY227" s="1"/>
      <c r="FUZ227" s="1"/>
      <c r="FVA227" s="1"/>
      <c r="FVB227" s="1"/>
      <c r="FVC227" s="1"/>
      <c r="FVD227" s="1"/>
      <c r="FVE227" s="1"/>
      <c r="FVF227" s="1"/>
      <c r="FVG227" s="1"/>
      <c r="FVH227" s="1"/>
      <c r="FVI227" s="1"/>
      <c r="FVJ227" s="1"/>
      <c r="FVK227" s="1"/>
      <c r="FVL227" s="1"/>
      <c r="FVM227" s="1"/>
      <c r="FVN227" s="1"/>
      <c r="FVO227" s="1"/>
      <c r="FVP227" s="1"/>
      <c r="FVQ227" s="1"/>
      <c r="FVR227" s="1"/>
      <c r="FVS227" s="1"/>
      <c r="FVT227" s="1"/>
      <c r="FVU227" s="1"/>
      <c r="FVV227" s="1"/>
      <c r="FVW227" s="1"/>
      <c r="FVX227" s="1"/>
      <c r="FVY227" s="1"/>
      <c r="FVZ227" s="1"/>
      <c r="FWA227" s="1"/>
      <c r="FWB227" s="1"/>
      <c r="FWC227" s="1"/>
      <c r="FWD227" s="1"/>
      <c r="FWE227" s="1"/>
      <c r="FWF227" s="1"/>
      <c r="FWG227" s="1"/>
      <c r="FWH227" s="1"/>
      <c r="FWI227" s="1"/>
      <c r="FWJ227" s="1"/>
      <c r="FWK227" s="1"/>
      <c r="FWL227" s="1"/>
      <c r="FWM227" s="1"/>
      <c r="FWN227" s="1"/>
      <c r="FWO227" s="1"/>
      <c r="FWP227" s="1"/>
      <c r="FWQ227" s="1"/>
      <c r="FWR227" s="1"/>
      <c r="FWS227" s="1"/>
      <c r="FWT227" s="1"/>
      <c r="FWU227" s="1"/>
      <c r="FWV227" s="1"/>
      <c r="FWW227" s="1"/>
      <c r="FWX227" s="1"/>
      <c r="FWY227" s="1"/>
      <c r="FWZ227" s="1"/>
      <c r="FXA227" s="1"/>
      <c r="FXB227" s="1"/>
      <c r="FXC227" s="1"/>
      <c r="FXD227" s="1"/>
      <c r="FXE227" s="1"/>
      <c r="FXF227" s="1"/>
      <c r="FXG227" s="1"/>
      <c r="FXH227" s="1"/>
      <c r="FXI227" s="1"/>
      <c r="FXJ227" s="1"/>
      <c r="FXK227" s="1"/>
      <c r="FXL227" s="1"/>
      <c r="FXM227" s="1"/>
      <c r="FXN227" s="1"/>
      <c r="FXO227" s="1"/>
      <c r="FXP227" s="1"/>
      <c r="FXQ227" s="1"/>
      <c r="FXR227" s="1"/>
      <c r="FXS227" s="1"/>
      <c r="FXT227" s="1"/>
      <c r="FXU227" s="1"/>
      <c r="FXV227" s="1"/>
      <c r="FXW227" s="1"/>
      <c r="FXX227" s="1"/>
      <c r="FXY227" s="1"/>
      <c r="FXZ227" s="1"/>
      <c r="FYA227" s="1"/>
      <c r="FYB227" s="1"/>
      <c r="FYC227" s="1"/>
      <c r="FYD227" s="1"/>
      <c r="FYE227" s="1"/>
      <c r="FYF227" s="1"/>
      <c r="FYG227" s="1"/>
      <c r="FYH227" s="1"/>
      <c r="FYI227" s="1"/>
      <c r="FYJ227" s="1"/>
      <c r="FYK227" s="1"/>
      <c r="FYL227" s="1"/>
      <c r="FYM227" s="1"/>
      <c r="FYN227" s="1"/>
      <c r="FYO227" s="1"/>
      <c r="FYP227" s="1"/>
      <c r="FYQ227" s="1"/>
      <c r="FYR227" s="1"/>
      <c r="FYS227" s="1"/>
      <c r="FYT227" s="1"/>
      <c r="FYU227" s="1"/>
      <c r="FYV227" s="1"/>
      <c r="FYW227" s="1"/>
      <c r="FYX227" s="1"/>
      <c r="FYY227" s="1"/>
      <c r="FYZ227" s="1"/>
      <c r="FZA227" s="1"/>
      <c r="FZB227" s="1"/>
      <c r="FZC227" s="1"/>
      <c r="FZD227" s="1"/>
      <c r="FZE227" s="1"/>
      <c r="FZF227" s="1"/>
      <c r="FZG227" s="1"/>
      <c r="FZH227" s="1"/>
      <c r="FZI227" s="1"/>
      <c r="FZJ227" s="1"/>
      <c r="FZK227" s="1"/>
      <c r="FZL227" s="1"/>
      <c r="FZM227" s="1"/>
      <c r="FZN227" s="1"/>
      <c r="FZO227" s="1"/>
      <c r="FZP227" s="1"/>
      <c r="FZQ227" s="1"/>
      <c r="FZR227" s="1"/>
      <c r="FZS227" s="1"/>
      <c r="FZT227" s="1"/>
      <c r="FZU227" s="1"/>
      <c r="FZV227" s="1"/>
      <c r="FZW227" s="1"/>
      <c r="FZX227" s="1"/>
      <c r="FZY227" s="1"/>
      <c r="FZZ227" s="1"/>
      <c r="GAA227" s="1"/>
      <c r="GAB227" s="1"/>
      <c r="GAC227" s="1"/>
      <c r="GAD227" s="1"/>
      <c r="GAE227" s="1"/>
      <c r="GAF227" s="1"/>
      <c r="GAG227" s="1"/>
      <c r="GAH227" s="1"/>
      <c r="GAI227" s="1"/>
      <c r="GAJ227" s="1"/>
      <c r="GAK227" s="1"/>
      <c r="GAL227" s="1"/>
      <c r="GAM227" s="1"/>
      <c r="GAN227" s="1"/>
      <c r="GAO227" s="1"/>
      <c r="GAP227" s="1"/>
      <c r="GAQ227" s="1"/>
      <c r="GAR227" s="1"/>
      <c r="GAS227" s="1"/>
      <c r="GAT227" s="1"/>
      <c r="GAU227" s="1"/>
      <c r="GAV227" s="1"/>
      <c r="GAW227" s="1"/>
      <c r="GAX227" s="1"/>
      <c r="GAY227" s="1"/>
      <c r="GAZ227" s="1"/>
      <c r="GBA227" s="1"/>
      <c r="GBB227" s="1"/>
      <c r="GBC227" s="1"/>
      <c r="GBD227" s="1"/>
      <c r="GBE227" s="1"/>
      <c r="GBF227" s="1"/>
      <c r="GBG227" s="1"/>
      <c r="GBH227" s="1"/>
      <c r="GBI227" s="1"/>
      <c r="GBJ227" s="1"/>
      <c r="GBK227" s="1"/>
      <c r="GBL227" s="1"/>
      <c r="GBM227" s="1"/>
      <c r="GBN227" s="1"/>
      <c r="GBO227" s="1"/>
      <c r="GBP227" s="1"/>
      <c r="GBQ227" s="1"/>
      <c r="GBR227" s="1"/>
      <c r="GBS227" s="1"/>
      <c r="GBT227" s="1"/>
      <c r="GBU227" s="1"/>
      <c r="GBV227" s="1"/>
      <c r="GBW227" s="1"/>
      <c r="GBX227" s="1"/>
      <c r="GBY227" s="1"/>
      <c r="GBZ227" s="1"/>
      <c r="GCA227" s="1"/>
      <c r="GCB227" s="1"/>
      <c r="GCC227" s="1"/>
      <c r="GCD227" s="1"/>
      <c r="GCE227" s="1"/>
      <c r="GCF227" s="1"/>
      <c r="GCG227" s="1"/>
      <c r="GCH227" s="1"/>
      <c r="GCI227" s="1"/>
      <c r="GCJ227" s="1"/>
      <c r="GCK227" s="1"/>
      <c r="GCL227" s="1"/>
      <c r="GCM227" s="1"/>
      <c r="GCN227" s="1"/>
      <c r="GCO227" s="1"/>
      <c r="GCP227" s="1"/>
      <c r="GCQ227" s="1"/>
      <c r="GCR227" s="1"/>
      <c r="GCS227" s="1"/>
      <c r="GCT227" s="1"/>
      <c r="GCU227" s="1"/>
      <c r="GCV227" s="1"/>
      <c r="GCW227" s="1"/>
      <c r="GCX227" s="1"/>
      <c r="GCY227" s="1"/>
      <c r="GCZ227" s="1"/>
      <c r="GDA227" s="1"/>
      <c r="GDB227" s="1"/>
      <c r="GDC227" s="1"/>
      <c r="GDD227" s="1"/>
      <c r="GDE227" s="1"/>
      <c r="GDF227" s="1"/>
      <c r="GDG227" s="1"/>
      <c r="GDH227" s="1"/>
      <c r="GDI227" s="1"/>
      <c r="GDJ227" s="1"/>
      <c r="GDK227" s="1"/>
      <c r="GDL227" s="1"/>
      <c r="GDM227" s="1"/>
      <c r="GDN227" s="1"/>
      <c r="GDO227" s="1"/>
      <c r="GDP227" s="1"/>
      <c r="GDQ227" s="1"/>
      <c r="GDR227" s="1"/>
      <c r="GDS227" s="1"/>
      <c r="GDT227" s="1"/>
      <c r="GDU227" s="1"/>
      <c r="GDV227" s="1"/>
      <c r="GDW227" s="1"/>
      <c r="GDX227" s="1"/>
      <c r="GDY227" s="1"/>
      <c r="GDZ227" s="1"/>
      <c r="GEA227" s="1"/>
      <c r="GEB227" s="1"/>
      <c r="GEC227" s="1"/>
      <c r="GED227" s="1"/>
      <c r="GEE227" s="1"/>
      <c r="GEF227" s="1"/>
      <c r="GEG227" s="1"/>
      <c r="GEH227" s="1"/>
      <c r="GEI227" s="1"/>
      <c r="GEJ227" s="1"/>
      <c r="GEK227" s="1"/>
      <c r="GEL227" s="1"/>
      <c r="GEM227" s="1"/>
      <c r="GEN227" s="1"/>
      <c r="GEO227" s="1"/>
      <c r="GEP227" s="1"/>
      <c r="GEQ227" s="1"/>
      <c r="GER227" s="1"/>
      <c r="GES227" s="1"/>
      <c r="GET227" s="1"/>
      <c r="GEU227" s="1"/>
      <c r="GEV227" s="1"/>
      <c r="GEW227" s="1"/>
      <c r="GEX227" s="1"/>
      <c r="GEY227" s="1"/>
      <c r="GEZ227" s="1"/>
      <c r="GFA227" s="1"/>
      <c r="GFB227" s="1"/>
      <c r="GFC227" s="1"/>
      <c r="GFD227" s="1"/>
      <c r="GFE227" s="1"/>
      <c r="GFF227" s="1"/>
      <c r="GFG227" s="1"/>
      <c r="GFH227" s="1"/>
      <c r="GFI227" s="1"/>
      <c r="GFJ227" s="1"/>
      <c r="GFK227" s="1"/>
      <c r="GFL227" s="1"/>
      <c r="GFM227" s="1"/>
      <c r="GFN227" s="1"/>
      <c r="GFO227" s="1"/>
      <c r="GFP227" s="1"/>
      <c r="GFQ227" s="1"/>
      <c r="GFR227" s="1"/>
      <c r="GFS227" s="1"/>
      <c r="GFT227" s="1"/>
      <c r="GFU227" s="1"/>
      <c r="GFV227" s="1"/>
      <c r="GFW227" s="1"/>
      <c r="GFX227" s="1"/>
      <c r="GFY227" s="1"/>
      <c r="GFZ227" s="1"/>
      <c r="GGA227" s="1"/>
      <c r="GGB227" s="1"/>
      <c r="GGC227" s="1"/>
      <c r="GGD227" s="1"/>
      <c r="GGE227" s="1"/>
      <c r="GGF227" s="1"/>
      <c r="GGG227" s="1"/>
      <c r="GGH227" s="1"/>
      <c r="GGI227" s="1"/>
      <c r="GGJ227" s="1"/>
      <c r="GGK227" s="1"/>
      <c r="GGL227" s="1"/>
      <c r="GGM227" s="1"/>
      <c r="GGN227" s="1"/>
      <c r="GGO227" s="1"/>
      <c r="GGP227" s="1"/>
      <c r="GGQ227" s="1"/>
      <c r="GGR227" s="1"/>
      <c r="GGS227" s="1"/>
      <c r="GGT227" s="1"/>
      <c r="GGU227" s="1"/>
      <c r="GGV227" s="1"/>
      <c r="GGW227" s="1"/>
      <c r="GGX227" s="1"/>
      <c r="GGY227" s="1"/>
      <c r="GGZ227" s="1"/>
      <c r="GHA227" s="1"/>
      <c r="GHB227" s="1"/>
      <c r="GHC227" s="1"/>
      <c r="GHD227" s="1"/>
      <c r="GHE227" s="1"/>
      <c r="GHF227" s="1"/>
      <c r="GHG227" s="1"/>
      <c r="GHH227" s="1"/>
      <c r="GHI227" s="1"/>
      <c r="GHJ227" s="1"/>
      <c r="GHK227" s="1"/>
      <c r="GHL227" s="1"/>
      <c r="GHM227" s="1"/>
      <c r="GHN227" s="1"/>
      <c r="GHO227" s="1"/>
      <c r="GHP227" s="1"/>
      <c r="GHQ227" s="1"/>
      <c r="GHR227" s="1"/>
      <c r="GHS227" s="1"/>
      <c r="GHT227" s="1"/>
      <c r="GHU227" s="1"/>
      <c r="GHV227" s="1"/>
      <c r="GHW227" s="1"/>
      <c r="GHX227" s="1"/>
      <c r="GHY227" s="1"/>
      <c r="GHZ227" s="1"/>
      <c r="GIA227" s="1"/>
      <c r="GIB227" s="1"/>
      <c r="GIC227" s="1"/>
      <c r="GID227" s="1"/>
      <c r="GIE227" s="1"/>
      <c r="GIF227" s="1"/>
      <c r="GIG227" s="1"/>
      <c r="GIH227" s="1"/>
      <c r="GII227" s="1"/>
      <c r="GIJ227" s="1"/>
      <c r="GIK227" s="1"/>
      <c r="GIL227" s="1"/>
      <c r="GIM227" s="1"/>
      <c r="GIN227" s="1"/>
      <c r="GIO227" s="1"/>
      <c r="GIP227" s="1"/>
      <c r="GIQ227" s="1"/>
      <c r="GIR227" s="1"/>
      <c r="GIS227" s="1"/>
      <c r="GIT227" s="1"/>
      <c r="GIU227" s="1"/>
      <c r="GIV227" s="1"/>
      <c r="GIW227" s="1"/>
      <c r="GIX227" s="1"/>
      <c r="GIY227" s="1"/>
      <c r="GIZ227" s="1"/>
      <c r="GJA227" s="1"/>
      <c r="GJB227" s="1"/>
      <c r="GJC227" s="1"/>
      <c r="GJD227" s="1"/>
      <c r="GJE227" s="1"/>
      <c r="GJF227" s="1"/>
      <c r="GJG227" s="1"/>
      <c r="GJH227" s="1"/>
      <c r="GJI227" s="1"/>
      <c r="GJJ227" s="1"/>
      <c r="GJK227" s="1"/>
      <c r="GJL227" s="1"/>
      <c r="GJM227" s="1"/>
      <c r="GJN227" s="1"/>
      <c r="GJO227" s="1"/>
      <c r="GJP227" s="1"/>
      <c r="GJQ227" s="1"/>
      <c r="GJR227" s="1"/>
      <c r="GJS227" s="1"/>
      <c r="GJT227" s="1"/>
      <c r="GJU227" s="1"/>
      <c r="GJV227" s="1"/>
      <c r="GJW227" s="1"/>
      <c r="GJX227" s="1"/>
      <c r="GJY227" s="1"/>
      <c r="GJZ227" s="1"/>
      <c r="GKA227" s="1"/>
      <c r="GKB227" s="1"/>
      <c r="GKC227" s="1"/>
      <c r="GKD227" s="1"/>
      <c r="GKE227" s="1"/>
      <c r="GKF227" s="1"/>
      <c r="GKG227" s="1"/>
      <c r="GKH227" s="1"/>
      <c r="GKI227" s="1"/>
      <c r="GKJ227" s="1"/>
      <c r="GKK227" s="1"/>
      <c r="GKL227" s="1"/>
      <c r="GKM227" s="1"/>
      <c r="GKN227" s="1"/>
      <c r="GKO227" s="1"/>
      <c r="GKP227" s="1"/>
      <c r="GKQ227" s="1"/>
      <c r="GKR227" s="1"/>
      <c r="GKS227" s="1"/>
      <c r="GKT227" s="1"/>
      <c r="GKU227" s="1"/>
      <c r="GKV227" s="1"/>
      <c r="GKW227" s="1"/>
      <c r="GKX227" s="1"/>
      <c r="GKY227" s="1"/>
      <c r="GKZ227" s="1"/>
      <c r="GLA227" s="1"/>
      <c r="GLB227" s="1"/>
      <c r="GLC227" s="1"/>
      <c r="GLD227" s="1"/>
      <c r="GLE227" s="1"/>
      <c r="GLF227" s="1"/>
      <c r="GLG227" s="1"/>
      <c r="GLH227" s="1"/>
      <c r="GLI227" s="1"/>
      <c r="GLJ227" s="1"/>
      <c r="GLK227" s="1"/>
      <c r="GLL227" s="1"/>
      <c r="GLM227" s="1"/>
      <c r="GLN227" s="1"/>
      <c r="GLO227" s="1"/>
      <c r="GLP227" s="1"/>
      <c r="GLQ227" s="1"/>
      <c r="GLR227" s="1"/>
      <c r="GLS227" s="1"/>
      <c r="GLT227" s="1"/>
      <c r="GLU227" s="1"/>
      <c r="GLV227" s="1"/>
      <c r="GLW227" s="1"/>
      <c r="GLX227" s="1"/>
      <c r="GLY227" s="1"/>
      <c r="GLZ227" s="1"/>
      <c r="GMA227" s="1"/>
      <c r="GMB227" s="1"/>
      <c r="GMC227" s="1"/>
      <c r="GMD227" s="1"/>
      <c r="GME227" s="1"/>
      <c r="GMF227" s="1"/>
      <c r="GMG227" s="1"/>
      <c r="GMH227" s="1"/>
      <c r="GMI227" s="1"/>
      <c r="GMJ227" s="1"/>
      <c r="GMK227" s="1"/>
      <c r="GML227" s="1"/>
      <c r="GMM227" s="1"/>
      <c r="GMN227" s="1"/>
      <c r="GMO227" s="1"/>
      <c r="GMP227" s="1"/>
      <c r="GMQ227" s="1"/>
      <c r="GMR227" s="1"/>
      <c r="GMS227" s="1"/>
      <c r="GMT227" s="1"/>
      <c r="GMU227" s="1"/>
      <c r="GMV227" s="1"/>
      <c r="GMW227" s="1"/>
      <c r="GMX227" s="1"/>
      <c r="GMY227" s="1"/>
      <c r="GMZ227" s="1"/>
      <c r="GNA227" s="1"/>
      <c r="GNB227" s="1"/>
      <c r="GNC227" s="1"/>
      <c r="GND227" s="1"/>
      <c r="GNE227" s="1"/>
      <c r="GNF227" s="1"/>
      <c r="GNG227" s="1"/>
      <c r="GNH227" s="1"/>
      <c r="GNI227" s="1"/>
      <c r="GNJ227" s="1"/>
      <c r="GNK227" s="1"/>
      <c r="GNL227" s="1"/>
      <c r="GNM227" s="1"/>
      <c r="GNN227" s="1"/>
      <c r="GNO227" s="1"/>
      <c r="GNP227" s="1"/>
      <c r="GNQ227" s="1"/>
      <c r="GNR227" s="1"/>
      <c r="GNS227" s="1"/>
      <c r="GNT227" s="1"/>
      <c r="GNU227" s="1"/>
      <c r="GNV227" s="1"/>
      <c r="GNW227" s="1"/>
      <c r="GNX227" s="1"/>
      <c r="GNY227" s="1"/>
      <c r="GNZ227" s="1"/>
      <c r="GOA227" s="1"/>
      <c r="GOB227" s="1"/>
      <c r="GOC227" s="1"/>
      <c r="GOD227" s="1"/>
      <c r="GOE227" s="1"/>
      <c r="GOF227" s="1"/>
      <c r="GOG227" s="1"/>
      <c r="GOH227" s="1"/>
      <c r="GOI227" s="1"/>
      <c r="GOJ227" s="1"/>
      <c r="GOK227" s="1"/>
      <c r="GOL227" s="1"/>
      <c r="GOM227" s="1"/>
      <c r="GON227" s="1"/>
      <c r="GOO227" s="1"/>
      <c r="GOP227" s="1"/>
      <c r="GOQ227" s="1"/>
      <c r="GOR227" s="1"/>
      <c r="GOS227" s="1"/>
      <c r="GOT227" s="1"/>
      <c r="GOU227" s="1"/>
      <c r="GOV227" s="1"/>
      <c r="GOW227" s="1"/>
      <c r="GOX227" s="1"/>
      <c r="GOY227" s="1"/>
      <c r="GOZ227" s="1"/>
      <c r="GPA227" s="1"/>
      <c r="GPB227" s="1"/>
      <c r="GPC227" s="1"/>
      <c r="GPD227" s="1"/>
      <c r="GPE227" s="1"/>
      <c r="GPF227" s="1"/>
      <c r="GPG227" s="1"/>
      <c r="GPH227" s="1"/>
      <c r="GPI227" s="1"/>
      <c r="GPJ227" s="1"/>
      <c r="GPK227" s="1"/>
      <c r="GPL227" s="1"/>
      <c r="GPM227" s="1"/>
      <c r="GPN227" s="1"/>
      <c r="GPO227" s="1"/>
      <c r="GPP227" s="1"/>
      <c r="GPQ227" s="1"/>
      <c r="GPR227" s="1"/>
      <c r="GPS227" s="1"/>
      <c r="GPT227" s="1"/>
      <c r="GPU227" s="1"/>
      <c r="GPV227" s="1"/>
      <c r="GPW227" s="1"/>
      <c r="GPX227" s="1"/>
      <c r="GPY227" s="1"/>
      <c r="GPZ227" s="1"/>
      <c r="GQA227" s="1"/>
      <c r="GQB227" s="1"/>
      <c r="GQC227" s="1"/>
      <c r="GQD227" s="1"/>
      <c r="GQE227" s="1"/>
      <c r="GQF227" s="1"/>
      <c r="GQG227" s="1"/>
      <c r="GQH227" s="1"/>
      <c r="GQI227" s="1"/>
      <c r="GQJ227" s="1"/>
      <c r="GQK227" s="1"/>
      <c r="GQL227" s="1"/>
      <c r="GQM227" s="1"/>
      <c r="GQN227" s="1"/>
      <c r="GQO227" s="1"/>
      <c r="GQP227" s="1"/>
      <c r="GQQ227" s="1"/>
      <c r="GQR227" s="1"/>
      <c r="GQS227" s="1"/>
      <c r="GQT227" s="1"/>
      <c r="GQU227" s="1"/>
      <c r="GQV227" s="1"/>
      <c r="GQW227" s="1"/>
      <c r="GQX227" s="1"/>
      <c r="GQY227" s="1"/>
      <c r="GQZ227" s="1"/>
      <c r="GRA227" s="1"/>
      <c r="GRB227" s="1"/>
      <c r="GRC227" s="1"/>
      <c r="GRD227" s="1"/>
      <c r="GRE227" s="1"/>
      <c r="GRF227" s="1"/>
      <c r="GRG227" s="1"/>
      <c r="GRH227" s="1"/>
      <c r="GRI227" s="1"/>
      <c r="GRJ227" s="1"/>
      <c r="GRK227" s="1"/>
      <c r="GRL227" s="1"/>
      <c r="GRM227" s="1"/>
      <c r="GRN227" s="1"/>
      <c r="GRO227" s="1"/>
      <c r="GRP227" s="1"/>
      <c r="GRQ227" s="1"/>
      <c r="GRR227" s="1"/>
      <c r="GRS227" s="1"/>
      <c r="GRT227" s="1"/>
      <c r="GRU227" s="1"/>
      <c r="GRV227" s="1"/>
      <c r="GRW227" s="1"/>
      <c r="GRX227" s="1"/>
      <c r="GRY227" s="1"/>
      <c r="GRZ227" s="1"/>
      <c r="GSA227" s="1"/>
      <c r="GSB227" s="1"/>
      <c r="GSC227" s="1"/>
      <c r="GSD227" s="1"/>
      <c r="GSE227" s="1"/>
      <c r="GSF227" s="1"/>
      <c r="GSG227" s="1"/>
      <c r="GSH227" s="1"/>
      <c r="GSI227" s="1"/>
      <c r="GSJ227" s="1"/>
      <c r="GSK227" s="1"/>
      <c r="GSL227" s="1"/>
      <c r="GSM227" s="1"/>
      <c r="GSN227" s="1"/>
      <c r="GSO227" s="1"/>
      <c r="GSP227" s="1"/>
      <c r="GSQ227" s="1"/>
      <c r="GSR227" s="1"/>
      <c r="GSS227" s="1"/>
      <c r="GST227" s="1"/>
      <c r="GSU227" s="1"/>
      <c r="GSV227" s="1"/>
      <c r="GSW227" s="1"/>
      <c r="GSX227" s="1"/>
      <c r="GSY227" s="1"/>
      <c r="GSZ227" s="1"/>
      <c r="GTA227" s="1"/>
      <c r="GTB227" s="1"/>
      <c r="GTC227" s="1"/>
      <c r="GTD227" s="1"/>
      <c r="GTE227" s="1"/>
      <c r="GTF227" s="1"/>
      <c r="GTG227" s="1"/>
      <c r="GTH227" s="1"/>
      <c r="GTI227" s="1"/>
      <c r="GTJ227" s="1"/>
      <c r="GTK227" s="1"/>
      <c r="GTL227" s="1"/>
      <c r="GTM227" s="1"/>
      <c r="GTN227" s="1"/>
      <c r="GTO227" s="1"/>
      <c r="GTP227" s="1"/>
      <c r="GTQ227" s="1"/>
      <c r="GTR227" s="1"/>
      <c r="GTS227" s="1"/>
      <c r="GTT227" s="1"/>
      <c r="GTU227" s="1"/>
      <c r="GTV227" s="1"/>
      <c r="GTW227" s="1"/>
      <c r="GTX227" s="1"/>
      <c r="GTY227" s="1"/>
      <c r="GTZ227" s="1"/>
      <c r="GUA227" s="1"/>
      <c r="GUB227" s="1"/>
      <c r="GUC227" s="1"/>
      <c r="GUD227" s="1"/>
      <c r="GUE227" s="1"/>
      <c r="GUF227" s="1"/>
      <c r="GUG227" s="1"/>
      <c r="GUH227" s="1"/>
      <c r="GUI227" s="1"/>
      <c r="GUJ227" s="1"/>
      <c r="GUK227" s="1"/>
      <c r="GUL227" s="1"/>
      <c r="GUM227" s="1"/>
      <c r="GUN227" s="1"/>
      <c r="GUO227" s="1"/>
      <c r="GUP227" s="1"/>
      <c r="GUQ227" s="1"/>
      <c r="GUR227" s="1"/>
      <c r="GUS227" s="1"/>
      <c r="GUT227" s="1"/>
      <c r="GUU227" s="1"/>
      <c r="GUV227" s="1"/>
      <c r="GUW227" s="1"/>
      <c r="GUX227" s="1"/>
      <c r="GUY227" s="1"/>
      <c r="GUZ227" s="1"/>
      <c r="GVA227" s="1"/>
      <c r="GVB227" s="1"/>
      <c r="GVC227" s="1"/>
      <c r="GVD227" s="1"/>
      <c r="GVE227" s="1"/>
      <c r="GVF227" s="1"/>
      <c r="GVG227" s="1"/>
      <c r="GVH227" s="1"/>
      <c r="GVI227" s="1"/>
      <c r="GVJ227" s="1"/>
      <c r="GVK227" s="1"/>
      <c r="GVL227" s="1"/>
      <c r="GVM227" s="1"/>
      <c r="GVN227" s="1"/>
      <c r="GVO227" s="1"/>
      <c r="GVP227" s="1"/>
      <c r="GVQ227" s="1"/>
      <c r="GVR227" s="1"/>
      <c r="GVS227" s="1"/>
      <c r="GVT227" s="1"/>
      <c r="GVU227" s="1"/>
      <c r="GVV227" s="1"/>
      <c r="GVW227" s="1"/>
      <c r="GVX227" s="1"/>
      <c r="GVY227" s="1"/>
      <c r="GVZ227" s="1"/>
      <c r="GWA227" s="1"/>
      <c r="GWB227" s="1"/>
      <c r="GWC227" s="1"/>
      <c r="GWD227" s="1"/>
      <c r="GWE227" s="1"/>
      <c r="GWF227" s="1"/>
      <c r="GWG227" s="1"/>
      <c r="GWH227" s="1"/>
      <c r="GWI227" s="1"/>
      <c r="GWJ227" s="1"/>
      <c r="GWK227" s="1"/>
      <c r="GWL227" s="1"/>
      <c r="GWM227" s="1"/>
      <c r="GWN227" s="1"/>
      <c r="GWO227" s="1"/>
      <c r="GWP227" s="1"/>
      <c r="GWQ227" s="1"/>
      <c r="GWR227" s="1"/>
      <c r="GWS227" s="1"/>
      <c r="GWT227" s="1"/>
      <c r="GWU227" s="1"/>
      <c r="GWV227" s="1"/>
      <c r="GWW227" s="1"/>
      <c r="GWX227" s="1"/>
      <c r="GWY227" s="1"/>
      <c r="GWZ227" s="1"/>
      <c r="GXA227" s="1"/>
      <c r="GXB227" s="1"/>
      <c r="GXC227" s="1"/>
      <c r="GXD227" s="1"/>
      <c r="GXE227" s="1"/>
      <c r="GXF227" s="1"/>
      <c r="GXG227" s="1"/>
      <c r="GXH227" s="1"/>
      <c r="GXI227" s="1"/>
      <c r="GXJ227" s="1"/>
      <c r="GXK227" s="1"/>
      <c r="GXL227" s="1"/>
      <c r="GXM227" s="1"/>
      <c r="GXN227" s="1"/>
      <c r="GXO227" s="1"/>
      <c r="GXP227" s="1"/>
      <c r="GXQ227" s="1"/>
      <c r="GXR227" s="1"/>
      <c r="GXS227" s="1"/>
      <c r="GXT227" s="1"/>
      <c r="GXU227" s="1"/>
      <c r="GXV227" s="1"/>
      <c r="GXW227" s="1"/>
      <c r="GXX227" s="1"/>
      <c r="GXY227" s="1"/>
      <c r="GXZ227" s="1"/>
      <c r="GYA227" s="1"/>
      <c r="GYB227" s="1"/>
      <c r="GYC227" s="1"/>
      <c r="GYD227" s="1"/>
      <c r="GYE227" s="1"/>
      <c r="GYF227" s="1"/>
      <c r="GYG227" s="1"/>
      <c r="GYH227" s="1"/>
      <c r="GYI227" s="1"/>
      <c r="GYJ227" s="1"/>
      <c r="GYK227" s="1"/>
      <c r="GYL227" s="1"/>
      <c r="GYM227" s="1"/>
      <c r="GYN227" s="1"/>
      <c r="GYO227" s="1"/>
      <c r="GYP227" s="1"/>
      <c r="GYQ227" s="1"/>
      <c r="GYR227" s="1"/>
      <c r="GYS227" s="1"/>
      <c r="GYT227" s="1"/>
      <c r="GYU227" s="1"/>
      <c r="GYV227" s="1"/>
      <c r="GYW227" s="1"/>
      <c r="GYX227" s="1"/>
      <c r="GYY227" s="1"/>
      <c r="GYZ227" s="1"/>
      <c r="GZA227" s="1"/>
      <c r="GZB227" s="1"/>
      <c r="GZC227" s="1"/>
      <c r="GZD227" s="1"/>
      <c r="GZE227" s="1"/>
      <c r="GZF227" s="1"/>
      <c r="GZG227" s="1"/>
      <c r="GZH227" s="1"/>
      <c r="GZI227" s="1"/>
      <c r="GZJ227" s="1"/>
      <c r="GZK227" s="1"/>
      <c r="GZL227" s="1"/>
      <c r="GZM227" s="1"/>
      <c r="GZN227" s="1"/>
      <c r="GZO227" s="1"/>
      <c r="GZP227" s="1"/>
      <c r="GZQ227" s="1"/>
      <c r="GZR227" s="1"/>
      <c r="GZS227" s="1"/>
      <c r="GZT227" s="1"/>
      <c r="GZU227" s="1"/>
      <c r="GZV227" s="1"/>
      <c r="GZW227" s="1"/>
      <c r="GZX227" s="1"/>
      <c r="GZY227" s="1"/>
      <c r="GZZ227" s="1"/>
      <c r="HAA227" s="1"/>
      <c r="HAB227" s="1"/>
      <c r="HAC227" s="1"/>
      <c r="HAD227" s="1"/>
      <c r="HAE227" s="1"/>
      <c r="HAF227" s="1"/>
      <c r="HAG227" s="1"/>
      <c r="HAH227" s="1"/>
      <c r="HAI227" s="1"/>
      <c r="HAJ227" s="1"/>
      <c r="HAK227" s="1"/>
      <c r="HAL227" s="1"/>
      <c r="HAM227" s="1"/>
      <c r="HAN227" s="1"/>
      <c r="HAO227" s="1"/>
      <c r="HAP227" s="1"/>
      <c r="HAQ227" s="1"/>
      <c r="HAR227" s="1"/>
      <c r="HAS227" s="1"/>
      <c r="HAT227" s="1"/>
      <c r="HAU227" s="1"/>
      <c r="HAV227" s="1"/>
      <c r="HAW227" s="1"/>
      <c r="HAX227" s="1"/>
      <c r="HAY227" s="1"/>
      <c r="HAZ227" s="1"/>
      <c r="HBA227" s="1"/>
      <c r="HBB227" s="1"/>
      <c r="HBC227" s="1"/>
      <c r="HBD227" s="1"/>
      <c r="HBE227" s="1"/>
      <c r="HBF227" s="1"/>
      <c r="HBG227" s="1"/>
      <c r="HBH227" s="1"/>
      <c r="HBI227" s="1"/>
      <c r="HBJ227" s="1"/>
      <c r="HBK227" s="1"/>
      <c r="HBL227" s="1"/>
      <c r="HBM227" s="1"/>
      <c r="HBN227" s="1"/>
      <c r="HBO227" s="1"/>
      <c r="HBP227" s="1"/>
      <c r="HBQ227" s="1"/>
      <c r="HBR227" s="1"/>
      <c r="HBS227" s="1"/>
      <c r="HBT227" s="1"/>
      <c r="HBU227" s="1"/>
      <c r="HBV227" s="1"/>
      <c r="HBW227" s="1"/>
      <c r="HBX227" s="1"/>
      <c r="HBY227" s="1"/>
      <c r="HBZ227" s="1"/>
      <c r="HCA227" s="1"/>
      <c r="HCB227" s="1"/>
      <c r="HCC227" s="1"/>
      <c r="HCD227" s="1"/>
      <c r="HCE227" s="1"/>
      <c r="HCF227" s="1"/>
      <c r="HCG227" s="1"/>
      <c r="HCH227" s="1"/>
      <c r="HCI227" s="1"/>
      <c r="HCJ227" s="1"/>
      <c r="HCK227" s="1"/>
      <c r="HCL227" s="1"/>
      <c r="HCM227" s="1"/>
      <c r="HCN227" s="1"/>
      <c r="HCO227" s="1"/>
      <c r="HCP227" s="1"/>
      <c r="HCQ227" s="1"/>
      <c r="HCR227" s="1"/>
      <c r="HCS227" s="1"/>
      <c r="HCT227" s="1"/>
      <c r="HCU227" s="1"/>
      <c r="HCV227" s="1"/>
      <c r="HCW227" s="1"/>
      <c r="HCX227" s="1"/>
      <c r="HCY227" s="1"/>
      <c r="HCZ227" s="1"/>
      <c r="HDA227" s="1"/>
      <c r="HDB227" s="1"/>
      <c r="HDC227" s="1"/>
      <c r="HDD227" s="1"/>
      <c r="HDE227" s="1"/>
      <c r="HDF227" s="1"/>
      <c r="HDG227" s="1"/>
      <c r="HDH227" s="1"/>
      <c r="HDI227" s="1"/>
      <c r="HDJ227" s="1"/>
      <c r="HDK227" s="1"/>
      <c r="HDL227" s="1"/>
      <c r="HDM227" s="1"/>
      <c r="HDN227" s="1"/>
      <c r="HDO227" s="1"/>
      <c r="HDP227" s="1"/>
      <c r="HDQ227" s="1"/>
      <c r="HDR227" s="1"/>
      <c r="HDS227" s="1"/>
      <c r="HDT227" s="1"/>
      <c r="HDU227" s="1"/>
      <c r="HDV227" s="1"/>
      <c r="HDW227" s="1"/>
      <c r="HDX227" s="1"/>
      <c r="HDY227" s="1"/>
      <c r="HDZ227" s="1"/>
      <c r="HEA227" s="1"/>
      <c r="HEB227" s="1"/>
      <c r="HEC227" s="1"/>
      <c r="HED227" s="1"/>
      <c r="HEE227" s="1"/>
      <c r="HEF227" s="1"/>
      <c r="HEG227" s="1"/>
      <c r="HEH227" s="1"/>
      <c r="HEI227" s="1"/>
      <c r="HEJ227" s="1"/>
      <c r="HEK227" s="1"/>
      <c r="HEL227" s="1"/>
      <c r="HEM227" s="1"/>
      <c r="HEN227" s="1"/>
      <c r="HEO227" s="1"/>
      <c r="HEP227" s="1"/>
      <c r="HEQ227" s="1"/>
      <c r="HER227" s="1"/>
      <c r="HES227" s="1"/>
      <c r="HET227" s="1"/>
      <c r="HEU227" s="1"/>
      <c r="HEV227" s="1"/>
      <c r="HEW227" s="1"/>
      <c r="HEX227" s="1"/>
      <c r="HEY227" s="1"/>
      <c r="HEZ227" s="1"/>
      <c r="HFA227" s="1"/>
      <c r="HFB227" s="1"/>
      <c r="HFC227" s="1"/>
      <c r="HFD227" s="1"/>
      <c r="HFE227" s="1"/>
      <c r="HFF227" s="1"/>
      <c r="HFG227" s="1"/>
      <c r="HFH227" s="1"/>
      <c r="HFI227" s="1"/>
      <c r="HFJ227" s="1"/>
      <c r="HFK227" s="1"/>
      <c r="HFL227" s="1"/>
      <c r="HFM227" s="1"/>
      <c r="HFN227" s="1"/>
      <c r="HFO227" s="1"/>
      <c r="HFP227" s="1"/>
      <c r="HFQ227" s="1"/>
      <c r="HFR227" s="1"/>
      <c r="HFS227" s="1"/>
      <c r="HFT227" s="1"/>
      <c r="HFU227" s="1"/>
      <c r="HFV227" s="1"/>
      <c r="HFW227" s="1"/>
      <c r="HFX227" s="1"/>
      <c r="HFY227" s="1"/>
      <c r="HFZ227" s="1"/>
      <c r="HGA227" s="1"/>
      <c r="HGB227" s="1"/>
      <c r="HGC227" s="1"/>
      <c r="HGD227" s="1"/>
      <c r="HGE227" s="1"/>
      <c r="HGF227" s="1"/>
      <c r="HGG227" s="1"/>
      <c r="HGH227" s="1"/>
      <c r="HGI227" s="1"/>
      <c r="HGJ227" s="1"/>
      <c r="HGK227" s="1"/>
      <c r="HGL227" s="1"/>
      <c r="HGM227" s="1"/>
      <c r="HGN227" s="1"/>
      <c r="HGO227" s="1"/>
      <c r="HGP227" s="1"/>
      <c r="HGQ227" s="1"/>
      <c r="HGR227" s="1"/>
      <c r="HGS227" s="1"/>
      <c r="HGT227" s="1"/>
      <c r="HGU227" s="1"/>
      <c r="HGV227" s="1"/>
      <c r="HGW227" s="1"/>
      <c r="HGX227" s="1"/>
      <c r="HGY227" s="1"/>
      <c r="HGZ227" s="1"/>
      <c r="HHA227" s="1"/>
      <c r="HHB227" s="1"/>
      <c r="HHC227" s="1"/>
      <c r="HHD227" s="1"/>
      <c r="HHE227" s="1"/>
      <c r="HHF227" s="1"/>
      <c r="HHG227" s="1"/>
      <c r="HHH227" s="1"/>
      <c r="HHI227" s="1"/>
      <c r="HHJ227" s="1"/>
      <c r="HHK227" s="1"/>
      <c r="HHL227" s="1"/>
      <c r="HHM227" s="1"/>
      <c r="HHN227" s="1"/>
      <c r="HHO227" s="1"/>
      <c r="HHP227" s="1"/>
      <c r="HHQ227" s="1"/>
      <c r="HHR227" s="1"/>
      <c r="HHS227" s="1"/>
      <c r="HHT227" s="1"/>
      <c r="HHU227" s="1"/>
      <c r="HHV227" s="1"/>
      <c r="HHW227" s="1"/>
      <c r="HHX227" s="1"/>
      <c r="HHY227" s="1"/>
      <c r="HHZ227" s="1"/>
      <c r="HIA227" s="1"/>
      <c r="HIB227" s="1"/>
      <c r="HIC227" s="1"/>
      <c r="HID227" s="1"/>
      <c r="HIE227" s="1"/>
      <c r="HIF227" s="1"/>
      <c r="HIG227" s="1"/>
      <c r="HIH227" s="1"/>
      <c r="HII227" s="1"/>
      <c r="HIJ227" s="1"/>
      <c r="HIK227" s="1"/>
      <c r="HIL227" s="1"/>
      <c r="HIM227" s="1"/>
      <c r="HIN227" s="1"/>
      <c r="HIO227" s="1"/>
      <c r="HIP227" s="1"/>
      <c r="HIQ227" s="1"/>
      <c r="HIR227" s="1"/>
      <c r="HIS227" s="1"/>
      <c r="HIT227" s="1"/>
      <c r="HIU227" s="1"/>
      <c r="HIV227" s="1"/>
      <c r="HIW227" s="1"/>
      <c r="HIX227" s="1"/>
      <c r="HIY227" s="1"/>
      <c r="HIZ227" s="1"/>
      <c r="HJA227" s="1"/>
      <c r="HJB227" s="1"/>
      <c r="HJC227" s="1"/>
      <c r="HJD227" s="1"/>
      <c r="HJE227" s="1"/>
      <c r="HJF227" s="1"/>
      <c r="HJG227" s="1"/>
      <c r="HJH227" s="1"/>
      <c r="HJI227" s="1"/>
      <c r="HJJ227" s="1"/>
      <c r="HJK227" s="1"/>
      <c r="HJL227" s="1"/>
      <c r="HJM227" s="1"/>
      <c r="HJN227" s="1"/>
      <c r="HJO227" s="1"/>
      <c r="HJP227" s="1"/>
      <c r="HJQ227" s="1"/>
      <c r="HJR227" s="1"/>
      <c r="HJS227" s="1"/>
      <c r="HJT227" s="1"/>
      <c r="HJU227" s="1"/>
      <c r="HJV227" s="1"/>
      <c r="HJW227" s="1"/>
      <c r="HJX227" s="1"/>
      <c r="HJY227" s="1"/>
      <c r="HJZ227" s="1"/>
      <c r="HKA227" s="1"/>
      <c r="HKB227" s="1"/>
      <c r="HKC227" s="1"/>
      <c r="HKD227" s="1"/>
      <c r="HKE227" s="1"/>
      <c r="HKF227" s="1"/>
      <c r="HKG227" s="1"/>
      <c r="HKH227" s="1"/>
      <c r="HKI227" s="1"/>
      <c r="HKJ227" s="1"/>
      <c r="HKK227" s="1"/>
      <c r="HKL227" s="1"/>
      <c r="HKM227" s="1"/>
      <c r="HKN227" s="1"/>
      <c r="HKO227" s="1"/>
      <c r="HKP227" s="1"/>
      <c r="HKQ227" s="1"/>
      <c r="HKR227" s="1"/>
      <c r="HKS227" s="1"/>
      <c r="HKT227" s="1"/>
      <c r="HKU227" s="1"/>
      <c r="HKV227" s="1"/>
      <c r="HKW227" s="1"/>
      <c r="HKX227" s="1"/>
      <c r="HKY227" s="1"/>
      <c r="HKZ227" s="1"/>
      <c r="HLA227" s="1"/>
      <c r="HLB227" s="1"/>
      <c r="HLC227" s="1"/>
      <c r="HLD227" s="1"/>
      <c r="HLE227" s="1"/>
      <c r="HLF227" s="1"/>
      <c r="HLG227" s="1"/>
      <c r="HLH227" s="1"/>
      <c r="HLI227" s="1"/>
      <c r="HLJ227" s="1"/>
      <c r="HLK227" s="1"/>
      <c r="HLL227" s="1"/>
      <c r="HLM227" s="1"/>
      <c r="HLN227" s="1"/>
      <c r="HLO227" s="1"/>
      <c r="HLP227" s="1"/>
      <c r="HLQ227" s="1"/>
      <c r="HLR227" s="1"/>
      <c r="HLS227" s="1"/>
      <c r="HLT227" s="1"/>
      <c r="HLU227" s="1"/>
      <c r="HLV227" s="1"/>
      <c r="HLW227" s="1"/>
      <c r="HLX227" s="1"/>
      <c r="HLY227" s="1"/>
      <c r="HLZ227" s="1"/>
      <c r="HMA227" s="1"/>
      <c r="HMB227" s="1"/>
      <c r="HMC227" s="1"/>
      <c r="HMD227" s="1"/>
      <c r="HME227" s="1"/>
      <c r="HMF227" s="1"/>
      <c r="HMG227" s="1"/>
      <c r="HMH227" s="1"/>
      <c r="HMI227" s="1"/>
      <c r="HMJ227" s="1"/>
      <c r="HMK227" s="1"/>
      <c r="HML227" s="1"/>
      <c r="HMM227" s="1"/>
      <c r="HMN227" s="1"/>
      <c r="HMO227" s="1"/>
      <c r="HMP227" s="1"/>
      <c r="HMQ227" s="1"/>
      <c r="HMR227" s="1"/>
      <c r="HMS227" s="1"/>
      <c r="HMT227" s="1"/>
      <c r="HMU227" s="1"/>
      <c r="HMV227" s="1"/>
      <c r="HMW227" s="1"/>
      <c r="HMX227" s="1"/>
      <c r="HMY227" s="1"/>
      <c r="HMZ227" s="1"/>
      <c r="HNA227" s="1"/>
      <c r="HNB227" s="1"/>
      <c r="HNC227" s="1"/>
      <c r="HND227" s="1"/>
      <c r="HNE227" s="1"/>
      <c r="HNF227" s="1"/>
      <c r="HNG227" s="1"/>
      <c r="HNH227" s="1"/>
      <c r="HNI227" s="1"/>
      <c r="HNJ227" s="1"/>
      <c r="HNK227" s="1"/>
      <c r="HNL227" s="1"/>
      <c r="HNM227" s="1"/>
      <c r="HNN227" s="1"/>
      <c r="HNO227" s="1"/>
      <c r="HNP227" s="1"/>
      <c r="HNQ227" s="1"/>
      <c r="HNR227" s="1"/>
      <c r="HNS227" s="1"/>
      <c r="HNT227" s="1"/>
      <c r="HNU227" s="1"/>
      <c r="HNV227" s="1"/>
      <c r="HNW227" s="1"/>
      <c r="HNX227" s="1"/>
      <c r="HNY227" s="1"/>
      <c r="HNZ227" s="1"/>
      <c r="HOA227" s="1"/>
      <c r="HOB227" s="1"/>
      <c r="HOC227" s="1"/>
      <c r="HOD227" s="1"/>
      <c r="HOE227" s="1"/>
      <c r="HOF227" s="1"/>
      <c r="HOG227" s="1"/>
      <c r="HOH227" s="1"/>
      <c r="HOI227" s="1"/>
      <c r="HOJ227" s="1"/>
      <c r="HOK227" s="1"/>
      <c r="HOL227" s="1"/>
      <c r="HOM227" s="1"/>
      <c r="HON227" s="1"/>
      <c r="HOO227" s="1"/>
      <c r="HOP227" s="1"/>
      <c r="HOQ227" s="1"/>
      <c r="HOR227" s="1"/>
      <c r="HOS227" s="1"/>
      <c r="HOT227" s="1"/>
      <c r="HOU227" s="1"/>
      <c r="HOV227" s="1"/>
      <c r="HOW227" s="1"/>
      <c r="HOX227" s="1"/>
      <c r="HOY227" s="1"/>
      <c r="HOZ227" s="1"/>
      <c r="HPA227" s="1"/>
      <c r="HPB227" s="1"/>
      <c r="HPC227" s="1"/>
      <c r="HPD227" s="1"/>
      <c r="HPE227" s="1"/>
      <c r="HPF227" s="1"/>
      <c r="HPG227" s="1"/>
      <c r="HPH227" s="1"/>
      <c r="HPI227" s="1"/>
      <c r="HPJ227" s="1"/>
      <c r="HPK227" s="1"/>
      <c r="HPL227" s="1"/>
      <c r="HPM227" s="1"/>
      <c r="HPN227" s="1"/>
      <c r="HPO227" s="1"/>
      <c r="HPP227" s="1"/>
      <c r="HPQ227" s="1"/>
      <c r="HPR227" s="1"/>
      <c r="HPS227" s="1"/>
      <c r="HPT227" s="1"/>
      <c r="HPU227" s="1"/>
      <c r="HPV227" s="1"/>
      <c r="HPW227" s="1"/>
      <c r="HPX227" s="1"/>
      <c r="HPY227" s="1"/>
      <c r="HPZ227" s="1"/>
      <c r="HQA227" s="1"/>
      <c r="HQB227" s="1"/>
      <c r="HQC227" s="1"/>
      <c r="HQD227" s="1"/>
      <c r="HQE227" s="1"/>
      <c r="HQF227" s="1"/>
      <c r="HQG227" s="1"/>
      <c r="HQH227" s="1"/>
      <c r="HQI227" s="1"/>
      <c r="HQJ227" s="1"/>
      <c r="HQK227" s="1"/>
      <c r="HQL227" s="1"/>
      <c r="HQM227" s="1"/>
      <c r="HQN227" s="1"/>
      <c r="HQO227" s="1"/>
      <c r="HQP227" s="1"/>
      <c r="HQQ227" s="1"/>
      <c r="HQR227" s="1"/>
      <c r="HQS227" s="1"/>
      <c r="HQT227" s="1"/>
      <c r="HQU227" s="1"/>
      <c r="HQV227" s="1"/>
      <c r="HQW227" s="1"/>
      <c r="HQX227" s="1"/>
      <c r="HQY227" s="1"/>
      <c r="HQZ227" s="1"/>
      <c r="HRA227" s="1"/>
      <c r="HRB227" s="1"/>
      <c r="HRC227" s="1"/>
      <c r="HRD227" s="1"/>
      <c r="HRE227" s="1"/>
      <c r="HRF227" s="1"/>
      <c r="HRG227" s="1"/>
      <c r="HRH227" s="1"/>
      <c r="HRI227" s="1"/>
      <c r="HRJ227" s="1"/>
      <c r="HRK227" s="1"/>
      <c r="HRL227" s="1"/>
      <c r="HRM227" s="1"/>
      <c r="HRN227" s="1"/>
      <c r="HRO227" s="1"/>
      <c r="HRP227" s="1"/>
      <c r="HRQ227" s="1"/>
      <c r="HRR227" s="1"/>
      <c r="HRS227" s="1"/>
      <c r="HRT227" s="1"/>
      <c r="HRU227" s="1"/>
      <c r="HRV227" s="1"/>
      <c r="HRW227" s="1"/>
      <c r="HRX227" s="1"/>
      <c r="HRY227" s="1"/>
      <c r="HRZ227" s="1"/>
      <c r="HSA227" s="1"/>
      <c r="HSB227" s="1"/>
      <c r="HSC227" s="1"/>
      <c r="HSD227" s="1"/>
      <c r="HSE227" s="1"/>
      <c r="HSF227" s="1"/>
      <c r="HSG227" s="1"/>
      <c r="HSH227" s="1"/>
      <c r="HSI227" s="1"/>
      <c r="HSJ227" s="1"/>
      <c r="HSK227" s="1"/>
      <c r="HSL227" s="1"/>
      <c r="HSM227" s="1"/>
      <c r="HSN227" s="1"/>
      <c r="HSO227" s="1"/>
      <c r="HSP227" s="1"/>
      <c r="HSQ227" s="1"/>
      <c r="HSR227" s="1"/>
      <c r="HSS227" s="1"/>
      <c r="HST227" s="1"/>
      <c r="HSU227" s="1"/>
      <c r="HSV227" s="1"/>
      <c r="HSW227" s="1"/>
      <c r="HSX227" s="1"/>
      <c r="HSY227" s="1"/>
      <c r="HSZ227" s="1"/>
      <c r="HTA227" s="1"/>
      <c r="HTB227" s="1"/>
      <c r="HTC227" s="1"/>
      <c r="HTD227" s="1"/>
      <c r="HTE227" s="1"/>
      <c r="HTF227" s="1"/>
      <c r="HTG227" s="1"/>
      <c r="HTH227" s="1"/>
      <c r="HTI227" s="1"/>
      <c r="HTJ227" s="1"/>
      <c r="HTK227" s="1"/>
      <c r="HTL227" s="1"/>
      <c r="HTM227" s="1"/>
      <c r="HTN227" s="1"/>
      <c r="HTO227" s="1"/>
      <c r="HTP227" s="1"/>
      <c r="HTQ227" s="1"/>
      <c r="HTR227" s="1"/>
      <c r="HTS227" s="1"/>
      <c r="HTT227" s="1"/>
      <c r="HTU227" s="1"/>
      <c r="HTV227" s="1"/>
      <c r="HTW227" s="1"/>
      <c r="HTX227" s="1"/>
      <c r="HTY227" s="1"/>
      <c r="HTZ227" s="1"/>
      <c r="HUA227" s="1"/>
      <c r="HUB227" s="1"/>
      <c r="HUC227" s="1"/>
      <c r="HUD227" s="1"/>
      <c r="HUE227" s="1"/>
      <c r="HUF227" s="1"/>
      <c r="HUG227" s="1"/>
      <c r="HUH227" s="1"/>
      <c r="HUI227" s="1"/>
      <c r="HUJ227" s="1"/>
      <c r="HUK227" s="1"/>
      <c r="HUL227" s="1"/>
      <c r="HUM227" s="1"/>
      <c r="HUN227" s="1"/>
      <c r="HUO227" s="1"/>
      <c r="HUP227" s="1"/>
      <c r="HUQ227" s="1"/>
      <c r="HUR227" s="1"/>
      <c r="HUS227" s="1"/>
      <c r="HUT227" s="1"/>
      <c r="HUU227" s="1"/>
      <c r="HUV227" s="1"/>
      <c r="HUW227" s="1"/>
      <c r="HUX227" s="1"/>
      <c r="HUY227" s="1"/>
      <c r="HUZ227" s="1"/>
      <c r="HVA227" s="1"/>
      <c r="HVB227" s="1"/>
      <c r="HVC227" s="1"/>
      <c r="HVD227" s="1"/>
      <c r="HVE227" s="1"/>
      <c r="HVF227" s="1"/>
      <c r="HVG227" s="1"/>
      <c r="HVH227" s="1"/>
      <c r="HVI227" s="1"/>
      <c r="HVJ227" s="1"/>
      <c r="HVK227" s="1"/>
      <c r="HVL227" s="1"/>
      <c r="HVM227" s="1"/>
      <c r="HVN227" s="1"/>
      <c r="HVO227" s="1"/>
      <c r="HVP227" s="1"/>
      <c r="HVQ227" s="1"/>
      <c r="HVR227" s="1"/>
      <c r="HVS227" s="1"/>
      <c r="HVT227" s="1"/>
      <c r="HVU227" s="1"/>
      <c r="HVV227" s="1"/>
      <c r="HVW227" s="1"/>
      <c r="HVX227" s="1"/>
      <c r="HVY227" s="1"/>
      <c r="HVZ227" s="1"/>
      <c r="HWA227" s="1"/>
      <c r="HWB227" s="1"/>
      <c r="HWC227" s="1"/>
      <c r="HWD227" s="1"/>
      <c r="HWE227" s="1"/>
      <c r="HWF227" s="1"/>
      <c r="HWG227" s="1"/>
      <c r="HWH227" s="1"/>
      <c r="HWI227" s="1"/>
      <c r="HWJ227" s="1"/>
      <c r="HWK227" s="1"/>
      <c r="HWL227" s="1"/>
      <c r="HWM227" s="1"/>
      <c r="HWN227" s="1"/>
      <c r="HWO227" s="1"/>
      <c r="HWP227" s="1"/>
      <c r="HWQ227" s="1"/>
      <c r="HWR227" s="1"/>
      <c r="HWS227" s="1"/>
      <c r="HWT227" s="1"/>
      <c r="HWU227" s="1"/>
      <c r="HWV227" s="1"/>
      <c r="HWW227" s="1"/>
      <c r="HWX227" s="1"/>
      <c r="HWY227" s="1"/>
      <c r="HWZ227" s="1"/>
      <c r="HXA227" s="1"/>
      <c r="HXB227" s="1"/>
      <c r="HXC227" s="1"/>
      <c r="HXD227" s="1"/>
      <c r="HXE227" s="1"/>
      <c r="HXF227" s="1"/>
      <c r="HXG227" s="1"/>
      <c r="HXH227" s="1"/>
      <c r="HXI227" s="1"/>
      <c r="HXJ227" s="1"/>
      <c r="HXK227" s="1"/>
      <c r="HXL227" s="1"/>
      <c r="HXM227" s="1"/>
      <c r="HXN227" s="1"/>
      <c r="HXO227" s="1"/>
      <c r="HXP227" s="1"/>
      <c r="HXQ227" s="1"/>
      <c r="HXR227" s="1"/>
      <c r="HXS227" s="1"/>
      <c r="HXT227" s="1"/>
      <c r="HXU227" s="1"/>
      <c r="HXV227" s="1"/>
      <c r="HXW227" s="1"/>
      <c r="HXX227" s="1"/>
      <c r="HXY227" s="1"/>
      <c r="HXZ227" s="1"/>
      <c r="HYA227" s="1"/>
      <c r="HYB227" s="1"/>
      <c r="HYC227" s="1"/>
      <c r="HYD227" s="1"/>
      <c r="HYE227" s="1"/>
      <c r="HYF227" s="1"/>
      <c r="HYG227" s="1"/>
      <c r="HYH227" s="1"/>
      <c r="HYI227" s="1"/>
      <c r="HYJ227" s="1"/>
      <c r="HYK227" s="1"/>
      <c r="HYL227" s="1"/>
      <c r="HYM227" s="1"/>
      <c r="HYN227" s="1"/>
      <c r="HYO227" s="1"/>
      <c r="HYP227" s="1"/>
      <c r="HYQ227" s="1"/>
      <c r="HYR227" s="1"/>
      <c r="HYS227" s="1"/>
      <c r="HYT227" s="1"/>
      <c r="HYU227" s="1"/>
      <c r="HYV227" s="1"/>
      <c r="HYW227" s="1"/>
      <c r="HYX227" s="1"/>
      <c r="HYY227" s="1"/>
      <c r="HYZ227" s="1"/>
      <c r="HZA227" s="1"/>
      <c r="HZB227" s="1"/>
      <c r="HZC227" s="1"/>
      <c r="HZD227" s="1"/>
      <c r="HZE227" s="1"/>
      <c r="HZF227" s="1"/>
      <c r="HZG227" s="1"/>
      <c r="HZH227" s="1"/>
      <c r="HZI227" s="1"/>
      <c r="HZJ227" s="1"/>
      <c r="HZK227" s="1"/>
      <c r="HZL227" s="1"/>
      <c r="HZM227" s="1"/>
      <c r="HZN227" s="1"/>
      <c r="HZO227" s="1"/>
      <c r="HZP227" s="1"/>
      <c r="HZQ227" s="1"/>
      <c r="HZR227" s="1"/>
      <c r="HZS227" s="1"/>
      <c r="HZT227" s="1"/>
      <c r="HZU227" s="1"/>
      <c r="HZV227" s="1"/>
      <c r="HZW227" s="1"/>
      <c r="HZX227" s="1"/>
      <c r="HZY227" s="1"/>
      <c r="HZZ227" s="1"/>
      <c r="IAA227" s="1"/>
      <c r="IAB227" s="1"/>
      <c r="IAC227" s="1"/>
      <c r="IAD227" s="1"/>
      <c r="IAE227" s="1"/>
      <c r="IAF227" s="1"/>
      <c r="IAG227" s="1"/>
      <c r="IAH227" s="1"/>
      <c r="IAI227" s="1"/>
      <c r="IAJ227" s="1"/>
      <c r="IAK227" s="1"/>
      <c r="IAL227" s="1"/>
      <c r="IAM227" s="1"/>
      <c r="IAN227" s="1"/>
      <c r="IAO227" s="1"/>
      <c r="IAP227" s="1"/>
      <c r="IAQ227" s="1"/>
      <c r="IAR227" s="1"/>
      <c r="IAS227" s="1"/>
      <c r="IAT227" s="1"/>
      <c r="IAU227" s="1"/>
      <c r="IAV227" s="1"/>
      <c r="IAW227" s="1"/>
      <c r="IAX227" s="1"/>
      <c r="IAY227" s="1"/>
      <c r="IAZ227" s="1"/>
      <c r="IBA227" s="1"/>
      <c r="IBB227" s="1"/>
      <c r="IBC227" s="1"/>
      <c r="IBD227" s="1"/>
      <c r="IBE227" s="1"/>
      <c r="IBF227" s="1"/>
      <c r="IBG227" s="1"/>
      <c r="IBH227" s="1"/>
      <c r="IBI227" s="1"/>
      <c r="IBJ227" s="1"/>
      <c r="IBK227" s="1"/>
      <c r="IBL227" s="1"/>
      <c r="IBM227" s="1"/>
      <c r="IBN227" s="1"/>
      <c r="IBO227" s="1"/>
      <c r="IBP227" s="1"/>
      <c r="IBQ227" s="1"/>
      <c r="IBR227" s="1"/>
      <c r="IBS227" s="1"/>
      <c r="IBT227" s="1"/>
      <c r="IBU227" s="1"/>
      <c r="IBV227" s="1"/>
      <c r="IBW227" s="1"/>
      <c r="IBX227" s="1"/>
      <c r="IBY227" s="1"/>
      <c r="IBZ227" s="1"/>
      <c r="ICA227" s="1"/>
      <c r="ICB227" s="1"/>
      <c r="ICC227" s="1"/>
      <c r="ICD227" s="1"/>
      <c r="ICE227" s="1"/>
      <c r="ICF227" s="1"/>
      <c r="ICG227" s="1"/>
      <c r="ICH227" s="1"/>
      <c r="ICI227" s="1"/>
      <c r="ICJ227" s="1"/>
      <c r="ICK227" s="1"/>
      <c r="ICL227" s="1"/>
      <c r="ICM227" s="1"/>
      <c r="ICN227" s="1"/>
      <c r="ICO227" s="1"/>
      <c r="ICP227" s="1"/>
      <c r="ICQ227" s="1"/>
      <c r="ICR227" s="1"/>
      <c r="ICS227" s="1"/>
      <c r="ICT227" s="1"/>
      <c r="ICU227" s="1"/>
      <c r="ICV227" s="1"/>
      <c r="ICW227" s="1"/>
      <c r="ICX227" s="1"/>
      <c r="ICY227" s="1"/>
      <c r="ICZ227" s="1"/>
      <c r="IDA227" s="1"/>
      <c r="IDB227" s="1"/>
      <c r="IDC227" s="1"/>
      <c r="IDD227" s="1"/>
      <c r="IDE227" s="1"/>
      <c r="IDF227" s="1"/>
      <c r="IDG227" s="1"/>
      <c r="IDH227" s="1"/>
      <c r="IDI227" s="1"/>
      <c r="IDJ227" s="1"/>
      <c r="IDK227" s="1"/>
      <c r="IDL227" s="1"/>
      <c r="IDM227" s="1"/>
      <c r="IDN227" s="1"/>
      <c r="IDO227" s="1"/>
      <c r="IDP227" s="1"/>
      <c r="IDQ227" s="1"/>
      <c r="IDR227" s="1"/>
      <c r="IDS227" s="1"/>
      <c r="IDT227" s="1"/>
      <c r="IDU227" s="1"/>
      <c r="IDV227" s="1"/>
      <c r="IDW227" s="1"/>
      <c r="IDX227" s="1"/>
      <c r="IDY227" s="1"/>
      <c r="IDZ227" s="1"/>
      <c r="IEA227" s="1"/>
      <c r="IEB227" s="1"/>
      <c r="IEC227" s="1"/>
      <c r="IED227" s="1"/>
      <c r="IEE227" s="1"/>
      <c r="IEF227" s="1"/>
      <c r="IEG227" s="1"/>
      <c r="IEH227" s="1"/>
      <c r="IEI227" s="1"/>
      <c r="IEJ227" s="1"/>
      <c r="IEK227" s="1"/>
      <c r="IEL227" s="1"/>
      <c r="IEM227" s="1"/>
      <c r="IEN227" s="1"/>
      <c r="IEO227" s="1"/>
      <c r="IEP227" s="1"/>
      <c r="IEQ227" s="1"/>
      <c r="IER227" s="1"/>
      <c r="IES227" s="1"/>
      <c r="IET227" s="1"/>
      <c r="IEU227" s="1"/>
      <c r="IEV227" s="1"/>
      <c r="IEW227" s="1"/>
      <c r="IEX227" s="1"/>
      <c r="IEY227" s="1"/>
      <c r="IEZ227" s="1"/>
      <c r="IFA227" s="1"/>
      <c r="IFB227" s="1"/>
      <c r="IFC227" s="1"/>
      <c r="IFD227" s="1"/>
      <c r="IFE227" s="1"/>
      <c r="IFF227" s="1"/>
      <c r="IFG227" s="1"/>
      <c r="IFH227" s="1"/>
      <c r="IFI227" s="1"/>
      <c r="IFJ227" s="1"/>
      <c r="IFK227" s="1"/>
      <c r="IFL227" s="1"/>
      <c r="IFM227" s="1"/>
      <c r="IFN227" s="1"/>
      <c r="IFO227" s="1"/>
      <c r="IFP227" s="1"/>
      <c r="IFQ227" s="1"/>
      <c r="IFR227" s="1"/>
      <c r="IFS227" s="1"/>
      <c r="IFT227" s="1"/>
      <c r="IFU227" s="1"/>
      <c r="IFV227" s="1"/>
      <c r="IFW227" s="1"/>
      <c r="IFX227" s="1"/>
      <c r="IFY227" s="1"/>
      <c r="IFZ227" s="1"/>
      <c r="IGA227" s="1"/>
      <c r="IGB227" s="1"/>
      <c r="IGC227" s="1"/>
      <c r="IGD227" s="1"/>
      <c r="IGE227" s="1"/>
      <c r="IGF227" s="1"/>
      <c r="IGG227" s="1"/>
      <c r="IGH227" s="1"/>
      <c r="IGI227" s="1"/>
      <c r="IGJ227" s="1"/>
      <c r="IGK227" s="1"/>
      <c r="IGL227" s="1"/>
      <c r="IGM227" s="1"/>
      <c r="IGN227" s="1"/>
      <c r="IGO227" s="1"/>
      <c r="IGP227" s="1"/>
      <c r="IGQ227" s="1"/>
      <c r="IGR227" s="1"/>
      <c r="IGS227" s="1"/>
      <c r="IGT227" s="1"/>
      <c r="IGU227" s="1"/>
      <c r="IGV227" s="1"/>
      <c r="IGW227" s="1"/>
      <c r="IGX227" s="1"/>
      <c r="IGY227" s="1"/>
      <c r="IGZ227" s="1"/>
      <c r="IHA227" s="1"/>
      <c r="IHB227" s="1"/>
      <c r="IHC227" s="1"/>
      <c r="IHD227" s="1"/>
      <c r="IHE227" s="1"/>
      <c r="IHF227" s="1"/>
      <c r="IHG227" s="1"/>
      <c r="IHH227" s="1"/>
      <c r="IHI227" s="1"/>
      <c r="IHJ227" s="1"/>
      <c r="IHK227" s="1"/>
      <c r="IHL227" s="1"/>
      <c r="IHM227" s="1"/>
      <c r="IHN227" s="1"/>
      <c r="IHO227" s="1"/>
      <c r="IHP227" s="1"/>
      <c r="IHQ227" s="1"/>
      <c r="IHR227" s="1"/>
      <c r="IHS227" s="1"/>
      <c r="IHT227" s="1"/>
      <c r="IHU227" s="1"/>
      <c r="IHV227" s="1"/>
      <c r="IHW227" s="1"/>
      <c r="IHX227" s="1"/>
      <c r="IHY227" s="1"/>
      <c r="IHZ227" s="1"/>
      <c r="IIA227" s="1"/>
      <c r="IIB227" s="1"/>
      <c r="IIC227" s="1"/>
      <c r="IID227" s="1"/>
      <c r="IIE227" s="1"/>
      <c r="IIF227" s="1"/>
      <c r="IIG227" s="1"/>
      <c r="IIH227" s="1"/>
      <c r="III227" s="1"/>
      <c r="IIJ227" s="1"/>
      <c r="IIK227" s="1"/>
      <c r="IIL227" s="1"/>
      <c r="IIM227" s="1"/>
      <c r="IIN227" s="1"/>
      <c r="IIO227" s="1"/>
      <c r="IIP227" s="1"/>
      <c r="IIQ227" s="1"/>
      <c r="IIR227" s="1"/>
      <c r="IIS227" s="1"/>
      <c r="IIT227" s="1"/>
      <c r="IIU227" s="1"/>
      <c r="IIV227" s="1"/>
      <c r="IIW227" s="1"/>
      <c r="IIX227" s="1"/>
      <c r="IIY227" s="1"/>
      <c r="IIZ227" s="1"/>
      <c r="IJA227" s="1"/>
      <c r="IJB227" s="1"/>
      <c r="IJC227" s="1"/>
      <c r="IJD227" s="1"/>
      <c r="IJE227" s="1"/>
      <c r="IJF227" s="1"/>
      <c r="IJG227" s="1"/>
      <c r="IJH227" s="1"/>
      <c r="IJI227" s="1"/>
      <c r="IJJ227" s="1"/>
      <c r="IJK227" s="1"/>
      <c r="IJL227" s="1"/>
      <c r="IJM227" s="1"/>
      <c r="IJN227" s="1"/>
      <c r="IJO227" s="1"/>
      <c r="IJP227" s="1"/>
      <c r="IJQ227" s="1"/>
      <c r="IJR227" s="1"/>
      <c r="IJS227" s="1"/>
      <c r="IJT227" s="1"/>
      <c r="IJU227" s="1"/>
      <c r="IJV227" s="1"/>
      <c r="IJW227" s="1"/>
      <c r="IJX227" s="1"/>
      <c r="IJY227" s="1"/>
      <c r="IJZ227" s="1"/>
      <c r="IKA227" s="1"/>
      <c r="IKB227" s="1"/>
      <c r="IKC227" s="1"/>
      <c r="IKD227" s="1"/>
      <c r="IKE227" s="1"/>
      <c r="IKF227" s="1"/>
      <c r="IKG227" s="1"/>
      <c r="IKH227" s="1"/>
      <c r="IKI227" s="1"/>
      <c r="IKJ227" s="1"/>
      <c r="IKK227" s="1"/>
      <c r="IKL227" s="1"/>
      <c r="IKM227" s="1"/>
      <c r="IKN227" s="1"/>
      <c r="IKO227" s="1"/>
      <c r="IKP227" s="1"/>
      <c r="IKQ227" s="1"/>
      <c r="IKR227" s="1"/>
      <c r="IKS227" s="1"/>
      <c r="IKT227" s="1"/>
      <c r="IKU227" s="1"/>
      <c r="IKV227" s="1"/>
      <c r="IKW227" s="1"/>
      <c r="IKX227" s="1"/>
      <c r="IKY227" s="1"/>
      <c r="IKZ227" s="1"/>
      <c r="ILA227" s="1"/>
      <c r="ILB227" s="1"/>
      <c r="ILC227" s="1"/>
      <c r="ILD227" s="1"/>
      <c r="ILE227" s="1"/>
      <c r="ILF227" s="1"/>
      <c r="ILG227" s="1"/>
      <c r="ILH227" s="1"/>
      <c r="ILI227" s="1"/>
      <c r="ILJ227" s="1"/>
      <c r="ILK227" s="1"/>
      <c r="ILL227" s="1"/>
      <c r="ILM227" s="1"/>
      <c r="ILN227" s="1"/>
      <c r="ILO227" s="1"/>
      <c r="ILP227" s="1"/>
      <c r="ILQ227" s="1"/>
      <c r="ILR227" s="1"/>
      <c r="ILS227" s="1"/>
      <c r="ILT227" s="1"/>
      <c r="ILU227" s="1"/>
      <c r="ILV227" s="1"/>
      <c r="ILW227" s="1"/>
      <c r="ILX227" s="1"/>
      <c r="ILY227" s="1"/>
      <c r="ILZ227" s="1"/>
      <c r="IMA227" s="1"/>
      <c r="IMB227" s="1"/>
      <c r="IMC227" s="1"/>
      <c r="IMD227" s="1"/>
      <c r="IME227" s="1"/>
      <c r="IMF227" s="1"/>
      <c r="IMG227" s="1"/>
      <c r="IMH227" s="1"/>
      <c r="IMI227" s="1"/>
      <c r="IMJ227" s="1"/>
      <c r="IMK227" s="1"/>
      <c r="IML227" s="1"/>
      <c r="IMM227" s="1"/>
      <c r="IMN227" s="1"/>
      <c r="IMO227" s="1"/>
      <c r="IMP227" s="1"/>
      <c r="IMQ227" s="1"/>
      <c r="IMR227" s="1"/>
      <c r="IMS227" s="1"/>
      <c r="IMT227" s="1"/>
      <c r="IMU227" s="1"/>
      <c r="IMV227" s="1"/>
      <c r="IMW227" s="1"/>
      <c r="IMX227" s="1"/>
      <c r="IMY227" s="1"/>
      <c r="IMZ227" s="1"/>
      <c r="INA227" s="1"/>
      <c r="INB227" s="1"/>
      <c r="INC227" s="1"/>
      <c r="IND227" s="1"/>
      <c r="INE227" s="1"/>
      <c r="INF227" s="1"/>
      <c r="ING227" s="1"/>
      <c r="INH227" s="1"/>
      <c r="INI227" s="1"/>
      <c r="INJ227" s="1"/>
      <c r="INK227" s="1"/>
      <c r="INL227" s="1"/>
      <c r="INM227" s="1"/>
      <c r="INN227" s="1"/>
      <c r="INO227" s="1"/>
      <c r="INP227" s="1"/>
      <c r="INQ227" s="1"/>
      <c r="INR227" s="1"/>
      <c r="INS227" s="1"/>
      <c r="INT227" s="1"/>
      <c r="INU227" s="1"/>
      <c r="INV227" s="1"/>
      <c r="INW227" s="1"/>
      <c r="INX227" s="1"/>
      <c r="INY227" s="1"/>
      <c r="INZ227" s="1"/>
      <c r="IOA227" s="1"/>
      <c r="IOB227" s="1"/>
      <c r="IOC227" s="1"/>
      <c r="IOD227" s="1"/>
      <c r="IOE227" s="1"/>
      <c r="IOF227" s="1"/>
      <c r="IOG227" s="1"/>
      <c r="IOH227" s="1"/>
      <c r="IOI227" s="1"/>
      <c r="IOJ227" s="1"/>
      <c r="IOK227" s="1"/>
      <c r="IOL227" s="1"/>
      <c r="IOM227" s="1"/>
      <c r="ION227" s="1"/>
      <c r="IOO227" s="1"/>
      <c r="IOP227" s="1"/>
      <c r="IOQ227" s="1"/>
      <c r="IOR227" s="1"/>
      <c r="IOS227" s="1"/>
      <c r="IOT227" s="1"/>
      <c r="IOU227" s="1"/>
      <c r="IOV227" s="1"/>
      <c r="IOW227" s="1"/>
      <c r="IOX227" s="1"/>
      <c r="IOY227" s="1"/>
      <c r="IOZ227" s="1"/>
      <c r="IPA227" s="1"/>
      <c r="IPB227" s="1"/>
      <c r="IPC227" s="1"/>
      <c r="IPD227" s="1"/>
      <c r="IPE227" s="1"/>
      <c r="IPF227" s="1"/>
      <c r="IPG227" s="1"/>
      <c r="IPH227" s="1"/>
      <c r="IPI227" s="1"/>
      <c r="IPJ227" s="1"/>
      <c r="IPK227" s="1"/>
      <c r="IPL227" s="1"/>
      <c r="IPM227" s="1"/>
      <c r="IPN227" s="1"/>
      <c r="IPO227" s="1"/>
      <c r="IPP227" s="1"/>
      <c r="IPQ227" s="1"/>
      <c r="IPR227" s="1"/>
      <c r="IPS227" s="1"/>
      <c r="IPT227" s="1"/>
      <c r="IPU227" s="1"/>
      <c r="IPV227" s="1"/>
      <c r="IPW227" s="1"/>
      <c r="IPX227" s="1"/>
      <c r="IPY227" s="1"/>
      <c r="IPZ227" s="1"/>
      <c r="IQA227" s="1"/>
      <c r="IQB227" s="1"/>
      <c r="IQC227" s="1"/>
      <c r="IQD227" s="1"/>
      <c r="IQE227" s="1"/>
      <c r="IQF227" s="1"/>
      <c r="IQG227" s="1"/>
      <c r="IQH227" s="1"/>
      <c r="IQI227" s="1"/>
      <c r="IQJ227" s="1"/>
      <c r="IQK227" s="1"/>
      <c r="IQL227" s="1"/>
      <c r="IQM227" s="1"/>
      <c r="IQN227" s="1"/>
      <c r="IQO227" s="1"/>
      <c r="IQP227" s="1"/>
      <c r="IQQ227" s="1"/>
      <c r="IQR227" s="1"/>
      <c r="IQS227" s="1"/>
      <c r="IQT227" s="1"/>
      <c r="IQU227" s="1"/>
      <c r="IQV227" s="1"/>
      <c r="IQW227" s="1"/>
      <c r="IQX227" s="1"/>
      <c r="IQY227" s="1"/>
      <c r="IQZ227" s="1"/>
      <c r="IRA227" s="1"/>
      <c r="IRB227" s="1"/>
      <c r="IRC227" s="1"/>
      <c r="IRD227" s="1"/>
      <c r="IRE227" s="1"/>
      <c r="IRF227" s="1"/>
      <c r="IRG227" s="1"/>
      <c r="IRH227" s="1"/>
      <c r="IRI227" s="1"/>
      <c r="IRJ227" s="1"/>
      <c r="IRK227" s="1"/>
      <c r="IRL227" s="1"/>
      <c r="IRM227" s="1"/>
      <c r="IRN227" s="1"/>
      <c r="IRO227" s="1"/>
      <c r="IRP227" s="1"/>
      <c r="IRQ227" s="1"/>
      <c r="IRR227" s="1"/>
      <c r="IRS227" s="1"/>
      <c r="IRT227" s="1"/>
      <c r="IRU227" s="1"/>
      <c r="IRV227" s="1"/>
      <c r="IRW227" s="1"/>
      <c r="IRX227" s="1"/>
      <c r="IRY227" s="1"/>
      <c r="IRZ227" s="1"/>
      <c r="ISA227" s="1"/>
      <c r="ISB227" s="1"/>
      <c r="ISC227" s="1"/>
      <c r="ISD227" s="1"/>
      <c r="ISE227" s="1"/>
      <c r="ISF227" s="1"/>
      <c r="ISG227" s="1"/>
      <c r="ISH227" s="1"/>
      <c r="ISI227" s="1"/>
      <c r="ISJ227" s="1"/>
      <c r="ISK227" s="1"/>
      <c r="ISL227" s="1"/>
      <c r="ISM227" s="1"/>
      <c r="ISN227" s="1"/>
      <c r="ISO227" s="1"/>
      <c r="ISP227" s="1"/>
      <c r="ISQ227" s="1"/>
      <c r="ISR227" s="1"/>
      <c r="ISS227" s="1"/>
      <c r="IST227" s="1"/>
      <c r="ISU227" s="1"/>
      <c r="ISV227" s="1"/>
      <c r="ISW227" s="1"/>
      <c r="ISX227" s="1"/>
      <c r="ISY227" s="1"/>
      <c r="ISZ227" s="1"/>
      <c r="ITA227" s="1"/>
      <c r="ITB227" s="1"/>
      <c r="ITC227" s="1"/>
      <c r="ITD227" s="1"/>
      <c r="ITE227" s="1"/>
      <c r="ITF227" s="1"/>
      <c r="ITG227" s="1"/>
      <c r="ITH227" s="1"/>
      <c r="ITI227" s="1"/>
      <c r="ITJ227" s="1"/>
      <c r="ITK227" s="1"/>
      <c r="ITL227" s="1"/>
      <c r="ITM227" s="1"/>
      <c r="ITN227" s="1"/>
      <c r="ITO227" s="1"/>
      <c r="ITP227" s="1"/>
      <c r="ITQ227" s="1"/>
      <c r="ITR227" s="1"/>
      <c r="ITS227" s="1"/>
      <c r="ITT227" s="1"/>
      <c r="ITU227" s="1"/>
      <c r="ITV227" s="1"/>
      <c r="ITW227" s="1"/>
      <c r="ITX227" s="1"/>
      <c r="ITY227" s="1"/>
      <c r="ITZ227" s="1"/>
      <c r="IUA227" s="1"/>
      <c r="IUB227" s="1"/>
      <c r="IUC227" s="1"/>
      <c r="IUD227" s="1"/>
      <c r="IUE227" s="1"/>
      <c r="IUF227" s="1"/>
      <c r="IUG227" s="1"/>
      <c r="IUH227" s="1"/>
      <c r="IUI227" s="1"/>
      <c r="IUJ227" s="1"/>
      <c r="IUK227" s="1"/>
      <c r="IUL227" s="1"/>
      <c r="IUM227" s="1"/>
      <c r="IUN227" s="1"/>
      <c r="IUO227" s="1"/>
      <c r="IUP227" s="1"/>
      <c r="IUQ227" s="1"/>
      <c r="IUR227" s="1"/>
      <c r="IUS227" s="1"/>
      <c r="IUT227" s="1"/>
      <c r="IUU227" s="1"/>
      <c r="IUV227" s="1"/>
      <c r="IUW227" s="1"/>
      <c r="IUX227" s="1"/>
      <c r="IUY227" s="1"/>
      <c r="IUZ227" s="1"/>
      <c r="IVA227" s="1"/>
      <c r="IVB227" s="1"/>
      <c r="IVC227" s="1"/>
      <c r="IVD227" s="1"/>
      <c r="IVE227" s="1"/>
      <c r="IVF227" s="1"/>
      <c r="IVG227" s="1"/>
      <c r="IVH227" s="1"/>
      <c r="IVI227" s="1"/>
      <c r="IVJ227" s="1"/>
      <c r="IVK227" s="1"/>
      <c r="IVL227" s="1"/>
      <c r="IVM227" s="1"/>
      <c r="IVN227" s="1"/>
      <c r="IVO227" s="1"/>
      <c r="IVP227" s="1"/>
      <c r="IVQ227" s="1"/>
      <c r="IVR227" s="1"/>
      <c r="IVS227" s="1"/>
      <c r="IVT227" s="1"/>
      <c r="IVU227" s="1"/>
      <c r="IVV227" s="1"/>
      <c r="IVW227" s="1"/>
      <c r="IVX227" s="1"/>
      <c r="IVY227" s="1"/>
      <c r="IVZ227" s="1"/>
      <c r="IWA227" s="1"/>
      <c r="IWB227" s="1"/>
      <c r="IWC227" s="1"/>
      <c r="IWD227" s="1"/>
      <c r="IWE227" s="1"/>
      <c r="IWF227" s="1"/>
      <c r="IWG227" s="1"/>
      <c r="IWH227" s="1"/>
      <c r="IWI227" s="1"/>
      <c r="IWJ227" s="1"/>
      <c r="IWK227" s="1"/>
      <c r="IWL227" s="1"/>
      <c r="IWM227" s="1"/>
      <c r="IWN227" s="1"/>
      <c r="IWO227" s="1"/>
      <c r="IWP227" s="1"/>
      <c r="IWQ227" s="1"/>
      <c r="IWR227" s="1"/>
      <c r="IWS227" s="1"/>
      <c r="IWT227" s="1"/>
      <c r="IWU227" s="1"/>
      <c r="IWV227" s="1"/>
      <c r="IWW227" s="1"/>
      <c r="IWX227" s="1"/>
      <c r="IWY227" s="1"/>
      <c r="IWZ227" s="1"/>
      <c r="IXA227" s="1"/>
      <c r="IXB227" s="1"/>
      <c r="IXC227" s="1"/>
      <c r="IXD227" s="1"/>
      <c r="IXE227" s="1"/>
      <c r="IXF227" s="1"/>
      <c r="IXG227" s="1"/>
      <c r="IXH227" s="1"/>
      <c r="IXI227" s="1"/>
      <c r="IXJ227" s="1"/>
      <c r="IXK227" s="1"/>
      <c r="IXL227" s="1"/>
      <c r="IXM227" s="1"/>
      <c r="IXN227" s="1"/>
      <c r="IXO227" s="1"/>
      <c r="IXP227" s="1"/>
      <c r="IXQ227" s="1"/>
      <c r="IXR227" s="1"/>
      <c r="IXS227" s="1"/>
      <c r="IXT227" s="1"/>
      <c r="IXU227" s="1"/>
      <c r="IXV227" s="1"/>
      <c r="IXW227" s="1"/>
      <c r="IXX227" s="1"/>
      <c r="IXY227" s="1"/>
      <c r="IXZ227" s="1"/>
      <c r="IYA227" s="1"/>
      <c r="IYB227" s="1"/>
      <c r="IYC227" s="1"/>
      <c r="IYD227" s="1"/>
      <c r="IYE227" s="1"/>
      <c r="IYF227" s="1"/>
      <c r="IYG227" s="1"/>
      <c r="IYH227" s="1"/>
      <c r="IYI227" s="1"/>
      <c r="IYJ227" s="1"/>
      <c r="IYK227" s="1"/>
      <c r="IYL227" s="1"/>
      <c r="IYM227" s="1"/>
      <c r="IYN227" s="1"/>
      <c r="IYO227" s="1"/>
      <c r="IYP227" s="1"/>
      <c r="IYQ227" s="1"/>
      <c r="IYR227" s="1"/>
      <c r="IYS227" s="1"/>
      <c r="IYT227" s="1"/>
      <c r="IYU227" s="1"/>
      <c r="IYV227" s="1"/>
      <c r="IYW227" s="1"/>
      <c r="IYX227" s="1"/>
      <c r="IYY227" s="1"/>
      <c r="IYZ227" s="1"/>
      <c r="IZA227" s="1"/>
      <c r="IZB227" s="1"/>
      <c r="IZC227" s="1"/>
      <c r="IZD227" s="1"/>
      <c r="IZE227" s="1"/>
      <c r="IZF227" s="1"/>
      <c r="IZG227" s="1"/>
      <c r="IZH227" s="1"/>
      <c r="IZI227" s="1"/>
      <c r="IZJ227" s="1"/>
      <c r="IZK227" s="1"/>
      <c r="IZL227" s="1"/>
      <c r="IZM227" s="1"/>
      <c r="IZN227" s="1"/>
      <c r="IZO227" s="1"/>
      <c r="IZP227" s="1"/>
      <c r="IZQ227" s="1"/>
      <c r="IZR227" s="1"/>
      <c r="IZS227" s="1"/>
      <c r="IZT227" s="1"/>
      <c r="IZU227" s="1"/>
      <c r="IZV227" s="1"/>
      <c r="IZW227" s="1"/>
      <c r="IZX227" s="1"/>
      <c r="IZY227" s="1"/>
      <c r="IZZ227" s="1"/>
      <c r="JAA227" s="1"/>
      <c r="JAB227" s="1"/>
      <c r="JAC227" s="1"/>
      <c r="JAD227" s="1"/>
      <c r="JAE227" s="1"/>
      <c r="JAF227" s="1"/>
      <c r="JAG227" s="1"/>
      <c r="JAH227" s="1"/>
      <c r="JAI227" s="1"/>
      <c r="JAJ227" s="1"/>
      <c r="JAK227" s="1"/>
      <c r="JAL227" s="1"/>
      <c r="JAM227" s="1"/>
      <c r="JAN227" s="1"/>
      <c r="JAO227" s="1"/>
      <c r="JAP227" s="1"/>
      <c r="JAQ227" s="1"/>
      <c r="JAR227" s="1"/>
      <c r="JAS227" s="1"/>
      <c r="JAT227" s="1"/>
      <c r="JAU227" s="1"/>
      <c r="JAV227" s="1"/>
      <c r="JAW227" s="1"/>
      <c r="JAX227" s="1"/>
      <c r="JAY227" s="1"/>
      <c r="JAZ227" s="1"/>
      <c r="JBA227" s="1"/>
      <c r="JBB227" s="1"/>
      <c r="JBC227" s="1"/>
      <c r="JBD227" s="1"/>
      <c r="JBE227" s="1"/>
      <c r="JBF227" s="1"/>
      <c r="JBG227" s="1"/>
      <c r="JBH227" s="1"/>
      <c r="JBI227" s="1"/>
      <c r="JBJ227" s="1"/>
      <c r="JBK227" s="1"/>
      <c r="JBL227" s="1"/>
      <c r="JBM227" s="1"/>
      <c r="JBN227" s="1"/>
      <c r="JBO227" s="1"/>
      <c r="JBP227" s="1"/>
      <c r="JBQ227" s="1"/>
      <c r="JBR227" s="1"/>
      <c r="JBS227" s="1"/>
      <c r="JBT227" s="1"/>
      <c r="JBU227" s="1"/>
      <c r="JBV227" s="1"/>
      <c r="JBW227" s="1"/>
      <c r="JBX227" s="1"/>
      <c r="JBY227" s="1"/>
      <c r="JBZ227" s="1"/>
      <c r="JCA227" s="1"/>
      <c r="JCB227" s="1"/>
      <c r="JCC227" s="1"/>
      <c r="JCD227" s="1"/>
      <c r="JCE227" s="1"/>
      <c r="JCF227" s="1"/>
      <c r="JCG227" s="1"/>
      <c r="JCH227" s="1"/>
      <c r="JCI227" s="1"/>
      <c r="JCJ227" s="1"/>
      <c r="JCK227" s="1"/>
      <c r="JCL227" s="1"/>
      <c r="JCM227" s="1"/>
      <c r="JCN227" s="1"/>
      <c r="JCO227" s="1"/>
      <c r="JCP227" s="1"/>
      <c r="JCQ227" s="1"/>
      <c r="JCR227" s="1"/>
      <c r="JCS227" s="1"/>
      <c r="JCT227" s="1"/>
      <c r="JCU227" s="1"/>
      <c r="JCV227" s="1"/>
      <c r="JCW227" s="1"/>
      <c r="JCX227" s="1"/>
      <c r="JCY227" s="1"/>
      <c r="JCZ227" s="1"/>
      <c r="JDA227" s="1"/>
      <c r="JDB227" s="1"/>
      <c r="JDC227" s="1"/>
      <c r="JDD227" s="1"/>
      <c r="JDE227" s="1"/>
      <c r="JDF227" s="1"/>
      <c r="JDG227" s="1"/>
      <c r="JDH227" s="1"/>
      <c r="JDI227" s="1"/>
      <c r="JDJ227" s="1"/>
      <c r="JDK227" s="1"/>
      <c r="JDL227" s="1"/>
      <c r="JDM227" s="1"/>
      <c r="JDN227" s="1"/>
      <c r="JDO227" s="1"/>
      <c r="JDP227" s="1"/>
      <c r="JDQ227" s="1"/>
      <c r="JDR227" s="1"/>
      <c r="JDS227" s="1"/>
      <c r="JDT227" s="1"/>
      <c r="JDU227" s="1"/>
      <c r="JDV227" s="1"/>
      <c r="JDW227" s="1"/>
      <c r="JDX227" s="1"/>
      <c r="JDY227" s="1"/>
      <c r="JDZ227" s="1"/>
      <c r="JEA227" s="1"/>
      <c r="JEB227" s="1"/>
      <c r="JEC227" s="1"/>
      <c r="JED227" s="1"/>
      <c r="JEE227" s="1"/>
      <c r="JEF227" s="1"/>
      <c r="JEG227" s="1"/>
      <c r="JEH227" s="1"/>
      <c r="JEI227" s="1"/>
      <c r="JEJ227" s="1"/>
      <c r="JEK227" s="1"/>
      <c r="JEL227" s="1"/>
      <c r="JEM227" s="1"/>
      <c r="JEN227" s="1"/>
      <c r="JEO227" s="1"/>
      <c r="JEP227" s="1"/>
      <c r="JEQ227" s="1"/>
      <c r="JER227" s="1"/>
      <c r="JES227" s="1"/>
      <c r="JET227" s="1"/>
      <c r="JEU227" s="1"/>
      <c r="JEV227" s="1"/>
      <c r="JEW227" s="1"/>
      <c r="JEX227" s="1"/>
      <c r="JEY227" s="1"/>
      <c r="JEZ227" s="1"/>
      <c r="JFA227" s="1"/>
      <c r="JFB227" s="1"/>
      <c r="JFC227" s="1"/>
      <c r="JFD227" s="1"/>
      <c r="JFE227" s="1"/>
      <c r="JFF227" s="1"/>
      <c r="JFG227" s="1"/>
      <c r="JFH227" s="1"/>
      <c r="JFI227" s="1"/>
      <c r="JFJ227" s="1"/>
      <c r="JFK227" s="1"/>
      <c r="JFL227" s="1"/>
      <c r="JFM227" s="1"/>
      <c r="JFN227" s="1"/>
      <c r="JFO227" s="1"/>
      <c r="JFP227" s="1"/>
      <c r="JFQ227" s="1"/>
      <c r="JFR227" s="1"/>
      <c r="JFS227" s="1"/>
      <c r="JFT227" s="1"/>
      <c r="JFU227" s="1"/>
      <c r="JFV227" s="1"/>
      <c r="JFW227" s="1"/>
      <c r="JFX227" s="1"/>
      <c r="JFY227" s="1"/>
      <c r="JFZ227" s="1"/>
      <c r="JGA227" s="1"/>
      <c r="JGB227" s="1"/>
      <c r="JGC227" s="1"/>
      <c r="JGD227" s="1"/>
      <c r="JGE227" s="1"/>
      <c r="JGF227" s="1"/>
      <c r="JGG227" s="1"/>
      <c r="JGH227" s="1"/>
      <c r="JGI227" s="1"/>
      <c r="JGJ227" s="1"/>
      <c r="JGK227" s="1"/>
      <c r="JGL227" s="1"/>
      <c r="JGM227" s="1"/>
      <c r="JGN227" s="1"/>
      <c r="JGO227" s="1"/>
      <c r="JGP227" s="1"/>
      <c r="JGQ227" s="1"/>
      <c r="JGR227" s="1"/>
      <c r="JGS227" s="1"/>
      <c r="JGT227" s="1"/>
      <c r="JGU227" s="1"/>
      <c r="JGV227" s="1"/>
      <c r="JGW227" s="1"/>
      <c r="JGX227" s="1"/>
      <c r="JGY227" s="1"/>
      <c r="JGZ227" s="1"/>
      <c r="JHA227" s="1"/>
      <c r="JHB227" s="1"/>
      <c r="JHC227" s="1"/>
      <c r="JHD227" s="1"/>
      <c r="JHE227" s="1"/>
      <c r="JHF227" s="1"/>
      <c r="JHG227" s="1"/>
      <c r="JHH227" s="1"/>
      <c r="JHI227" s="1"/>
      <c r="JHJ227" s="1"/>
      <c r="JHK227" s="1"/>
      <c r="JHL227" s="1"/>
      <c r="JHM227" s="1"/>
      <c r="JHN227" s="1"/>
      <c r="JHO227" s="1"/>
      <c r="JHP227" s="1"/>
      <c r="JHQ227" s="1"/>
      <c r="JHR227" s="1"/>
      <c r="JHS227" s="1"/>
      <c r="JHT227" s="1"/>
      <c r="JHU227" s="1"/>
      <c r="JHV227" s="1"/>
      <c r="JHW227" s="1"/>
      <c r="JHX227" s="1"/>
      <c r="JHY227" s="1"/>
      <c r="JHZ227" s="1"/>
      <c r="JIA227" s="1"/>
      <c r="JIB227" s="1"/>
      <c r="JIC227" s="1"/>
      <c r="JID227" s="1"/>
      <c r="JIE227" s="1"/>
      <c r="JIF227" s="1"/>
      <c r="JIG227" s="1"/>
      <c r="JIH227" s="1"/>
      <c r="JII227" s="1"/>
      <c r="JIJ227" s="1"/>
      <c r="JIK227" s="1"/>
      <c r="JIL227" s="1"/>
      <c r="JIM227" s="1"/>
      <c r="JIN227" s="1"/>
      <c r="JIO227" s="1"/>
      <c r="JIP227" s="1"/>
      <c r="JIQ227" s="1"/>
      <c r="JIR227" s="1"/>
      <c r="JIS227" s="1"/>
      <c r="JIT227" s="1"/>
      <c r="JIU227" s="1"/>
      <c r="JIV227" s="1"/>
      <c r="JIW227" s="1"/>
      <c r="JIX227" s="1"/>
      <c r="JIY227" s="1"/>
      <c r="JIZ227" s="1"/>
      <c r="JJA227" s="1"/>
      <c r="JJB227" s="1"/>
      <c r="JJC227" s="1"/>
      <c r="JJD227" s="1"/>
      <c r="JJE227" s="1"/>
      <c r="JJF227" s="1"/>
      <c r="JJG227" s="1"/>
      <c r="JJH227" s="1"/>
      <c r="JJI227" s="1"/>
      <c r="JJJ227" s="1"/>
      <c r="JJK227" s="1"/>
      <c r="JJL227" s="1"/>
      <c r="JJM227" s="1"/>
      <c r="JJN227" s="1"/>
      <c r="JJO227" s="1"/>
      <c r="JJP227" s="1"/>
      <c r="JJQ227" s="1"/>
      <c r="JJR227" s="1"/>
      <c r="JJS227" s="1"/>
      <c r="JJT227" s="1"/>
      <c r="JJU227" s="1"/>
      <c r="JJV227" s="1"/>
      <c r="JJW227" s="1"/>
      <c r="JJX227" s="1"/>
      <c r="JJY227" s="1"/>
      <c r="JJZ227" s="1"/>
      <c r="JKA227" s="1"/>
      <c r="JKB227" s="1"/>
      <c r="JKC227" s="1"/>
      <c r="JKD227" s="1"/>
      <c r="JKE227" s="1"/>
      <c r="JKF227" s="1"/>
      <c r="JKG227" s="1"/>
      <c r="JKH227" s="1"/>
      <c r="JKI227" s="1"/>
      <c r="JKJ227" s="1"/>
      <c r="JKK227" s="1"/>
      <c r="JKL227" s="1"/>
      <c r="JKM227" s="1"/>
      <c r="JKN227" s="1"/>
      <c r="JKO227" s="1"/>
      <c r="JKP227" s="1"/>
      <c r="JKQ227" s="1"/>
      <c r="JKR227" s="1"/>
      <c r="JKS227" s="1"/>
      <c r="JKT227" s="1"/>
      <c r="JKU227" s="1"/>
      <c r="JKV227" s="1"/>
      <c r="JKW227" s="1"/>
      <c r="JKX227" s="1"/>
      <c r="JKY227" s="1"/>
      <c r="JKZ227" s="1"/>
      <c r="JLA227" s="1"/>
      <c r="JLB227" s="1"/>
      <c r="JLC227" s="1"/>
      <c r="JLD227" s="1"/>
      <c r="JLE227" s="1"/>
      <c r="JLF227" s="1"/>
      <c r="JLG227" s="1"/>
      <c r="JLH227" s="1"/>
      <c r="JLI227" s="1"/>
      <c r="JLJ227" s="1"/>
      <c r="JLK227" s="1"/>
      <c r="JLL227" s="1"/>
      <c r="JLM227" s="1"/>
      <c r="JLN227" s="1"/>
      <c r="JLO227" s="1"/>
      <c r="JLP227" s="1"/>
      <c r="JLQ227" s="1"/>
      <c r="JLR227" s="1"/>
      <c r="JLS227" s="1"/>
      <c r="JLT227" s="1"/>
      <c r="JLU227" s="1"/>
      <c r="JLV227" s="1"/>
      <c r="JLW227" s="1"/>
      <c r="JLX227" s="1"/>
      <c r="JLY227" s="1"/>
      <c r="JLZ227" s="1"/>
      <c r="JMA227" s="1"/>
      <c r="JMB227" s="1"/>
      <c r="JMC227" s="1"/>
      <c r="JMD227" s="1"/>
      <c r="JME227" s="1"/>
      <c r="JMF227" s="1"/>
      <c r="JMG227" s="1"/>
      <c r="JMH227" s="1"/>
      <c r="JMI227" s="1"/>
      <c r="JMJ227" s="1"/>
      <c r="JMK227" s="1"/>
      <c r="JML227" s="1"/>
      <c r="JMM227" s="1"/>
      <c r="JMN227" s="1"/>
      <c r="JMO227" s="1"/>
      <c r="JMP227" s="1"/>
      <c r="JMQ227" s="1"/>
      <c r="JMR227" s="1"/>
      <c r="JMS227" s="1"/>
      <c r="JMT227" s="1"/>
      <c r="JMU227" s="1"/>
      <c r="JMV227" s="1"/>
      <c r="JMW227" s="1"/>
      <c r="JMX227" s="1"/>
      <c r="JMY227" s="1"/>
      <c r="JMZ227" s="1"/>
      <c r="JNA227" s="1"/>
      <c r="JNB227" s="1"/>
      <c r="JNC227" s="1"/>
      <c r="JND227" s="1"/>
      <c r="JNE227" s="1"/>
      <c r="JNF227" s="1"/>
      <c r="JNG227" s="1"/>
      <c r="JNH227" s="1"/>
      <c r="JNI227" s="1"/>
      <c r="JNJ227" s="1"/>
      <c r="JNK227" s="1"/>
      <c r="JNL227" s="1"/>
      <c r="JNM227" s="1"/>
      <c r="JNN227" s="1"/>
      <c r="JNO227" s="1"/>
      <c r="JNP227" s="1"/>
      <c r="JNQ227" s="1"/>
      <c r="JNR227" s="1"/>
      <c r="JNS227" s="1"/>
      <c r="JNT227" s="1"/>
      <c r="JNU227" s="1"/>
      <c r="JNV227" s="1"/>
      <c r="JNW227" s="1"/>
      <c r="JNX227" s="1"/>
      <c r="JNY227" s="1"/>
      <c r="JNZ227" s="1"/>
      <c r="JOA227" s="1"/>
      <c r="JOB227" s="1"/>
      <c r="JOC227" s="1"/>
      <c r="JOD227" s="1"/>
      <c r="JOE227" s="1"/>
      <c r="JOF227" s="1"/>
      <c r="JOG227" s="1"/>
      <c r="JOH227" s="1"/>
      <c r="JOI227" s="1"/>
      <c r="JOJ227" s="1"/>
      <c r="JOK227" s="1"/>
      <c r="JOL227" s="1"/>
      <c r="JOM227" s="1"/>
      <c r="JON227" s="1"/>
      <c r="JOO227" s="1"/>
      <c r="JOP227" s="1"/>
      <c r="JOQ227" s="1"/>
      <c r="JOR227" s="1"/>
      <c r="JOS227" s="1"/>
      <c r="JOT227" s="1"/>
      <c r="JOU227" s="1"/>
      <c r="JOV227" s="1"/>
      <c r="JOW227" s="1"/>
      <c r="JOX227" s="1"/>
      <c r="JOY227" s="1"/>
      <c r="JOZ227" s="1"/>
      <c r="JPA227" s="1"/>
      <c r="JPB227" s="1"/>
      <c r="JPC227" s="1"/>
      <c r="JPD227" s="1"/>
      <c r="JPE227" s="1"/>
      <c r="JPF227" s="1"/>
      <c r="JPG227" s="1"/>
      <c r="JPH227" s="1"/>
      <c r="JPI227" s="1"/>
      <c r="JPJ227" s="1"/>
      <c r="JPK227" s="1"/>
      <c r="JPL227" s="1"/>
      <c r="JPM227" s="1"/>
      <c r="JPN227" s="1"/>
      <c r="JPO227" s="1"/>
      <c r="JPP227" s="1"/>
      <c r="JPQ227" s="1"/>
      <c r="JPR227" s="1"/>
      <c r="JPS227" s="1"/>
      <c r="JPT227" s="1"/>
      <c r="JPU227" s="1"/>
      <c r="JPV227" s="1"/>
      <c r="JPW227" s="1"/>
      <c r="JPX227" s="1"/>
      <c r="JPY227" s="1"/>
      <c r="JPZ227" s="1"/>
      <c r="JQA227" s="1"/>
      <c r="JQB227" s="1"/>
      <c r="JQC227" s="1"/>
      <c r="JQD227" s="1"/>
      <c r="JQE227" s="1"/>
      <c r="JQF227" s="1"/>
      <c r="JQG227" s="1"/>
      <c r="JQH227" s="1"/>
      <c r="JQI227" s="1"/>
      <c r="JQJ227" s="1"/>
      <c r="JQK227" s="1"/>
      <c r="JQL227" s="1"/>
      <c r="JQM227" s="1"/>
      <c r="JQN227" s="1"/>
      <c r="JQO227" s="1"/>
      <c r="JQP227" s="1"/>
      <c r="JQQ227" s="1"/>
      <c r="JQR227" s="1"/>
      <c r="JQS227" s="1"/>
      <c r="JQT227" s="1"/>
      <c r="JQU227" s="1"/>
      <c r="JQV227" s="1"/>
      <c r="JQW227" s="1"/>
      <c r="JQX227" s="1"/>
      <c r="JQY227" s="1"/>
      <c r="JQZ227" s="1"/>
      <c r="JRA227" s="1"/>
      <c r="JRB227" s="1"/>
      <c r="JRC227" s="1"/>
      <c r="JRD227" s="1"/>
      <c r="JRE227" s="1"/>
      <c r="JRF227" s="1"/>
      <c r="JRG227" s="1"/>
      <c r="JRH227" s="1"/>
      <c r="JRI227" s="1"/>
      <c r="JRJ227" s="1"/>
      <c r="JRK227" s="1"/>
      <c r="JRL227" s="1"/>
      <c r="JRM227" s="1"/>
      <c r="JRN227" s="1"/>
      <c r="JRO227" s="1"/>
      <c r="JRP227" s="1"/>
      <c r="JRQ227" s="1"/>
      <c r="JRR227" s="1"/>
      <c r="JRS227" s="1"/>
      <c r="JRT227" s="1"/>
      <c r="JRU227" s="1"/>
      <c r="JRV227" s="1"/>
      <c r="JRW227" s="1"/>
      <c r="JRX227" s="1"/>
      <c r="JRY227" s="1"/>
      <c r="JRZ227" s="1"/>
      <c r="JSA227" s="1"/>
      <c r="JSB227" s="1"/>
      <c r="JSC227" s="1"/>
      <c r="JSD227" s="1"/>
      <c r="JSE227" s="1"/>
      <c r="JSF227" s="1"/>
      <c r="JSG227" s="1"/>
      <c r="JSH227" s="1"/>
      <c r="JSI227" s="1"/>
      <c r="JSJ227" s="1"/>
      <c r="JSK227" s="1"/>
      <c r="JSL227" s="1"/>
      <c r="JSM227" s="1"/>
      <c r="JSN227" s="1"/>
      <c r="JSO227" s="1"/>
      <c r="JSP227" s="1"/>
      <c r="JSQ227" s="1"/>
      <c r="JSR227" s="1"/>
      <c r="JSS227" s="1"/>
      <c r="JST227" s="1"/>
      <c r="JSU227" s="1"/>
      <c r="JSV227" s="1"/>
      <c r="JSW227" s="1"/>
      <c r="JSX227" s="1"/>
      <c r="JSY227" s="1"/>
      <c r="JSZ227" s="1"/>
      <c r="JTA227" s="1"/>
      <c r="JTB227" s="1"/>
      <c r="JTC227" s="1"/>
      <c r="JTD227" s="1"/>
      <c r="JTE227" s="1"/>
      <c r="JTF227" s="1"/>
      <c r="JTG227" s="1"/>
      <c r="JTH227" s="1"/>
      <c r="JTI227" s="1"/>
      <c r="JTJ227" s="1"/>
      <c r="JTK227" s="1"/>
      <c r="JTL227" s="1"/>
      <c r="JTM227" s="1"/>
      <c r="JTN227" s="1"/>
      <c r="JTO227" s="1"/>
      <c r="JTP227" s="1"/>
      <c r="JTQ227" s="1"/>
      <c r="JTR227" s="1"/>
      <c r="JTS227" s="1"/>
      <c r="JTT227" s="1"/>
      <c r="JTU227" s="1"/>
      <c r="JTV227" s="1"/>
      <c r="JTW227" s="1"/>
      <c r="JTX227" s="1"/>
      <c r="JTY227" s="1"/>
      <c r="JTZ227" s="1"/>
      <c r="JUA227" s="1"/>
      <c r="JUB227" s="1"/>
      <c r="JUC227" s="1"/>
      <c r="JUD227" s="1"/>
      <c r="JUE227" s="1"/>
      <c r="JUF227" s="1"/>
      <c r="JUG227" s="1"/>
      <c r="JUH227" s="1"/>
      <c r="JUI227" s="1"/>
      <c r="JUJ227" s="1"/>
      <c r="JUK227" s="1"/>
      <c r="JUL227" s="1"/>
      <c r="JUM227" s="1"/>
      <c r="JUN227" s="1"/>
      <c r="JUO227" s="1"/>
      <c r="JUP227" s="1"/>
      <c r="JUQ227" s="1"/>
      <c r="JUR227" s="1"/>
      <c r="JUS227" s="1"/>
      <c r="JUT227" s="1"/>
      <c r="JUU227" s="1"/>
      <c r="JUV227" s="1"/>
      <c r="JUW227" s="1"/>
      <c r="JUX227" s="1"/>
      <c r="JUY227" s="1"/>
      <c r="JUZ227" s="1"/>
      <c r="JVA227" s="1"/>
      <c r="JVB227" s="1"/>
      <c r="JVC227" s="1"/>
      <c r="JVD227" s="1"/>
      <c r="JVE227" s="1"/>
      <c r="JVF227" s="1"/>
      <c r="JVG227" s="1"/>
      <c r="JVH227" s="1"/>
      <c r="JVI227" s="1"/>
      <c r="JVJ227" s="1"/>
      <c r="JVK227" s="1"/>
      <c r="JVL227" s="1"/>
      <c r="JVM227" s="1"/>
      <c r="JVN227" s="1"/>
      <c r="JVO227" s="1"/>
      <c r="JVP227" s="1"/>
      <c r="JVQ227" s="1"/>
      <c r="JVR227" s="1"/>
      <c r="JVS227" s="1"/>
      <c r="JVT227" s="1"/>
      <c r="JVU227" s="1"/>
      <c r="JVV227" s="1"/>
      <c r="JVW227" s="1"/>
      <c r="JVX227" s="1"/>
      <c r="JVY227" s="1"/>
      <c r="JVZ227" s="1"/>
      <c r="JWA227" s="1"/>
      <c r="JWB227" s="1"/>
      <c r="JWC227" s="1"/>
      <c r="JWD227" s="1"/>
      <c r="JWE227" s="1"/>
      <c r="JWF227" s="1"/>
      <c r="JWG227" s="1"/>
      <c r="JWH227" s="1"/>
      <c r="JWI227" s="1"/>
      <c r="JWJ227" s="1"/>
      <c r="JWK227" s="1"/>
      <c r="JWL227" s="1"/>
      <c r="JWM227" s="1"/>
      <c r="JWN227" s="1"/>
      <c r="JWO227" s="1"/>
      <c r="JWP227" s="1"/>
      <c r="JWQ227" s="1"/>
      <c r="JWR227" s="1"/>
      <c r="JWS227" s="1"/>
      <c r="JWT227" s="1"/>
      <c r="JWU227" s="1"/>
      <c r="JWV227" s="1"/>
      <c r="JWW227" s="1"/>
      <c r="JWX227" s="1"/>
      <c r="JWY227" s="1"/>
      <c r="JWZ227" s="1"/>
      <c r="JXA227" s="1"/>
      <c r="JXB227" s="1"/>
      <c r="JXC227" s="1"/>
      <c r="JXD227" s="1"/>
      <c r="JXE227" s="1"/>
      <c r="JXF227" s="1"/>
      <c r="JXG227" s="1"/>
      <c r="JXH227" s="1"/>
      <c r="JXI227" s="1"/>
      <c r="JXJ227" s="1"/>
      <c r="JXK227" s="1"/>
      <c r="JXL227" s="1"/>
      <c r="JXM227" s="1"/>
      <c r="JXN227" s="1"/>
      <c r="JXO227" s="1"/>
      <c r="JXP227" s="1"/>
      <c r="JXQ227" s="1"/>
      <c r="JXR227" s="1"/>
      <c r="JXS227" s="1"/>
      <c r="JXT227" s="1"/>
      <c r="JXU227" s="1"/>
      <c r="JXV227" s="1"/>
      <c r="JXW227" s="1"/>
      <c r="JXX227" s="1"/>
      <c r="JXY227" s="1"/>
      <c r="JXZ227" s="1"/>
      <c r="JYA227" s="1"/>
      <c r="JYB227" s="1"/>
      <c r="JYC227" s="1"/>
      <c r="JYD227" s="1"/>
      <c r="JYE227" s="1"/>
      <c r="JYF227" s="1"/>
      <c r="JYG227" s="1"/>
      <c r="JYH227" s="1"/>
      <c r="JYI227" s="1"/>
      <c r="JYJ227" s="1"/>
      <c r="JYK227" s="1"/>
      <c r="JYL227" s="1"/>
      <c r="JYM227" s="1"/>
      <c r="JYN227" s="1"/>
      <c r="JYO227" s="1"/>
      <c r="JYP227" s="1"/>
      <c r="JYQ227" s="1"/>
      <c r="JYR227" s="1"/>
      <c r="JYS227" s="1"/>
      <c r="JYT227" s="1"/>
      <c r="JYU227" s="1"/>
      <c r="JYV227" s="1"/>
      <c r="JYW227" s="1"/>
      <c r="JYX227" s="1"/>
      <c r="JYY227" s="1"/>
      <c r="JYZ227" s="1"/>
      <c r="JZA227" s="1"/>
      <c r="JZB227" s="1"/>
      <c r="JZC227" s="1"/>
      <c r="JZD227" s="1"/>
      <c r="JZE227" s="1"/>
      <c r="JZF227" s="1"/>
      <c r="JZG227" s="1"/>
      <c r="JZH227" s="1"/>
      <c r="JZI227" s="1"/>
      <c r="JZJ227" s="1"/>
      <c r="JZK227" s="1"/>
      <c r="JZL227" s="1"/>
      <c r="JZM227" s="1"/>
      <c r="JZN227" s="1"/>
      <c r="JZO227" s="1"/>
      <c r="JZP227" s="1"/>
      <c r="JZQ227" s="1"/>
      <c r="JZR227" s="1"/>
      <c r="JZS227" s="1"/>
      <c r="JZT227" s="1"/>
      <c r="JZU227" s="1"/>
      <c r="JZV227" s="1"/>
      <c r="JZW227" s="1"/>
      <c r="JZX227" s="1"/>
      <c r="JZY227" s="1"/>
      <c r="JZZ227" s="1"/>
      <c r="KAA227" s="1"/>
      <c r="KAB227" s="1"/>
      <c r="KAC227" s="1"/>
      <c r="KAD227" s="1"/>
      <c r="KAE227" s="1"/>
      <c r="KAF227" s="1"/>
      <c r="KAG227" s="1"/>
      <c r="KAH227" s="1"/>
      <c r="KAI227" s="1"/>
      <c r="KAJ227" s="1"/>
      <c r="KAK227" s="1"/>
      <c r="KAL227" s="1"/>
      <c r="KAM227" s="1"/>
      <c r="KAN227" s="1"/>
      <c r="KAO227" s="1"/>
      <c r="KAP227" s="1"/>
      <c r="KAQ227" s="1"/>
      <c r="KAR227" s="1"/>
      <c r="KAS227" s="1"/>
      <c r="KAT227" s="1"/>
      <c r="KAU227" s="1"/>
      <c r="KAV227" s="1"/>
      <c r="KAW227" s="1"/>
      <c r="KAX227" s="1"/>
      <c r="KAY227" s="1"/>
      <c r="KAZ227" s="1"/>
      <c r="KBA227" s="1"/>
      <c r="KBB227" s="1"/>
      <c r="KBC227" s="1"/>
      <c r="KBD227" s="1"/>
      <c r="KBE227" s="1"/>
      <c r="KBF227" s="1"/>
      <c r="KBG227" s="1"/>
      <c r="KBH227" s="1"/>
      <c r="KBI227" s="1"/>
      <c r="KBJ227" s="1"/>
      <c r="KBK227" s="1"/>
      <c r="KBL227" s="1"/>
      <c r="KBM227" s="1"/>
      <c r="KBN227" s="1"/>
      <c r="KBO227" s="1"/>
      <c r="KBP227" s="1"/>
      <c r="KBQ227" s="1"/>
      <c r="KBR227" s="1"/>
      <c r="KBS227" s="1"/>
      <c r="KBT227" s="1"/>
      <c r="KBU227" s="1"/>
      <c r="KBV227" s="1"/>
      <c r="KBW227" s="1"/>
      <c r="KBX227" s="1"/>
      <c r="KBY227" s="1"/>
      <c r="KBZ227" s="1"/>
      <c r="KCA227" s="1"/>
      <c r="KCB227" s="1"/>
      <c r="KCC227" s="1"/>
      <c r="KCD227" s="1"/>
      <c r="KCE227" s="1"/>
      <c r="KCF227" s="1"/>
      <c r="KCG227" s="1"/>
      <c r="KCH227" s="1"/>
      <c r="KCI227" s="1"/>
      <c r="KCJ227" s="1"/>
      <c r="KCK227" s="1"/>
      <c r="KCL227" s="1"/>
      <c r="KCM227" s="1"/>
      <c r="KCN227" s="1"/>
      <c r="KCO227" s="1"/>
      <c r="KCP227" s="1"/>
      <c r="KCQ227" s="1"/>
      <c r="KCR227" s="1"/>
      <c r="KCS227" s="1"/>
      <c r="KCT227" s="1"/>
      <c r="KCU227" s="1"/>
      <c r="KCV227" s="1"/>
      <c r="KCW227" s="1"/>
      <c r="KCX227" s="1"/>
      <c r="KCY227" s="1"/>
      <c r="KCZ227" s="1"/>
      <c r="KDA227" s="1"/>
      <c r="KDB227" s="1"/>
      <c r="KDC227" s="1"/>
      <c r="KDD227" s="1"/>
      <c r="KDE227" s="1"/>
      <c r="KDF227" s="1"/>
      <c r="KDG227" s="1"/>
      <c r="KDH227" s="1"/>
      <c r="KDI227" s="1"/>
      <c r="KDJ227" s="1"/>
      <c r="KDK227" s="1"/>
      <c r="KDL227" s="1"/>
      <c r="KDM227" s="1"/>
      <c r="KDN227" s="1"/>
      <c r="KDO227" s="1"/>
      <c r="KDP227" s="1"/>
      <c r="KDQ227" s="1"/>
      <c r="KDR227" s="1"/>
      <c r="KDS227" s="1"/>
      <c r="KDT227" s="1"/>
      <c r="KDU227" s="1"/>
      <c r="KDV227" s="1"/>
      <c r="KDW227" s="1"/>
      <c r="KDX227" s="1"/>
      <c r="KDY227" s="1"/>
      <c r="KDZ227" s="1"/>
      <c r="KEA227" s="1"/>
      <c r="KEB227" s="1"/>
      <c r="KEC227" s="1"/>
      <c r="KED227" s="1"/>
      <c r="KEE227" s="1"/>
      <c r="KEF227" s="1"/>
      <c r="KEG227" s="1"/>
      <c r="KEH227" s="1"/>
      <c r="KEI227" s="1"/>
      <c r="KEJ227" s="1"/>
      <c r="KEK227" s="1"/>
      <c r="KEL227" s="1"/>
      <c r="KEM227" s="1"/>
      <c r="KEN227" s="1"/>
      <c r="KEO227" s="1"/>
      <c r="KEP227" s="1"/>
      <c r="KEQ227" s="1"/>
      <c r="KER227" s="1"/>
      <c r="KES227" s="1"/>
      <c r="KET227" s="1"/>
      <c r="KEU227" s="1"/>
      <c r="KEV227" s="1"/>
      <c r="KEW227" s="1"/>
      <c r="KEX227" s="1"/>
      <c r="KEY227" s="1"/>
      <c r="KEZ227" s="1"/>
      <c r="KFA227" s="1"/>
      <c r="KFB227" s="1"/>
      <c r="KFC227" s="1"/>
      <c r="KFD227" s="1"/>
      <c r="KFE227" s="1"/>
      <c r="KFF227" s="1"/>
      <c r="KFG227" s="1"/>
      <c r="KFH227" s="1"/>
      <c r="KFI227" s="1"/>
      <c r="KFJ227" s="1"/>
      <c r="KFK227" s="1"/>
      <c r="KFL227" s="1"/>
      <c r="KFM227" s="1"/>
      <c r="KFN227" s="1"/>
      <c r="KFO227" s="1"/>
      <c r="KFP227" s="1"/>
      <c r="KFQ227" s="1"/>
      <c r="KFR227" s="1"/>
      <c r="KFS227" s="1"/>
      <c r="KFT227" s="1"/>
      <c r="KFU227" s="1"/>
      <c r="KFV227" s="1"/>
      <c r="KFW227" s="1"/>
      <c r="KFX227" s="1"/>
      <c r="KFY227" s="1"/>
      <c r="KFZ227" s="1"/>
      <c r="KGA227" s="1"/>
      <c r="KGB227" s="1"/>
      <c r="KGC227" s="1"/>
      <c r="KGD227" s="1"/>
      <c r="KGE227" s="1"/>
      <c r="KGF227" s="1"/>
      <c r="KGG227" s="1"/>
      <c r="KGH227" s="1"/>
      <c r="KGI227" s="1"/>
      <c r="KGJ227" s="1"/>
      <c r="KGK227" s="1"/>
      <c r="KGL227" s="1"/>
      <c r="KGM227" s="1"/>
      <c r="KGN227" s="1"/>
      <c r="KGO227" s="1"/>
      <c r="KGP227" s="1"/>
      <c r="KGQ227" s="1"/>
      <c r="KGR227" s="1"/>
      <c r="KGS227" s="1"/>
      <c r="KGT227" s="1"/>
      <c r="KGU227" s="1"/>
      <c r="KGV227" s="1"/>
      <c r="KGW227" s="1"/>
      <c r="KGX227" s="1"/>
      <c r="KGY227" s="1"/>
      <c r="KGZ227" s="1"/>
      <c r="KHA227" s="1"/>
      <c r="KHB227" s="1"/>
      <c r="KHC227" s="1"/>
      <c r="KHD227" s="1"/>
      <c r="KHE227" s="1"/>
      <c r="KHF227" s="1"/>
      <c r="KHG227" s="1"/>
      <c r="KHH227" s="1"/>
      <c r="KHI227" s="1"/>
      <c r="KHJ227" s="1"/>
      <c r="KHK227" s="1"/>
      <c r="KHL227" s="1"/>
      <c r="KHM227" s="1"/>
      <c r="KHN227" s="1"/>
      <c r="KHO227" s="1"/>
      <c r="KHP227" s="1"/>
      <c r="KHQ227" s="1"/>
      <c r="KHR227" s="1"/>
      <c r="KHS227" s="1"/>
      <c r="KHT227" s="1"/>
      <c r="KHU227" s="1"/>
      <c r="KHV227" s="1"/>
      <c r="KHW227" s="1"/>
      <c r="KHX227" s="1"/>
      <c r="KHY227" s="1"/>
      <c r="KHZ227" s="1"/>
      <c r="KIA227" s="1"/>
      <c r="KIB227" s="1"/>
      <c r="KIC227" s="1"/>
      <c r="KID227" s="1"/>
      <c r="KIE227" s="1"/>
      <c r="KIF227" s="1"/>
      <c r="KIG227" s="1"/>
      <c r="KIH227" s="1"/>
      <c r="KII227" s="1"/>
      <c r="KIJ227" s="1"/>
      <c r="KIK227" s="1"/>
      <c r="KIL227" s="1"/>
      <c r="KIM227" s="1"/>
      <c r="KIN227" s="1"/>
      <c r="KIO227" s="1"/>
      <c r="KIP227" s="1"/>
      <c r="KIQ227" s="1"/>
      <c r="KIR227" s="1"/>
      <c r="KIS227" s="1"/>
      <c r="KIT227" s="1"/>
      <c r="KIU227" s="1"/>
      <c r="KIV227" s="1"/>
      <c r="KIW227" s="1"/>
      <c r="KIX227" s="1"/>
      <c r="KIY227" s="1"/>
      <c r="KIZ227" s="1"/>
      <c r="KJA227" s="1"/>
      <c r="KJB227" s="1"/>
      <c r="KJC227" s="1"/>
      <c r="KJD227" s="1"/>
      <c r="KJE227" s="1"/>
      <c r="KJF227" s="1"/>
      <c r="KJG227" s="1"/>
      <c r="KJH227" s="1"/>
      <c r="KJI227" s="1"/>
      <c r="KJJ227" s="1"/>
      <c r="KJK227" s="1"/>
      <c r="KJL227" s="1"/>
      <c r="KJM227" s="1"/>
      <c r="KJN227" s="1"/>
      <c r="KJO227" s="1"/>
      <c r="KJP227" s="1"/>
      <c r="KJQ227" s="1"/>
      <c r="KJR227" s="1"/>
      <c r="KJS227" s="1"/>
      <c r="KJT227" s="1"/>
      <c r="KJU227" s="1"/>
      <c r="KJV227" s="1"/>
      <c r="KJW227" s="1"/>
      <c r="KJX227" s="1"/>
      <c r="KJY227" s="1"/>
      <c r="KJZ227" s="1"/>
      <c r="KKA227" s="1"/>
      <c r="KKB227" s="1"/>
      <c r="KKC227" s="1"/>
      <c r="KKD227" s="1"/>
      <c r="KKE227" s="1"/>
      <c r="KKF227" s="1"/>
      <c r="KKG227" s="1"/>
      <c r="KKH227" s="1"/>
      <c r="KKI227" s="1"/>
      <c r="KKJ227" s="1"/>
      <c r="KKK227" s="1"/>
      <c r="KKL227" s="1"/>
      <c r="KKM227" s="1"/>
      <c r="KKN227" s="1"/>
      <c r="KKO227" s="1"/>
      <c r="KKP227" s="1"/>
      <c r="KKQ227" s="1"/>
      <c r="KKR227" s="1"/>
      <c r="KKS227" s="1"/>
      <c r="KKT227" s="1"/>
      <c r="KKU227" s="1"/>
      <c r="KKV227" s="1"/>
      <c r="KKW227" s="1"/>
      <c r="KKX227" s="1"/>
      <c r="KKY227" s="1"/>
      <c r="KKZ227" s="1"/>
      <c r="KLA227" s="1"/>
      <c r="KLB227" s="1"/>
      <c r="KLC227" s="1"/>
      <c r="KLD227" s="1"/>
      <c r="KLE227" s="1"/>
      <c r="KLF227" s="1"/>
      <c r="KLG227" s="1"/>
      <c r="KLH227" s="1"/>
      <c r="KLI227" s="1"/>
      <c r="KLJ227" s="1"/>
      <c r="KLK227" s="1"/>
      <c r="KLL227" s="1"/>
      <c r="KLM227" s="1"/>
      <c r="KLN227" s="1"/>
      <c r="KLO227" s="1"/>
      <c r="KLP227" s="1"/>
      <c r="KLQ227" s="1"/>
      <c r="KLR227" s="1"/>
      <c r="KLS227" s="1"/>
      <c r="KLT227" s="1"/>
      <c r="KLU227" s="1"/>
      <c r="KLV227" s="1"/>
      <c r="KLW227" s="1"/>
      <c r="KLX227" s="1"/>
      <c r="KLY227" s="1"/>
      <c r="KLZ227" s="1"/>
      <c r="KMA227" s="1"/>
      <c r="KMB227" s="1"/>
      <c r="KMC227" s="1"/>
      <c r="KMD227" s="1"/>
      <c r="KME227" s="1"/>
      <c r="KMF227" s="1"/>
      <c r="KMG227" s="1"/>
      <c r="KMH227" s="1"/>
      <c r="KMI227" s="1"/>
      <c r="KMJ227" s="1"/>
      <c r="KMK227" s="1"/>
      <c r="KML227" s="1"/>
      <c r="KMM227" s="1"/>
      <c r="KMN227" s="1"/>
      <c r="KMO227" s="1"/>
      <c r="KMP227" s="1"/>
      <c r="KMQ227" s="1"/>
      <c r="KMR227" s="1"/>
      <c r="KMS227" s="1"/>
      <c r="KMT227" s="1"/>
      <c r="KMU227" s="1"/>
      <c r="KMV227" s="1"/>
      <c r="KMW227" s="1"/>
      <c r="KMX227" s="1"/>
      <c r="KMY227" s="1"/>
      <c r="KMZ227" s="1"/>
      <c r="KNA227" s="1"/>
      <c r="KNB227" s="1"/>
      <c r="KNC227" s="1"/>
      <c r="KND227" s="1"/>
      <c r="KNE227" s="1"/>
      <c r="KNF227" s="1"/>
      <c r="KNG227" s="1"/>
      <c r="KNH227" s="1"/>
      <c r="KNI227" s="1"/>
      <c r="KNJ227" s="1"/>
      <c r="KNK227" s="1"/>
      <c r="KNL227" s="1"/>
      <c r="KNM227" s="1"/>
      <c r="KNN227" s="1"/>
      <c r="KNO227" s="1"/>
      <c r="KNP227" s="1"/>
      <c r="KNQ227" s="1"/>
      <c r="KNR227" s="1"/>
      <c r="KNS227" s="1"/>
      <c r="KNT227" s="1"/>
      <c r="KNU227" s="1"/>
      <c r="KNV227" s="1"/>
      <c r="KNW227" s="1"/>
      <c r="KNX227" s="1"/>
      <c r="KNY227" s="1"/>
      <c r="KNZ227" s="1"/>
      <c r="KOA227" s="1"/>
      <c r="KOB227" s="1"/>
      <c r="KOC227" s="1"/>
      <c r="KOD227" s="1"/>
      <c r="KOE227" s="1"/>
      <c r="KOF227" s="1"/>
      <c r="KOG227" s="1"/>
      <c r="KOH227" s="1"/>
      <c r="KOI227" s="1"/>
      <c r="KOJ227" s="1"/>
      <c r="KOK227" s="1"/>
      <c r="KOL227" s="1"/>
      <c r="KOM227" s="1"/>
      <c r="KON227" s="1"/>
      <c r="KOO227" s="1"/>
      <c r="KOP227" s="1"/>
      <c r="KOQ227" s="1"/>
      <c r="KOR227" s="1"/>
      <c r="KOS227" s="1"/>
      <c r="KOT227" s="1"/>
      <c r="KOU227" s="1"/>
      <c r="KOV227" s="1"/>
      <c r="KOW227" s="1"/>
      <c r="KOX227" s="1"/>
      <c r="KOY227" s="1"/>
      <c r="KOZ227" s="1"/>
      <c r="KPA227" s="1"/>
      <c r="KPB227" s="1"/>
      <c r="KPC227" s="1"/>
      <c r="KPD227" s="1"/>
      <c r="KPE227" s="1"/>
      <c r="KPF227" s="1"/>
      <c r="KPG227" s="1"/>
      <c r="KPH227" s="1"/>
      <c r="KPI227" s="1"/>
      <c r="KPJ227" s="1"/>
      <c r="KPK227" s="1"/>
      <c r="KPL227" s="1"/>
      <c r="KPM227" s="1"/>
      <c r="KPN227" s="1"/>
      <c r="KPO227" s="1"/>
      <c r="KPP227" s="1"/>
      <c r="KPQ227" s="1"/>
      <c r="KPR227" s="1"/>
      <c r="KPS227" s="1"/>
      <c r="KPT227" s="1"/>
      <c r="KPU227" s="1"/>
      <c r="KPV227" s="1"/>
      <c r="KPW227" s="1"/>
      <c r="KPX227" s="1"/>
      <c r="KPY227" s="1"/>
      <c r="KPZ227" s="1"/>
      <c r="KQA227" s="1"/>
      <c r="KQB227" s="1"/>
      <c r="KQC227" s="1"/>
      <c r="KQD227" s="1"/>
      <c r="KQE227" s="1"/>
      <c r="KQF227" s="1"/>
      <c r="KQG227" s="1"/>
      <c r="KQH227" s="1"/>
      <c r="KQI227" s="1"/>
      <c r="KQJ227" s="1"/>
      <c r="KQK227" s="1"/>
      <c r="KQL227" s="1"/>
      <c r="KQM227" s="1"/>
      <c r="KQN227" s="1"/>
      <c r="KQO227" s="1"/>
      <c r="KQP227" s="1"/>
      <c r="KQQ227" s="1"/>
      <c r="KQR227" s="1"/>
      <c r="KQS227" s="1"/>
      <c r="KQT227" s="1"/>
      <c r="KQU227" s="1"/>
      <c r="KQV227" s="1"/>
      <c r="KQW227" s="1"/>
      <c r="KQX227" s="1"/>
      <c r="KQY227" s="1"/>
      <c r="KQZ227" s="1"/>
      <c r="KRA227" s="1"/>
      <c r="KRB227" s="1"/>
      <c r="KRC227" s="1"/>
      <c r="KRD227" s="1"/>
      <c r="KRE227" s="1"/>
      <c r="KRF227" s="1"/>
      <c r="KRG227" s="1"/>
      <c r="KRH227" s="1"/>
      <c r="KRI227" s="1"/>
      <c r="KRJ227" s="1"/>
      <c r="KRK227" s="1"/>
      <c r="KRL227" s="1"/>
      <c r="KRM227" s="1"/>
      <c r="KRN227" s="1"/>
      <c r="KRO227" s="1"/>
      <c r="KRP227" s="1"/>
      <c r="KRQ227" s="1"/>
      <c r="KRR227" s="1"/>
      <c r="KRS227" s="1"/>
      <c r="KRT227" s="1"/>
      <c r="KRU227" s="1"/>
      <c r="KRV227" s="1"/>
      <c r="KRW227" s="1"/>
      <c r="KRX227" s="1"/>
      <c r="KRY227" s="1"/>
      <c r="KRZ227" s="1"/>
      <c r="KSA227" s="1"/>
      <c r="KSB227" s="1"/>
      <c r="KSC227" s="1"/>
      <c r="KSD227" s="1"/>
      <c r="KSE227" s="1"/>
      <c r="KSF227" s="1"/>
      <c r="KSG227" s="1"/>
      <c r="KSH227" s="1"/>
      <c r="KSI227" s="1"/>
      <c r="KSJ227" s="1"/>
      <c r="KSK227" s="1"/>
      <c r="KSL227" s="1"/>
      <c r="KSM227" s="1"/>
      <c r="KSN227" s="1"/>
      <c r="KSO227" s="1"/>
      <c r="KSP227" s="1"/>
      <c r="KSQ227" s="1"/>
      <c r="KSR227" s="1"/>
      <c r="KSS227" s="1"/>
      <c r="KST227" s="1"/>
      <c r="KSU227" s="1"/>
      <c r="KSV227" s="1"/>
      <c r="KSW227" s="1"/>
      <c r="KSX227" s="1"/>
      <c r="KSY227" s="1"/>
      <c r="KSZ227" s="1"/>
      <c r="KTA227" s="1"/>
      <c r="KTB227" s="1"/>
      <c r="KTC227" s="1"/>
      <c r="KTD227" s="1"/>
      <c r="KTE227" s="1"/>
      <c r="KTF227" s="1"/>
      <c r="KTG227" s="1"/>
      <c r="KTH227" s="1"/>
      <c r="KTI227" s="1"/>
      <c r="KTJ227" s="1"/>
      <c r="KTK227" s="1"/>
      <c r="KTL227" s="1"/>
      <c r="KTM227" s="1"/>
      <c r="KTN227" s="1"/>
      <c r="KTO227" s="1"/>
      <c r="KTP227" s="1"/>
      <c r="KTQ227" s="1"/>
      <c r="KTR227" s="1"/>
      <c r="KTS227" s="1"/>
      <c r="KTT227" s="1"/>
      <c r="KTU227" s="1"/>
      <c r="KTV227" s="1"/>
      <c r="KTW227" s="1"/>
      <c r="KTX227" s="1"/>
      <c r="KTY227" s="1"/>
      <c r="KTZ227" s="1"/>
      <c r="KUA227" s="1"/>
      <c r="KUB227" s="1"/>
      <c r="KUC227" s="1"/>
      <c r="KUD227" s="1"/>
      <c r="KUE227" s="1"/>
      <c r="KUF227" s="1"/>
      <c r="KUG227" s="1"/>
      <c r="KUH227" s="1"/>
      <c r="KUI227" s="1"/>
      <c r="KUJ227" s="1"/>
      <c r="KUK227" s="1"/>
      <c r="KUL227" s="1"/>
      <c r="KUM227" s="1"/>
      <c r="KUN227" s="1"/>
      <c r="KUO227" s="1"/>
      <c r="KUP227" s="1"/>
      <c r="KUQ227" s="1"/>
      <c r="KUR227" s="1"/>
      <c r="KUS227" s="1"/>
      <c r="KUT227" s="1"/>
      <c r="KUU227" s="1"/>
      <c r="KUV227" s="1"/>
      <c r="KUW227" s="1"/>
      <c r="KUX227" s="1"/>
      <c r="KUY227" s="1"/>
      <c r="KUZ227" s="1"/>
      <c r="KVA227" s="1"/>
      <c r="KVB227" s="1"/>
      <c r="KVC227" s="1"/>
      <c r="KVD227" s="1"/>
      <c r="KVE227" s="1"/>
      <c r="KVF227" s="1"/>
      <c r="KVG227" s="1"/>
      <c r="KVH227" s="1"/>
      <c r="KVI227" s="1"/>
      <c r="KVJ227" s="1"/>
      <c r="KVK227" s="1"/>
      <c r="KVL227" s="1"/>
      <c r="KVM227" s="1"/>
      <c r="KVN227" s="1"/>
      <c r="KVO227" s="1"/>
      <c r="KVP227" s="1"/>
      <c r="KVQ227" s="1"/>
      <c r="KVR227" s="1"/>
      <c r="KVS227" s="1"/>
      <c r="KVT227" s="1"/>
      <c r="KVU227" s="1"/>
      <c r="KVV227" s="1"/>
      <c r="KVW227" s="1"/>
      <c r="KVX227" s="1"/>
      <c r="KVY227" s="1"/>
      <c r="KVZ227" s="1"/>
      <c r="KWA227" s="1"/>
      <c r="KWB227" s="1"/>
      <c r="KWC227" s="1"/>
      <c r="KWD227" s="1"/>
      <c r="KWE227" s="1"/>
      <c r="KWF227" s="1"/>
      <c r="KWG227" s="1"/>
      <c r="KWH227" s="1"/>
      <c r="KWI227" s="1"/>
      <c r="KWJ227" s="1"/>
      <c r="KWK227" s="1"/>
      <c r="KWL227" s="1"/>
      <c r="KWM227" s="1"/>
      <c r="KWN227" s="1"/>
      <c r="KWO227" s="1"/>
      <c r="KWP227" s="1"/>
      <c r="KWQ227" s="1"/>
      <c r="KWR227" s="1"/>
      <c r="KWS227" s="1"/>
      <c r="KWT227" s="1"/>
      <c r="KWU227" s="1"/>
      <c r="KWV227" s="1"/>
      <c r="KWW227" s="1"/>
      <c r="KWX227" s="1"/>
      <c r="KWY227" s="1"/>
      <c r="KWZ227" s="1"/>
      <c r="KXA227" s="1"/>
      <c r="KXB227" s="1"/>
      <c r="KXC227" s="1"/>
      <c r="KXD227" s="1"/>
      <c r="KXE227" s="1"/>
      <c r="KXF227" s="1"/>
      <c r="KXG227" s="1"/>
      <c r="KXH227" s="1"/>
      <c r="KXI227" s="1"/>
      <c r="KXJ227" s="1"/>
      <c r="KXK227" s="1"/>
      <c r="KXL227" s="1"/>
      <c r="KXM227" s="1"/>
      <c r="KXN227" s="1"/>
      <c r="KXO227" s="1"/>
      <c r="KXP227" s="1"/>
      <c r="KXQ227" s="1"/>
      <c r="KXR227" s="1"/>
      <c r="KXS227" s="1"/>
      <c r="KXT227" s="1"/>
      <c r="KXU227" s="1"/>
      <c r="KXV227" s="1"/>
      <c r="KXW227" s="1"/>
      <c r="KXX227" s="1"/>
      <c r="KXY227" s="1"/>
      <c r="KXZ227" s="1"/>
      <c r="KYA227" s="1"/>
      <c r="KYB227" s="1"/>
      <c r="KYC227" s="1"/>
      <c r="KYD227" s="1"/>
      <c r="KYE227" s="1"/>
      <c r="KYF227" s="1"/>
      <c r="KYG227" s="1"/>
      <c r="KYH227" s="1"/>
      <c r="KYI227" s="1"/>
      <c r="KYJ227" s="1"/>
      <c r="KYK227" s="1"/>
      <c r="KYL227" s="1"/>
      <c r="KYM227" s="1"/>
      <c r="KYN227" s="1"/>
      <c r="KYO227" s="1"/>
      <c r="KYP227" s="1"/>
      <c r="KYQ227" s="1"/>
      <c r="KYR227" s="1"/>
      <c r="KYS227" s="1"/>
      <c r="KYT227" s="1"/>
      <c r="KYU227" s="1"/>
      <c r="KYV227" s="1"/>
      <c r="KYW227" s="1"/>
      <c r="KYX227" s="1"/>
      <c r="KYY227" s="1"/>
      <c r="KYZ227" s="1"/>
      <c r="KZA227" s="1"/>
      <c r="KZB227" s="1"/>
      <c r="KZC227" s="1"/>
      <c r="KZD227" s="1"/>
      <c r="KZE227" s="1"/>
      <c r="KZF227" s="1"/>
      <c r="KZG227" s="1"/>
      <c r="KZH227" s="1"/>
      <c r="KZI227" s="1"/>
      <c r="KZJ227" s="1"/>
      <c r="KZK227" s="1"/>
      <c r="KZL227" s="1"/>
      <c r="KZM227" s="1"/>
      <c r="KZN227" s="1"/>
      <c r="KZO227" s="1"/>
      <c r="KZP227" s="1"/>
      <c r="KZQ227" s="1"/>
      <c r="KZR227" s="1"/>
      <c r="KZS227" s="1"/>
      <c r="KZT227" s="1"/>
      <c r="KZU227" s="1"/>
      <c r="KZV227" s="1"/>
      <c r="KZW227" s="1"/>
      <c r="KZX227" s="1"/>
      <c r="KZY227" s="1"/>
      <c r="KZZ227" s="1"/>
      <c r="LAA227" s="1"/>
      <c r="LAB227" s="1"/>
      <c r="LAC227" s="1"/>
      <c r="LAD227" s="1"/>
      <c r="LAE227" s="1"/>
      <c r="LAF227" s="1"/>
      <c r="LAG227" s="1"/>
      <c r="LAH227" s="1"/>
      <c r="LAI227" s="1"/>
      <c r="LAJ227" s="1"/>
      <c r="LAK227" s="1"/>
      <c r="LAL227" s="1"/>
      <c r="LAM227" s="1"/>
      <c r="LAN227" s="1"/>
      <c r="LAO227" s="1"/>
      <c r="LAP227" s="1"/>
      <c r="LAQ227" s="1"/>
      <c r="LAR227" s="1"/>
      <c r="LAS227" s="1"/>
      <c r="LAT227" s="1"/>
      <c r="LAU227" s="1"/>
      <c r="LAV227" s="1"/>
      <c r="LAW227" s="1"/>
      <c r="LAX227" s="1"/>
      <c r="LAY227" s="1"/>
      <c r="LAZ227" s="1"/>
      <c r="LBA227" s="1"/>
      <c r="LBB227" s="1"/>
      <c r="LBC227" s="1"/>
      <c r="LBD227" s="1"/>
      <c r="LBE227" s="1"/>
      <c r="LBF227" s="1"/>
      <c r="LBG227" s="1"/>
      <c r="LBH227" s="1"/>
      <c r="LBI227" s="1"/>
      <c r="LBJ227" s="1"/>
      <c r="LBK227" s="1"/>
      <c r="LBL227" s="1"/>
      <c r="LBM227" s="1"/>
      <c r="LBN227" s="1"/>
      <c r="LBO227" s="1"/>
      <c r="LBP227" s="1"/>
      <c r="LBQ227" s="1"/>
      <c r="LBR227" s="1"/>
      <c r="LBS227" s="1"/>
      <c r="LBT227" s="1"/>
      <c r="LBU227" s="1"/>
      <c r="LBV227" s="1"/>
      <c r="LBW227" s="1"/>
      <c r="LBX227" s="1"/>
      <c r="LBY227" s="1"/>
      <c r="LBZ227" s="1"/>
      <c r="LCA227" s="1"/>
      <c r="LCB227" s="1"/>
      <c r="LCC227" s="1"/>
      <c r="LCD227" s="1"/>
      <c r="LCE227" s="1"/>
      <c r="LCF227" s="1"/>
      <c r="LCG227" s="1"/>
      <c r="LCH227" s="1"/>
      <c r="LCI227" s="1"/>
      <c r="LCJ227" s="1"/>
      <c r="LCK227" s="1"/>
      <c r="LCL227" s="1"/>
      <c r="LCM227" s="1"/>
      <c r="LCN227" s="1"/>
      <c r="LCO227" s="1"/>
      <c r="LCP227" s="1"/>
      <c r="LCQ227" s="1"/>
      <c r="LCR227" s="1"/>
      <c r="LCS227" s="1"/>
      <c r="LCT227" s="1"/>
      <c r="LCU227" s="1"/>
      <c r="LCV227" s="1"/>
      <c r="LCW227" s="1"/>
      <c r="LCX227" s="1"/>
      <c r="LCY227" s="1"/>
      <c r="LCZ227" s="1"/>
      <c r="LDA227" s="1"/>
      <c r="LDB227" s="1"/>
      <c r="LDC227" s="1"/>
      <c r="LDD227" s="1"/>
      <c r="LDE227" s="1"/>
      <c r="LDF227" s="1"/>
      <c r="LDG227" s="1"/>
      <c r="LDH227" s="1"/>
      <c r="LDI227" s="1"/>
      <c r="LDJ227" s="1"/>
      <c r="LDK227" s="1"/>
      <c r="LDL227" s="1"/>
      <c r="LDM227" s="1"/>
      <c r="LDN227" s="1"/>
      <c r="LDO227" s="1"/>
      <c r="LDP227" s="1"/>
      <c r="LDQ227" s="1"/>
      <c r="LDR227" s="1"/>
      <c r="LDS227" s="1"/>
      <c r="LDT227" s="1"/>
      <c r="LDU227" s="1"/>
      <c r="LDV227" s="1"/>
      <c r="LDW227" s="1"/>
      <c r="LDX227" s="1"/>
      <c r="LDY227" s="1"/>
      <c r="LDZ227" s="1"/>
      <c r="LEA227" s="1"/>
      <c r="LEB227" s="1"/>
      <c r="LEC227" s="1"/>
      <c r="LED227" s="1"/>
      <c r="LEE227" s="1"/>
      <c r="LEF227" s="1"/>
      <c r="LEG227" s="1"/>
      <c r="LEH227" s="1"/>
      <c r="LEI227" s="1"/>
      <c r="LEJ227" s="1"/>
      <c r="LEK227" s="1"/>
      <c r="LEL227" s="1"/>
      <c r="LEM227" s="1"/>
      <c r="LEN227" s="1"/>
      <c r="LEO227" s="1"/>
      <c r="LEP227" s="1"/>
      <c r="LEQ227" s="1"/>
      <c r="LER227" s="1"/>
      <c r="LES227" s="1"/>
      <c r="LET227" s="1"/>
      <c r="LEU227" s="1"/>
      <c r="LEV227" s="1"/>
      <c r="LEW227" s="1"/>
      <c r="LEX227" s="1"/>
      <c r="LEY227" s="1"/>
      <c r="LEZ227" s="1"/>
      <c r="LFA227" s="1"/>
      <c r="LFB227" s="1"/>
      <c r="LFC227" s="1"/>
      <c r="LFD227" s="1"/>
      <c r="LFE227" s="1"/>
      <c r="LFF227" s="1"/>
      <c r="LFG227" s="1"/>
      <c r="LFH227" s="1"/>
      <c r="LFI227" s="1"/>
      <c r="LFJ227" s="1"/>
      <c r="LFK227" s="1"/>
      <c r="LFL227" s="1"/>
      <c r="LFM227" s="1"/>
      <c r="LFN227" s="1"/>
      <c r="LFO227" s="1"/>
      <c r="LFP227" s="1"/>
      <c r="LFQ227" s="1"/>
      <c r="LFR227" s="1"/>
      <c r="LFS227" s="1"/>
      <c r="LFT227" s="1"/>
      <c r="LFU227" s="1"/>
      <c r="LFV227" s="1"/>
      <c r="LFW227" s="1"/>
      <c r="LFX227" s="1"/>
      <c r="LFY227" s="1"/>
      <c r="LFZ227" s="1"/>
      <c r="LGA227" s="1"/>
      <c r="LGB227" s="1"/>
      <c r="LGC227" s="1"/>
      <c r="LGD227" s="1"/>
      <c r="LGE227" s="1"/>
      <c r="LGF227" s="1"/>
      <c r="LGG227" s="1"/>
      <c r="LGH227" s="1"/>
      <c r="LGI227" s="1"/>
      <c r="LGJ227" s="1"/>
      <c r="LGK227" s="1"/>
      <c r="LGL227" s="1"/>
      <c r="LGM227" s="1"/>
      <c r="LGN227" s="1"/>
      <c r="LGO227" s="1"/>
      <c r="LGP227" s="1"/>
      <c r="LGQ227" s="1"/>
      <c r="LGR227" s="1"/>
      <c r="LGS227" s="1"/>
      <c r="LGT227" s="1"/>
      <c r="LGU227" s="1"/>
      <c r="LGV227" s="1"/>
      <c r="LGW227" s="1"/>
      <c r="LGX227" s="1"/>
      <c r="LGY227" s="1"/>
      <c r="LGZ227" s="1"/>
      <c r="LHA227" s="1"/>
      <c r="LHB227" s="1"/>
      <c r="LHC227" s="1"/>
      <c r="LHD227" s="1"/>
      <c r="LHE227" s="1"/>
      <c r="LHF227" s="1"/>
      <c r="LHG227" s="1"/>
      <c r="LHH227" s="1"/>
      <c r="LHI227" s="1"/>
      <c r="LHJ227" s="1"/>
      <c r="LHK227" s="1"/>
      <c r="LHL227" s="1"/>
      <c r="LHM227" s="1"/>
      <c r="LHN227" s="1"/>
      <c r="LHO227" s="1"/>
      <c r="LHP227" s="1"/>
      <c r="LHQ227" s="1"/>
      <c r="LHR227" s="1"/>
      <c r="LHS227" s="1"/>
      <c r="LHT227" s="1"/>
      <c r="LHU227" s="1"/>
      <c r="LHV227" s="1"/>
      <c r="LHW227" s="1"/>
      <c r="LHX227" s="1"/>
      <c r="LHY227" s="1"/>
      <c r="LHZ227" s="1"/>
      <c r="LIA227" s="1"/>
      <c r="LIB227" s="1"/>
      <c r="LIC227" s="1"/>
      <c r="LID227" s="1"/>
      <c r="LIE227" s="1"/>
      <c r="LIF227" s="1"/>
      <c r="LIG227" s="1"/>
      <c r="LIH227" s="1"/>
      <c r="LII227" s="1"/>
      <c r="LIJ227" s="1"/>
      <c r="LIK227" s="1"/>
      <c r="LIL227" s="1"/>
      <c r="LIM227" s="1"/>
      <c r="LIN227" s="1"/>
      <c r="LIO227" s="1"/>
      <c r="LIP227" s="1"/>
      <c r="LIQ227" s="1"/>
      <c r="LIR227" s="1"/>
      <c r="LIS227" s="1"/>
      <c r="LIT227" s="1"/>
      <c r="LIU227" s="1"/>
      <c r="LIV227" s="1"/>
      <c r="LIW227" s="1"/>
      <c r="LIX227" s="1"/>
      <c r="LIY227" s="1"/>
      <c r="LIZ227" s="1"/>
      <c r="LJA227" s="1"/>
      <c r="LJB227" s="1"/>
      <c r="LJC227" s="1"/>
      <c r="LJD227" s="1"/>
      <c r="LJE227" s="1"/>
      <c r="LJF227" s="1"/>
      <c r="LJG227" s="1"/>
      <c r="LJH227" s="1"/>
      <c r="LJI227" s="1"/>
      <c r="LJJ227" s="1"/>
      <c r="LJK227" s="1"/>
      <c r="LJL227" s="1"/>
      <c r="LJM227" s="1"/>
      <c r="LJN227" s="1"/>
      <c r="LJO227" s="1"/>
      <c r="LJP227" s="1"/>
      <c r="LJQ227" s="1"/>
      <c r="LJR227" s="1"/>
      <c r="LJS227" s="1"/>
      <c r="LJT227" s="1"/>
      <c r="LJU227" s="1"/>
      <c r="LJV227" s="1"/>
      <c r="LJW227" s="1"/>
      <c r="LJX227" s="1"/>
      <c r="LJY227" s="1"/>
      <c r="LJZ227" s="1"/>
      <c r="LKA227" s="1"/>
      <c r="LKB227" s="1"/>
      <c r="LKC227" s="1"/>
      <c r="LKD227" s="1"/>
      <c r="LKE227" s="1"/>
      <c r="LKF227" s="1"/>
      <c r="LKG227" s="1"/>
      <c r="LKH227" s="1"/>
      <c r="LKI227" s="1"/>
      <c r="LKJ227" s="1"/>
      <c r="LKK227" s="1"/>
      <c r="LKL227" s="1"/>
      <c r="LKM227" s="1"/>
      <c r="LKN227" s="1"/>
      <c r="LKO227" s="1"/>
      <c r="LKP227" s="1"/>
      <c r="LKQ227" s="1"/>
      <c r="LKR227" s="1"/>
      <c r="LKS227" s="1"/>
      <c r="LKT227" s="1"/>
      <c r="LKU227" s="1"/>
      <c r="LKV227" s="1"/>
      <c r="LKW227" s="1"/>
      <c r="LKX227" s="1"/>
      <c r="LKY227" s="1"/>
      <c r="LKZ227" s="1"/>
      <c r="LLA227" s="1"/>
      <c r="LLB227" s="1"/>
      <c r="LLC227" s="1"/>
      <c r="LLD227" s="1"/>
      <c r="LLE227" s="1"/>
      <c r="LLF227" s="1"/>
      <c r="LLG227" s="1"/>
      <c r="LLH227" s="1"/>
      <c r="LLI227" s="1"/>
      <c r="LLJ227" s="1"/>
      <c r="LLK227" s="1"/>
      <c r="LLL227" s="1"/>
      <c r="LLM227" s="1"/>
      <c r="LLN227" s="1"/>
      <c r="LLO227" s="1"/>
      <c r="LLP227" s="1"/>
      <c r="LLQ227" s="1"/>
      <c r="LLR227" s="1"/>
      <c r="LLS227" s="1"/>
      <c r="LLT227" s="1"/>
      <c r="LLU227" s="1"/>
      <c r="LLV227" s="1"/>
      <c r="LLW227" s="1"/>
      <c r="LLX227" s="1"/>
      <c r="LLY227" s="1"/>
      <c r="LLZ227" s="1"/>
      <c r="LMA227" s="1"/>
      <c r="LMB227" s="1"/>
      <c r="LMC227" s="1"/>
      <c r="LMD227" s="1"/>
      <c r="LME227" s="1"/>
      <c r="LMF227" s="1"/>
      <c r="LMG227" s="1"/>
      <c r="LMH227" s="1"/>
      <c r="LMI227" s="1"/>
      <c r="LMJ227" s="1"/>
      <c r="LMK227" s="1"/>
      <c r="LML227" s="1"/>
      <c r="LMM227" s="1"/>
      <c r="LMN227" s="1"/>
      <c r="LMO227" s="1"/>
      <c r="LMP227" s="1"/>
      <c r="LMQ227" s="1"/>
      <c r="LMR227" s="1"/>
      <c r="LMS227" s="1"/>
      <c r="LMT227" s="1"/>
      <c r="LMU227" s="1"/>
      <c r="LMV227" s="1"/>
      <c r="LMW227" s="1"/>
      <c r="LMX227" s="1"/>
      <c r="LMY227" s="1"/>
      <c r="LMZ227" s="1"/>
      <c r="LNA227" s="1"/>
      <c r="LNB227" s="1"/>
      <c r="LNC227" s="1"/>
      <c r="LND227" s="1"/>
      <c r="LNE227" s="1"/>
      <c r="LNF227" s="1"/>
      <c r="LNG227" s="1"/>
      <c r="LNH227" s="1"/>
      <c r="LNI227" s="1"/>
      <c r="LNJ227" s="1"/>
      <c r="LNK227" s="1"/>
      <c r="LNL227" s="1"/>
      <c r="LNM227" s="1"/>
      <c r="LNN227" s="1"/>
      <c r="LNO227" s="1"/>
      <c r="LNP227" s="1"/>
      <c r="LNQ227" s="1"/>
      <c r="LNR227" s="1"/>
      <c r="LNS227" s="1"/>
      <c r="LNT227" s="1"/>
      <c r="LNU227" s="1"/>
      <c r="LNV227" s="1"/>
      <c r="LNW227" s="1"/>
      <c r="LNX227" s="1"/>
      <c r="LNY227" s="1"/>
      <c r="LNZ227" s="1"/>
      <c r="LOA227" s="1"/>
      <c r="LOB227" s="1"/>
      <c r="LOC227" s="1"/>
      <c r="LOD227" s="1"/>
      <c r="LOE227" s="1"/>
      <c r="LOF227" s="1"/>
      <c r="LOG227" s="1"/>
      <c r="LOH227" s="1"/>
      <c r="LOI227" s="1"/>
      <c r="LOJ227" s="1"/>
      <c r="LOK227" s="1"/>
      <c r="LOL227" s="1"/>
      <c r="LOM227" s="1"/>
      <c r="LON227" s="1"/>
      <c r="LOO227" s="1"/>
      <c r="LOP227" s="1"/>
      <c r="LOQ227" s="1"/>
      <c r="LOR227" s="1"/>
      <c r="LOS227" s="1"/>
      <c r="LOT227" s="1"/>
      <c r="LOU227" s="1"/>
      <c r="LOV227" s="1"/>
      <c r="LOW227" s="1"/>
      <c r="LOX227" s="1"/>
      <c r="LOY227" s="1"/>
      <c r="LOZ227" s="1"/>
      <c r="LPA227" s="1"/>
      <c r="LPB227" s="1"/>
      <c r="LPC227" s="1"/>
      <c r="LPD227" s="1"/>
      <c r="LPE227" s="1"/>
      <c r="LPF227" s="1"/>
      <c r="LPG227" s="1"/>
      <c r="LPH227" s="1"/>
      <c r="LPI227" s="1"/>
      <c r="LPJ227" s="1"/>
      <c r="LPK227" s="1"/>
      <c r="LPL227" s="1"/>
      <c r="LPM227" s="1"/>
      <c r="LPN227" s="1"/>
      <c r="LPO227" s="1"/>
      <c r="LPP227" s="1"/>
      <c r="LPQ227" s="1"/>
      <c r="LPR227" s="1"/>
      <c r="LPS227" s="1"/>
      <c r="LPT227" s="1"/>
      <c r="LPU227" s="1"/>
      <c r="LPV227" s="1"/>
      <c r="LPW227" s="1"/>
      <c r="LPX227" s="1"/>
      <c r="LPY227" s="1"/>
      <c r="LPZ227" s="1"/>
      <c r="LQA227" s="1"/>
      <c r="LQB227" s="1"/>
      <c r="LQC227" s="1"/>
      <c r="LQD227" s="1"/>
      <c r="LQE227" s="1"/>
      <c r="LQF227" s="1"/>
      <c r="LQG227" s="1"/>
      <c r="LQH227" s="1"/>
      <c r="LQI227" s="1"/>
      <c r="LQJ227" s="1"/>
      <c r="LQK227" s="1"/>
      <c r="LQL227" s="1"/>
      <c r="LQM227" s="1"/>
      <c r="LQN227" s="1"/>
      <c r="LQO227" s="1"/>
      <c r="LQP227" s="1"/>
      <c r="LQQ227" s="1"/>
      <c r="LQR227" s="1"/>
      <c r="LQS227" s="1"/>
      <c r="LQT227" s="1"/>
      <c r="LQU227" s="1"/>
      <c r="LQV227" s="1"/>
      <c r="LQW227" s="1"/>
      <c r="LQX227" s="1"/>
      <c r="LQY227" s="1"/>
      <c r="LQZ227" s="1"/>
      <c r="LRA227" s="1"/>
      <c r="LRB227" s="1"/>
      <c r="LRC227" s="1"/>
      <c r="LRD227" s="1"/>
      <c r="LRE227" s="1"/>
      <c r="LRF227" s="1"/>
      <c r="LRG227" s="1"/>
      <c r="LRH227" s="1"/>
      <c r="LRI227" s="1"/>
      <c r="LRJ227" s="1"/>
      <c r="LRK227" s="1"/>
      <c r="LRL227" s="1"/>
      <c r="LRM227" s="1"/>
      <c r="LRN227" s="1"/>
      <c r="LRO227" s="1"/>
      <c r="LRP227" s="1"/>
      <c r="LRQ227" s="1"/>
      <c r="LRR227" s="1"/>
      <c r="LRS227" s="1"/>
      <c r="LRT227" s="1"/>
      <c r="LRU227" s="1"/>
      <c r="LRV227" s="1"/>
      <c r="LRW227" s="1"/>
      <c r="LRX227" s="1"/>
      <c r="LRY227" s="1"/>
      <c r="LRZ227" s="1"/>
      <c r="LSA227" s="1"/>
      <c r="LSB227" s="1"/>
      <c r="LSC227" s="1"/>
      <c r="LSD227" s="1"/>
      <c r="LSE227" s="1"/>
      <c r="LSF227" s="1"/>
      <c r="LSG227" s="1"/>
      <c r="LSH227" s="1"/>
      <c r="LSI227" s="1"/>
      <c r="LSJ227" s="1"/>
      <c r="LSK227" s="1"/>
      <c r="LSL227" s="1"/>
      <c r="LSM227" s="1"/>
      <c r="LSN227" s="1"/>
      <c r="LSO227" s="1"/>
      <c r="LSP227" s="1"/>
      <c r="LSQ227" s="1"/>
      <c r="LSR227" s="1"/>
      <c r="LSS227" s="1"/>
      <c r="LST227" s="1"/>
      <c r="LSU227" s="1"/>
      <c r="LSV227" s="1"/>
      <c r="LSW227" s="1"/>
      <c r="LSX227" s="1"/>
      <c r="LSY227" s="1"/>
      <c r="LSZ227" s="1"/>
      <c r="LTA227" s="1"/>
      <c r="LTB227" s="1"/>
      <c r="LTC227" s="1"/>
      <c r="LTD227" s="1"/>
      <c r="LTE227" s="1"/>
      <c r="LTF227" s="1"/>
      <c r="LTG227" s="1"/>
      <c r="LTH227" s="1"/>
      <c r="LTI227" s="1"/>
      <c r="LTJ227" s="1"/>
      <c r="LTK227" s="1"/>
      <c r="LTL227" s="1"/>
      <c r="LTM227" s="1"/>
      <c r="LTN227" s="1"/>
      <c r="LTO227" s="1"/>
      <c r="LTP227" s="1"/>
      <c r="LTQ227" s="1"/>
      <c r="LTR227" s="1"/>
      <c r="LTS227" s="1"/>
      <c r="LTT227" s="1"/>
      <c r="LTU227" s="1"/>
      <c r="LTV227" s="1"/>
      <c r="LTW227" s="1"/>
      <c r="LTX227" s="1"/>
      <c r="LTY227" s="1"/>
      <c r="LTZ227" s="1"/>
      <c r="LUA227" s="1"/>
      <c r="LUB227" s="1"/>
      <c r="LUC227" s="1"/>
      <c r="LUD227" s="1"/>
      <c r="LUE227" s="1"/>
      <c r="LUF227" s="1"/>
      <c r="LUG227" s="1"/>
      <c r="LUH227" s="1"/>
      <c r="LUI227" s="1"/>
      <c r="LUJ227" s="1"/>
      <c r="LUK227" s="1"/>
      <c r="LUL227" s="1"/>
      <c r="LUM227" s="1"/>
      <c r="LUN227" s="1"/>
      <c r="LUO227" s="1"/>
      <c r="LUP227" s="1"/>
      <c r="LUQ227" s="1"/>
      <c r="LUR227" s="1"/>
      <c r="LUS227" s="1"/>
      <c r="LUT227" s="1"/>
      <c r="LUU227" s="1"/>
      <c r="LUV227" s="1"/>
      <c r="LUW227" s="1"/>
      <c r="LUX227" s="1"/>
      <c r="LUY227" s="1"/>
      <c r="LUZ227" s="1"/>
      <c r="LVA227" s="1"/>
      <c r="LVB227" s="1"/>
      <c r="LVC227" s="1"/>
      <c r="LVD227" s="1"/>
      <c r="LVE227" s="1"/>
      <c r="LVF227" s="1"/>
      <c r="LVG227" s="1"/>
      <c r="LVH227" s="1"/>
      <c r="LVI227" s="1"/>
      <c r="LVJ227" s="1"/>
      <c r="LVK227" s="1"/>
      <c r="LVL227" s="1"/>
      <c r="LVM227" s="1"/>
      <c r="LVN227" s="1"/>
      <c r="LVO227" s="1"/>
      <c r="LVP227" s="1"/>
      <c r="LVQ227" s="1"/>
      <c r="LVR227" s="1"/>
      <c r="LVS227" s="1"/>
      <c r="LVT227" s="1"/>
      <c r="LVU227" s="1"/>
      <c r="LVV227" s="1"/>
      <c r="LVW227" s="1"/>
      <c r="LVX227" s="1"/>
      <c r="LVY227" s="1"/>
      <c r="LVZ227" s="1"/>
      <c r="LWA227" s="1"/>
      <c r="LWB227" s="1"/>
      <c r="LWC227" s="1"/>
      <c r="LWD227" s="1"/>
      <c r="LWE227" s="1"/>
      <c r="LWF227" s="1"/>
      <c r="LWG227" s="1"/>
      <c r="LWH227" s="1"/>
      <c r="LWI227" s="1"/>
      <c r="LWJ227" s="1"/>
      <c r="LWK227" s="1"/>
      <c r="LWL227" s="1"/>
      <c r="LWM227" s="1"/>
      <c r="LWN227" s="1"/>
      <c r="LWO227" s="1"/>
      <c r="LWP227" s="1"/>
      <c r="LWQ227" s="1"/>
      <c r="LWR227" s="1"/>
      <c r="LWS227" s="1"/>
      <c r="LWT227" s="1"/>
      <c r="LWU227" s="1"/>
      <c r="LWV227" s="1"/>
      <c r="LWW227" s="1"/>
      <c r="LWX227" s="1"/>
      <c r="LWY227" s="1"/>
      <c r="LWZ227" s="1"/>
      <c r="LXA227" s="1"/>
      <c r="LXB227" s="1"/>
      <c r="LXC227" s="1"/>
      <c r="LXD227" s="1"/>
      <c r="LXE227" s="1"/>
      <c r="LXF227" s="1"/>
      <c r="LXG227" s="1"/>
      <c r="LXH227" s="1"/>
      <c r="LXI227" s="1"/>
      <c r="LXJ227" s="1"/>
      <c r="LXK227" s="1"/>
      <c r="LXL227" s="1"/>
      <c r="LXM227" s="1"/>
      <c r="LXN227" s="1"/>
      <c r="LXO227" s="1"/>
      <c r="LXP227" s="1"/>
      <c r="LXQ227" s="1"/>
      <c r="LXR227" s="1"/>
      <c r="LXS227" s="1"/>
      <c r="LXT227" s="1"/>
      <c r="LXU227" s="1"/>
      <c r="LXV227" s="1"/>
      <c r="LXW227" s="1"/>
      <c r="LXX227" s="1"/>
      <c r="LXY227" s="1"/>
      <c r="LXZ227" s="1"/>
      <c r="LYA227" s="1"/>
      <c r="LYB227" s="1"/>
      <c r="LYC227" s="1"/>
      <c r="LYD227" s="1"/>
      <c r="LYE227" s="1"/>
      <c r="LYF227" s="1"/>
      <c r="LYG227" s="1"/>
      <c r="LYH227" s="1"/>
      <c r="LYI227" s="1"/>
      <c r="LYJ227" s="1"/>
      <c r="LYK227" s="1"/>
      <c r="LYL227" s="1"/>
      <c r="LYM227" s="1"/>
      <c r="LYN227" s="1"/>
      <c r="LYO227" s="1"/>
      <c r="LYP227" s="1"/>
      <c r="LYQ227" s="1"/>
      <c r="LYR227" s="1"/>
      <c r="LYS227" s="1"/>
      <c r="LYT227" s="1"/>
      <c r="LYU227" s="1"/>
      <c r="LYV227" s="1"/>
      <c r="LYW227" s="1"/>
      <c r="LYX227" s="1"/>
      <c r="LYY227" s="1"/>
      <c r="LYZ227" s="1"/>
      <c r="LZA227" s="1"/>
      <c r="LZB227" s="1"/>
      <c r="LZC227" s="1"/>
      <c r="LZD227" s="1"/>
      <c r="LZE227" s="1"/>
      <c r="LZF227" s="1"/>
      <c r="LZG227" s="1"/>
      <c r="LZH227" s="1"/>
      <c r="LZI227" s="1"/>
      <c r="LZJ227" s="1"/>
      <c r="LZK227" s="1"/>
      <c r="LZL227" s="1"/>
      <c r="LZM227" s="1"/>
      <c r="LZN227" s="1"/>
      <c r="LZO227" s="1"/>
      <c r="LZP227" s="1"/>
      <c r="LZQ227" s="1"/>
      <c r="LZR227" s="1"/>
      <c r="LZS227" s="1"/>
      <c r="LZT227" s="1"/>
      <c r="LZU227" s="1"/>
      <c r="LZV227" s="1"/>
      <c r="LZW227" s="1"/>
      <c r="LZX227" s="1"/>
      <c r="LZY227" s="1"/>
      <c r="LZZ227" s="1"/>
      <c r="MAA227" s="1"/>
      <c r="MAB227" s="1"/>
      <c r="MAC227" s="1"/>
      <c r="MAD227" s="1"/>
      <c r="MAE227" s="1"/>
      <c r="MAF227" s="1"/>
      <c r="MAG227" s="1"/>
      <c r="MAH227" s="1"/>
      <c r="MAI227" s="1"/>
      <c r="MAJ227" s="1"/>
      <c r="MAK227" s="1"/>
      <c r="MAL227" s="1"/>
      <c r="MAM227" s="1"/>
      <c r="MAN227" s="1"/>
      <c r="MAO227" s="1"/>
      <c r="MAP227" s="1"/>
      <c r="MAQ227" s="1"/>
      <c r="MAR227" s="1"/>
      <c r="MAS227" s="1"/>
      <c r="MAT227" s="1"/>
      <c r="MAU227" s="1"/>
      <c r="MAV227" s="1"/>
      <c r="MAW227" s="1"/>
      <c r="MAX227" s="1"/>
      <c r="MAY227" s="1"/>
      <c r="MAZ227" s="1"/>
      <c r="MBA227" s="1"/>
      <c r="MBB227" s="1"/>
      <c r="MBC227" s="1"/>
      <c r="MBD227" s="1"/>
      <c r="MBE227" s="1"/>
      <c r="MBF227" s="1"/>
      <c r="MBG227" s="1"/>
      <c r="MBH227" s="1"/>
      <c r="MBI227" s="1"/>
      <c r="MBJ227" s="1"/>
      <c r="MBK227" s="1"/>
      <c r="MBL227" s="1"/>
      <c r="MBM227" s="1"/>
      <c r="MBN227" s="1"/>
      <c r="MBO227" s="1"/>
      <c r="MBP227" s="1"/>
      <c r="MBQ227" s="1"/>
      <c r="MBR227" s="1"/>
      <c r="MBS227" s="1"/>
      <c r="MBT227" s="1"/>
      <c r="MBU227" s="1"/>
      <c r="MBV227" s="1"/>
      <c r="MBW227" s="1"/>
      <c r="MBX227" s="1"/>
      <c r="MBY227" s="1"/>
      <c r="MBZ227" s="1"/>
      <c r="MCA227" s="1"/>
      <c r="MCB227" s="1"/>
      <c r="MCC227" s="1"/>
      <c r="MCD227" s="1"/>
      <c r="MCE227" s="1"/>
      <c r="MCF227" s="1"/>
      <c r="MCG227" s="1"/>
      <c r="MCH227" s="1"/>
      <c r="MCI227" s="1"/>
      <c r="MCJ227" s="1"/>
      <c r="MCK227" s="1"/>
      <c r="MCL227" s="1"/>
      <c r="MCM227" s="1"/>
      <c r="MCN227" s="1"/>
      <c r="MCO227" s="1"/>
      <c r="MCP227" s="1"/>
      <c r="MCQ227" s="1"/>
      <c r="MCR227" s="1"/>
      <c r="MCS227" s="1"/>
      <c r="MCT227" s="1"/>
      <c r="MCU227" s="1"/>
      <c r="MCV227" s="1"/>
      <c r="MCW227" s="1"/>
      <c r="MCX227" s="1"/>
      <c r="MCY227" s="1"/>
      <c r="MCZ227" s="1"/>
      <c r="MDA227" s="1"/>
      <c r="MDB227" s="1"/>
      <c r="MDC227" s="1"/>
      <c r="MDD227" s="1"/>
      <c r="MDE227" s="1"/>
      <c r="MDF227" s="1"/>
      <c r="MDG227" s="1"/>
      <c r="MDH227" s="1"/>
      <c r="MDI227" s="1"/>
      <c r="MDJ227" s="1"/>
      <c r="MDK227" s="1"/>
      <c r="MDL227" s="1"/>
      <c r="MDM227" s="1"/>
      <c r="MDN227" s="1"/>
      <c r="MDO227" s="1"/>
      <c r="MDP227" s="1"/>
      <c r="MDQ227" s="1"/>
      <c r="MDR227" s="1"/>
      <c r="MDS227" s="1"/>
      <c r="MDT227" s="1"/>
      <c r="MDU227" s="1"/>
      <c r="MDV227" s="1"/>
      <c r="MDW227" s="1"/>
      <c r="MDX227" s="1"/>
      <c r="MDY227" s="1"/>
      <c r="MDZ227" s="1"/>
      <c r="MEA227" s="1"/>
      <c r="MEB227" s="1"/>
      <c r="MEC227" s="1"/>
      <c r="MED227" s="1"/>
      <c r="MEE227" s="1"/>
      <c r="MEF227" s="1"/>
      <c r="MEG227" s="1"/>
      <c r="MEH227" s="1"/>
      <c r="MEI227" s="1"/>
      <c r="MEJ227" s="1"/>
      <c r="MEK227" s="1"/>
      <c r="MEL227" s="1"/>
      <c r="MEM227" s="1"/>
      <c r="MEN227" s="1"/>
      <c r="MEO227" s="1"/>
      <c r="MEP227" s="1"/>
      <c r="MEQ227" s="1"/>
      <c r="MER227" s="1"/>
      <c r="MES227" s="1"/>
      <c r="MET227" s="1"/>
      <c r="MEU227" s="1"/>
      <c r="MEV227" s="1"/>
      <c r="MEW227" s="1"/>
      <c r="MEX227" s="1"/>
      <c r="MEY227" s="1"/>
      <c r="MEZ227" s="1"/>
      <c r="MFA227" s="1"/>
      <c r="MFB227" s="1"/>
      <c r="MFC227" s="1"/>
      <c r="MFD227" s="1"/>
      <c r="MFE227" s="1"/>
      <c r="MFF227" s="1"/>
      <c r="MFG227" s="1"/>
      <c r="MFH227" s="1"/>
      <c r="MFI227" s="1"/>
      <c r="MFJ227" s="1"/>
      <c r="MFK227" s="1"/>
      <c r="MFL227" s="1"/>
      <c r="MFM227" s="1"/>
      <c r="MFN227" s="1"/>
      <c r="MFO227" s="1"/>
      <c r="MFP227" s="1"/>
      <c r="MFQ227" s="1"/>
      <c r="MFR227" s="1"/>
      <c r="MFS227" s="1"/>
      <c r="MFT227" s="1"/>
      <c r="MFU227" s="1"/>
      <c r="MFV227" s="1"/>
      <c r="MFW227" s="1"/>
      <c r="MFX227" s="1"/>
      <c r="MFY227" s="1"/>
      <c r="MFZ227" s="1"/>
      <c r="MGA227" s="1"/>
      <c r="MGB227" s="1"/>
      <c r="MGC227" s="1"/>
      <c r="MGD227" s="1"/>
      <c r="MGE227" s="1"/>
      <c r="MGF227" s="1"/>
      <c r="MGG227" s="1"/>
      <c r="MGH227" s="1"/>
      <c r="MGI227" s="1"/>
      <c r="MGJ227" s="1"/>
      <c r="MGK227" s="1"/>
      <c r="MGL227" s="1"/>
      <c r="MGM227" s="1"/>
      <c r="MGN227" s="1"/>
      <c r="MGO227" s="1"/>
      <c r="MGP227" s="1"/>
      <c r="MGQ227" s="1"/>
      <c r="MGR227" s="1"/>
      <c r="MGS227" s="1"/>
      <c r="MGT227" s="1"/>
      <c r="MGU227" s="1"/>
      <c r="MGV227" s="1"/>
      <c r="MGW227" s="1"/>
      <c r="MGX227" s="1"/>
      <c r="MGY227" s="1"/>
      <c r="MGZ227" s="1"/>
      <c r="MHA227" s="1"/>
      <c r="MHB227" s="1"/>
      <c r="MHC227" s="1"/>
      <c r="MHD227" s="1"/>
      <c r="MHE227" s="1"/>
      <c r="MHF227" s="1"/>
      <c r="MHG227" s="1"/>
      <c r="MHH227" s="1"/>
      <c r="MHI227" s="1"/>
      <c r="MHJ227" s="1"/>
      <c r="MHK227" s="1"/>
      <c r="MHL227" s="1"/>
      <c r="MHM227" s="1"/>
      <c r="MHN227" s="1"/>
      <c r="MHO227" s="1"/>
      <c r="MHP227" s="1"/>
      <c r="MHQ227" s="1"/>
      <c r="MHR227" s="1"/>
      <c r="MHS227" s="1"/>
      <c r="MHT227" s="1"/>
      <c r="MHU227" s="1"/>
      <c r="MHV227" s="1"/>
      <c r="MHW227" s="1"/>
      <c r="MHX227" s="1"/>
      <c r="MHY227" s="1"/>
      <c r="MHZ227" s="1"/>
      <c r="MIA227" s="1"/>
      <c r="MIB227" s="1"/>
      <c r="MIC227" s="1"/>
      <c r="MID227" s="1"/>
      <c r="MIE227" s="1"/>
      <c r="MIF227" s="1"/>
      <c r="MIG227" s="1"/>
      <c r="MIH227" s="1"/>
      <c r="MII227" s="1"/>
      <c r="MIJ227" s="1"/>
      <c r="MIK227" s="1"/>
      <c r="MIL227" s="1"/>
      <c r="MIM227" s="1"/>
      <c r="MIN227" s="1"/>
      <c r="MIO227" s="1"/>
      <c r="MIP227" s="1"/>
      <c r="MIQ227" s="1"/>
      <c r="MIR227" s="1"/>
      <c r="MIS227" s="1"/>
      <c r="MIT227" s="1"/>
      <c r="MIU227" s="1"/>
      <c r="MIV227" s="1"/>
      <c r="MIW227" s="1"/>
      <c r="MIX227" s="1"/>
      <c r="MIY227" s="1"/>
      <c r="MIZ227" s="1"/>
      <c r="MJA227" s="1"/>
      <c r="MJB227" s="1"/>
      <c r="MJC227" s="1"/>
      <c r="MJD227" s="1"/>
      <c r="MJE227" s="1"/>
      <c r="MJF227" s="1"/>
      <c r="MJG227" s="1"/>
      <c r="MJH227" s="1"/>
      <c r="MJI227" s="1"/>
      <c r="MJJ227" s="1"/>
      <c r="MJK227" s="1"/>
      <c r="MJL227" s="1"/>
      <c r="MJM227" s="1"/>
      <c r="MJN227" s="1"/>
      <c r="MJO227" s="1"/>
      <c r="MJP227" s="1"/>
      <c r="MJQ227" s="1"/>
      <c r="MJR227" s="1"/>
      <c r="MJS227" s="1"/>
      <c r="MJT227" s="1"/>
      <c r="MJU227" s="1"/>
      <c r="MJV227" s="1"/>
      <c r="MJW227" s="1"/>
      <c r="MJX227" s="1"/>
      <c r="MJY227" s="1"/>
      <c r="MJZ227" s="1"/>
      <c r="MKA227" s="1"/>
      <c r="MKB227" s="1"/>
      <c r="MKC227" s="1"/>
      <c r="MKD227" s="1"/>
      <c r="MKE227" s="1"/>
      <c r="MKF227" s="1"/>
      <c r="MKG227" s="1"/>
      <c r="MKH227" s="1"/>
      <c r="MKI227" s="1"/>
      <c r="MKJ227" s="1"/>
      <c r="MKK227" s="1"/>
      <c r="MKL227" s="1"/>
      <c r="MKM227" s="1"/>
      <c r="MKN227" s="1"/>
      <c r="MKO227" s="1"/>
      <c r="MKP227" s="1"/>
      <c r="MKQ227" s="1"/>
      <c r="MKR227" s="1"/>
      <c r="MKS227" s="1"/>
      <c r="MKT227" s="1"/>
      <c r="MKU227" s="1"/>
      <c r="MKV227" s="1"/>
      <c r="MKW227" s="1"/>
      <c r="MKX227" s="1"/>
      <c r="MKY227" s="1"/>
      <c r="MKZ227" s="1"/>
      <c r="MLA227" s="1"/>
      <c r="MLB227" s="1"/>
      <c r="MLC227" s="1"/>
      <c r="MLD227" s="1"/>
      <c r="MLE227" s="1"/>
      <c r="MLF227" s="1"/>
      <c r="MLG227" s="1"/>
      <c r="MLH227" s="1"/>
      <c r="MLI227" s="1"/>
      <c r="MLJ227" s="1"/>
      <c r="MLK227" s="1"/>
      <c r="MLL227" s="1"/>
      <c r="MLM227" s="1"/>
      <c r="MLN227" s="1"/>
      <c r="MLO227" s="1"/>
      <c r="MLP227" s="1"/>
      <c r="MLQ227" s="1"/>
      <c r="MLR227" s="1"/>
      <c r="MLS227" s="1"/>
      <c r="MLT227" s="1"/>
      <c r="MLU227" s="1"/>
      <c r="MLV227" s="1"/>
      <c r="MLW227" s="1"/>
      <c r="MLX227" s="1"/>
      <c r="MLY227" s="1"/>
      <c r="MLZ227" s="1"/>
      <c r="MMA227" s="1"/>
      <c r="MMB227" s="1"/>
      <c r="MMC227" s="1"/>
      <c r="MMD227" s="1"/>
      <c r="MME227" s="1"/>
      <c r="MMF227" s="1"/>
      <c r="MMG227" s="1"/>
      <c r="MMH227" s="1"/>
      <c r="MMI227" s="1"/>
      <c r="MMJ227" s="1"/>
      <c r="MMK227" s="1"/>
      <c r="MML227" s="1"/>
      <c r="MMM227" s="1"/>
      <c r="MMN227" s="1"/>
      <c r="MMO227" s="1"/>
      <c r="MMP227" s="1"/>
      <c r="MMQ227" s="1"/>
      <c r="MMR227" s="1"/>
      <c r="MMS227" s="1"/>
      <c r="MMT227" s="1"/>
      <c r="MMU227" s="1"/>
      <c r="MMV227" s="1"/>
      <c r="MMW227" s="1"/>
      <c r="MMX227" s="1"/>
      <c r="MMY227" s="1"/>
      <c r="MMZ227" s="1"/>
      <c r="MNA227" s="1"/>
      <c r="MNB227" s="1"/>
      <c r="MNC227" s="1"/>
      <c r="MND227" s="1"/>
      <c r="MNE227" s="1"/>
      <c r="MNF227" s="1"/>
      <c r="MNG227" s="1"/>
      <c r="MNH227" s="1"/>
      <c r="MNI227" s="1"/>
      <c r="MNJ227" s="1"/>
      <c r="MNK227" s="1"/>
      <c r="MNL227" s="1"/>
      <c r="MNM227" s="1"/>
      <c r="MNN227" s="1"/>
      <c r="MNO227" s="1"/>
      <c r="MNP227" s="1"/>
      <c r="MNQ227" s="1"/>
      <c r="MNR227" s="1"/>
      <c r="MNS227" s="1"/>
      <c r="MNT227" s="1"/>
      <c r="MNU227" s="1"/>
      <c r="MNV227" s="1"/>
      <c r="MNW227" s="1"/>
      <c r="MNX227" s="1"/>
      <c r="MNY227" s="1"/>
      <c r="MNZ227" s="1"/>
      <c r="MOA227" s="1"/>
      <c r="MOB227" s="1"/>
      <c r="MOC227" s="1"/>
      <c r="MOD227" s="1"/>
      <c r="MOE227" s="1"/>
      <c r="MOF227" s="1"/>
      <c r="MOG227" s="1"/>
      <c r="MOH227" s="1"/>
      <c r="MOI227" s="1"/>
      <c r="MOJ227" s="1"/>
      <c r="MOK227" s="1"/>
      <c r="MOL227" s="1"/>
      <c r="MOM227" s="1"/>
      <c r="MON227" s="1"/>
      <c r="MOO227" s="1"/>
      <c r="MOP227" s="1"/>
      <c r="MOQ227" s="1"/>
      <c r="MOR227" s="1"/>
      <c r="MOS227" s="1"/>
      <c r="MOT227" s="1"/>
      <c r="MOU227" s="1"/>
      <c r="MOV227" s="1"/>
      <c r="MOW227" s="1"/>
      <c r="MOX227" s="1"/>
      <c r="MOY227" s="1"/>
      <c r="MOZ227" s="1"/>
      <c r="MPA227" s="1"/>
      <c r="MPB227" s="1"/>
      <c r="MPC227" s="1"/>
      <c r="MPD227" s="1"/>
      <c r="MPE227" s="1"/>
      <c r="MPF227" s="1"/>
      <c r="MPG227" s="1"/>
      <c r="MPH227" s="1"/>
      <c r="MPI227" s="1"/>
      <c r="MPJ227" s="1"/>
      <c r="MPK227" s="1"/>
      <c r="MPL227" s="1"/>
      <c r="MPM227" s="1"/>
      <c r="MPN227" s="1"/>
      <c r="MPO227" s="1"/>
      <c r="MPP227" s="1"/>
      <c r="MPQ227" s="1"/>
      <c r="MPR227" s="1"/>
      <c r="MPS227" s="1"/>
      <c r="MPT227" s="1"/>
      <c r="MPU227" s="1"/>
      <c r="MPV227" s="1"/>
      <c r="MPW227" s="1"/>
      <c r="MPX227" s="1"/>
      <c r="MPY227" s="1"/>
      <c r="MPZ227" s="1"/>
      <c r="MQA227" s="1"/>
      <c r="MQB227" s="1"/>
      <c r="MQC227" s="1"/>
      <c r="MQD227" s="1"/>
      <c r="MQE227" s="1"/>
      <c r="MQF227" s="1"/>
      <c r="MQG227" s="1"/>
      <c r="MQH227" s="1"/>
      <c r="MQI227" s="1"/>
      <c r="MQJ227" s="1"/>
      <c r="MQK227" s="1"/>
      <c r="MQL227" s="1"/>
      <c r="MQM227" s="1"/>
      <c r="MQN227" s="1"/>
      <c r="MQO227" s="1"/>
      <c r="MQP227" s="1"/>
      <c r="MQQ227" s="1"/>
      <c r="MQR227" s="1"/>
      <c r="MQS227" s="1"/>
      <c r="MQT227" s="1"/>
      <c r="MQU227" s="1"/>
      <c r="MQV227" s="1"/>
      <c r="MQW227" s="1"/>
      <c r="MQX227" s="1"/>
      <c r="MQY227" s="1"/>
      <c r="MQZ227" s="1"/>
      <c r="MRA227" s="1"/>
      <c r="MRB227" s="1"/>
      <c r="MRC227" s="1"/>
      <c r="MRD227" s="1"/>
      <c r="MRE227" s="1"/>
      <c r="MRF227" s="1"/>
      <c r="MRG227" s="1"/>
      <c r="MRH227" s="1"/>
      <c r="MRI227" s="1"/>
      <c r="MRJ227" s="1"/>
      <c r="MRK227" s="1"/>
      <c r="MRL227" s="1"/>
      <c r="MRM227" s="1"/>
      <c r="MRN227" s="1"/>
      <c r="MRO227" s="1"/>
      <c r="MRP227" s="1"/>
      <c r="MRQ227" s="1"/>
      <c r="MRR227" s="1"/>
      <c r="MRS227" s="1"/>
      <c r="MRT227" s="1"/>
      <c r="MRU227" s="1"/>
      <c r="MRV227" s="1"/>
      <c r="MRW227" s="1"/>
      <c r="MRX227" s="1"/>
      <c r="MRY227" s="1"/>
      <c r="MRZ227" s="1"/>
      <c r="MSA227" s="1"/>
      <c r="MSB227" s="1"/>
      <c r="MSC227" s="1"/>
      <c r="MSD227" s="1"/>
      <c r="MSE227" s="1"/>
      <c r="MSF227" s="1"/>
      <c r="MSG227" s="1"/>
      <c r="MSH227" s="1"/>
      <c r="MSI227" s="1"/>
      <c r="MSJ227" s="1"/>
      <c r="MSK227" s="1"/>
      <c r="MSL227" s="1"/>
      <c r="MSM227" s="1"/>
      <c r="MSN227" s="1"/>
      <c r="MSO227" s="1"/>
      <c r="MSP227" s="1"/>
      <c r="MSQ227" s="1"/>
      <c r="MSR227" s="1"/>
      <c r="MSS227" s="1"/>
      <c r="MST227" s="1"/>
      <c r="MSU227" s="1"/>
      <c r="MSV227" s="1"/>
      <c r="MSW227" s="1"/>
      <c r="MSX227" s="1"/>
      <c r="MSY227" s="1"/>
      <c r="MSZ227" s="1"/>
      <c r="MTA227" s="1"/>
      <c r="MTB227" s="1"/>
      <c r="MTC227" s="1"/>
      <c r="MTD227" s="1"/>
      <c r="MTE227" s="1"/>
      <c r="MTF227" s="1"/>
      <c r="MTG227" s="1"/>
      <c r="MTH227" s="1"/>
      <c r="MTI227" s="1"/>
      <c r="MTJ227" s="1"/>
      <c r="MTK227" s="1"/>
      <c r="MTL227" s="1"/>
      <c r="MTM227" s="1"/>
      <c r="MTN227" s="1"/>
      <c r="MTO227" s="1"/>
      <c r="MTP227" s="1"/>
      <c r="MTQ227" s="1"/>
      <c r="MTR227" s="1"/>
      <c r="MTS227" s="1"/>
      <c r="MTT227" s="1"/>
      <c r="MTU227" s="1"/>
      <c r="MTV227" s="1"/>
      <c r="MTW227" s="1"/>
      <c r="MTX227" s="1"/>
      <c r="MTY227" s="1"/>
      <c r="MTZ227" s="1"/>
      <c r="MUA227" s="1"/>
      <c r="MUB227" s="1"/>
      <c r="MUC227" s="1"/>
      <c r="MUD227" s="1"/>
      <c r="MUE227" s="1"/>
      <c r="MUF227" s="1"/>
      <c r="MUG227" s="1"/>
      <c r="MUH227" s="1"/>
      <c r="MUI227" s="1"/>
      <c r="MUJ227" s="1"/>
      <c r="MUK227" s="1"/>
      <c r="MUL227" s="1"/>
      <c r="MUM227" s="1"/>
      <c r="MUN227" s="1"/>
      <c r="MUO227" s="1"/>
      <c r="MUP227" s="1"/>
      <c r="MUQ227" s="1"/>
      <c r="MUR227" s="1"/>
      <c r="MUS227" s="1"/>
      <c r="MUT227" s="1"/>
      <c r="MUU227" s="1"/>
      <c r="MUV227" s="1"/>
      <c r="MUW227" s="1"/>
      <c r="MUX227" s="1"/>
      <c r="MUY227" s="1"/>
      <c r="MUZ227" s="1"/>
      <c r="MVA227" s="1"/>
      <c r="MVB227" s="1"/>
      <c r="MVC227" s="1"/>
      <c r="MVD227" s="1"/>
      <c r="MVE227" s="1"/>
      <c r="MVF227" s="1"/>
      <c r="MVG227" s="1"/>
      <c r="MVH227" s="1"/>
      <c r="MVI227" s="1"/>
      <c r="MVJ227" s="1"/>
      <c r="MVK227" s="1"/>
      <c r="MVL227" s="1"/>
      <c r="MVM227" s="1"/>
      <c r="MVN227" s="1"/>
      <c r="MVO227" s="1"/>
      <c r="MVP227" s="1"/>
      <c r="MVQ227" s="1"/>
      <c r="MVR227" s="1"/>
      <c r="MVS227" s="1"/>
      <c r="MVT227" s="1"/>
      <c r="MVU227" s="1"/>
      <c r="MVV227" s="1"/>
      <c r="MVW227" s="1"/>
      <c r="MVX227" s="1"/>
      <c r="MVY227" s="1"/>
      <c r="MVZ227" s="1"/>
      <c r="MWA227" s="1"/>
      <c r="MWB227" s="1"/>
      <c r="MWC227" s="1"/>
      <c r="MWD227" s="1"/>
      <c r="MWE227" s="1"/>
      <c r="MWF227" s="1"/>
      <c r="MWG227" s="1"/>
      <c r="MWH227" s="1"/>
      <c r="MWI227" s="1"/>
      <c r="MWJ227" s="1"/>
      <c r="MWK227" s="1"/>
      <c r="MWL227" s="1"/>
      <c r="MWM227" s="1"/>
      <c r="MWN227" s="1"/>
      <c r="MWO227" s="1"/>
      <c r="MWP227" s="1"/>
      <c r="MWQ227" s="1"/>
      <c r="MWR227" s="1"/>
      <c r="MWS227" s="1"/>
      <c r="MWT227" s="1"/>
      <c r="MWU227" s="1"/>
      <c r="MWV227" s="1"/>
      <c r="MWW227" s="1"/>
      <c r="MWX227" s="1"/>
      <c r="MWY227" s="1"/>
      <c r="MWZ227" s="1"/>
      <c r="MXA227" s="1"/>
      <c r="MXB227" s="1"/>
      <c r="MXC227" s="1"/>
      <c r="MXD227" s="1"/>
      <c r="MXE227" s="1"/>
      <c r="MXF227" s="1"/>
      <c r="MXG227" s="1"/>
      <c r="MXH227" s="1"/>
      <c r="MXI227" s="1"/>
      <c r="MXJ227" s="1"/>
      <c r="MXK227" s="1"/>
      <c r="MXL227" s="1"/>
      <c r="MXM227" s="1"/>
      <c r="MXN227" s="1"/>
      <c r="MXO227" s="1"/>
      <c r="MXP227" s="1"/>
      <c r="MXQ227" s="1"/>
      <c r="MXR227" s="1"/>
      <c r="MXS227" s="1"/>
      <c r="MXT227" s="1"/>
      <c r="MXU227" s="1"/>
      <c r="MXV227" s="1"/>
      <c r="MXW227" s="1"/>
      <c r="MXX227" s="1"/>
      <c r="MXY227" s="1"/>
      <c r="MXZ227" s="1"/>
      <c r="MYA227" s="1"/>
      <c r="MYB227" s="1"/>
      <c r="MYC227" s="1"/>
      <c r="MYD227" s="1"/>
      <c r="MYE227" s="1"/>
      <c r="MYF227" s="1"/>
      <c r="MYG227" s="1"/>
      <c r="MYH227" s="1"/>
      <c r="MYI227" s="1"/>
      <c r="MYJ227" s="1"/>
      <c r="MYK227" s="1"/>
      <c r="MYL227" s="1"/>
      <c r="MYM227" s="1"/>
      <c r="MYN227" s="1"/>
      <c r="MYO227" s="1"/>
      <c r="MYP227" s="1"/>
      <c r="MYQ227" s="1"/>
      <c r="MYR227" s="1"/>
      <c r="MYS227" s="1"/>
      <c r="MYT227" s="1"/>
      <c r="MYU227" s="1"/>
      <c r="MYV227" s="1"/>
      <c r="MYW227" s="1"/>
      <c r="MYX227" s="1"/>
      <c r="MYY227" s="1"/>
      <c r="MYZ227" s="1"/>
      <c r="MZA227" s="1"/>
      <c r="MZB227" s="1"/>
      <c r="MZC227" s="1"/>
      <c r="MZD227" s="1"/>
      <c r="MZE227" s="1"/>
      <c r="MZF227" s="1"/>
      <c r="MZG227" s="1"/>
      <c r="MZH227" s="1"/>
      <c r="MZI227" s="1"/>
      <c r="MZJ227" s="1"/>
      <c r="MZK227" s="1"/>
      <c r="MZL227" s="1"/>
      <c r="MZM227" s="1"/>
      <c r="MZN227" s="1"/>
      <c r="MZO227" s="1"/>
      <c r="MZP227" s="1"/>
      <c r="MZQ227" s="1"/>
      <c r="MZR227" s="1"/>
      <c r="MZS227" s="1"/>
      <c r="MZT227" s="1"/>
      <c r="MZU227" s="1"/>
      <c r="MZV227" s="1"/>
      <c r="MZW227" s="1"/>
      <c r="MZX227" s="1"/>
      <c r="MZY227" s="1"/>
      <c r="MZZ227" s="1"/>
      <c r="NAA227" s="1"/>
      <c r="NAB227" s="1"/>
      <c r="NAC227" s="1"/>
      <c r="NAD227" s="1"/>
      <c r="NAE227" s="1"/>
      <c r="NAF227" s="1"/>
      <c r="NAG227" s="1"/>
      <c r="NAH227" s="1"/>
      <c r="NAI227" s="1"/>
      <c r="NAJ227" s="1"/>
      <c r="NAK227" s="1"/>
      <c r="NAL227" s="1"/>
      <c r="NAM227" s="1"/>
      <c r="NAN227" s="1"/>
      <c r="NAO227" s="1"/>
      <c r="NAP227" s="1"/>
      <c r="NAQ227" s="1"/>
      <c r="NAR227" s="1"/>
      <c r="NAS227" s="1"/>
      <c r="NAT227" s="1"/>
      <c r="NAU227" s="1"/>
      <c r="NAV227" s="1"/>
      <c r="NAW227" s="1"/>
      <c r="NAX227" s="1"/>
      <c r="NAY227" s="1"/>
      <c r="NAZ227" s="1"/>
      <c r="NBA227" s="1"/>
      <c r="NBB227" s="1"/>
      <c r="NBC227" s="1"/>
      <c r="NBD227" s="1"/>
      <c r="NBE227" s="1"/>
      <c r="NBF227" s="1"/>
      <c r="NBG227" s="1"/>
      <c r="NBH227" s="1"/>
      <c r="NBI227" s="1"/>
      <c r="NBJ227" s="1"/>
      <c r="NBK227" s="1"/>
      <c r="NBL227" s="1"/>
      <c r="NBM227" s="1"/>
      <c r="NBN227" s="1"/>
      <c r="NBO227" s="1"/>
      <c r="NBP227" s="1"/>
      <c r="NBQ227" s="1"/>
      <c r="NBR227" s="1"/>
      <c r="NBS227" s="1"/>
      <c r="NBT227" s="1"/>
      <c r="NBU227" s="1"/>
      <c r="NBV227" s="1"/>
      <c r="NBW227" s="1"/>
      <c r="NBX227" s="1"/>
      <c r="NBY227" s="1"/>
      <c r="NBZ227" s="1"/>
      <c r="NCA227" s="1"/>
      <c r="NCB227" s="1"/>
      <c r="NCC227" s="1"/>
      <c r="NCD227" s="1"/>
      <c r="NCE227" s="1"/>
      <c r="NCF227" s="1"/>
      <c r="NCG227" s="1"/>
      <c r="NCH227" s="1"/>
      <c r="NCI227" s="1"/>
      <c r="NCJ227" s="1"/>
      <c r="NCK227" s="1"/>
      <c r="NCL227" s="1"/>
      <c r="NCM227" s="1"/>
      <c r="NCN227" s="1"/>
      <c r="NCO227" s="1"/>
      <c r="NCP227" s="1"/>
      <c r="NCQ227" s="1"/>
      <c r="NCR227" s="1"/>
      <c r="NCS227" s="1"/>
      <c r="NCT227" s="1"/>
      <c r="NCU227" s="1"/>
      <c r="NCV227" s="1"/>
      <c r="NCW227" s="1"/>
      <c r="NCX227" s="1"/>
      <c r="NCY227" s="1"/>
      <c r="NCZ227" s="1"/>
      <c r="NDA227" s="1"/>
      <c r="NDB227" s="1"/>
      <c r="NDC227" s="1"/>
      <c r="NDD227" s="1"/>
      <c r="NDE227" s="1"/>
      <c r="NDF227" s="1"/>
      <c r="NDG227" s="1"/>
      <c r="NDH227" s="1"/>
      <c r="NDI227" s="1"/>
      <c r="NDJ227" s="1"/>
      <c r="NDK227" s="1"/>
      <c r="NDL227" s="1"/>
      <c r="NDM227" s="1"/>
      <c r="NDN227" s="1"/>
      <c r="NDO227" s="1"/>
      <c r="NDP227" s="1"/>
      <c r="NDQ227" s="1"/>
      <c r="NDR227" s="1"/>
      <c r="NDS227" s="1"/>
      <c r="NDT227" s="1"/>
      <c r="NDU227" s="1"/>
      <c r="NDV227" s="1"/>
      <c r="NDW227" s="1"/>
      <c r="NDX227" s="1"/>
      <c r="NDY227" s="1"/>
      <c r="NDZ227" s="1"/>
      <c r="NEA227" s="1"/>
      <c r="NEB227" s="1"/>
      <c r="NEC227" s="1"/>
      <c r="NED227" s="1"/>
      <c r="NEE227" s="1"/>
      <c r="NEF227" s="1"/>
      <c r="NEG227" s="1"/>
      <c r="NEH227" s="1"/>
      <c r="NEI227" s="1"/>
      <c r="NEJ227" s="1"/>
      <c r="NEK227" s="1"/>
      <c r="NEL227" s="1"/>
      <c r="NEM227" s="1"/>
      <c r="NEN227" s="1"/>
      <c r="NEO227" s="1"/>
      <c r="NEP227" s="1"/>
      <c r="NEQ227" s="1"/>
      <c r="NER227" s="1"/>
      <c r="NES227" s="1"/>
      <c r="NET227" s="1"/>
      <c r="NEU227" s="1"/>
      <c r="NEV227" s="1"/>
      <c r="NEW227" s="1"/>
      <c r="NEX227" s="1"/>
      <c r="NEY227" s="1"/>
      <c r="NEZ227" s="1"/>
      <c r="NFA227" s="1"/>
      <c r="NFB227" s="1"/>
      <c r="NFC227" s="1"/>
      <c r="NFD227" s="1"/>
      <c r="NFE227" s="1"/>
      <c r="NFF227" s="1"/>
      <c r="NFG227" s="1"/>
      <c r="NFH227" s="1"/>
      <c r="NFI227" s="1"/>
      <c r="NFJ227" s="1"/>
      <c r="NFK227" s="1"/>
      <c r="NFL227" s="1"/>
      <c r="NFM227" s="1"/>
      <c r="NFN227" s="1"/>
      <c r="NFO227" s="1"/>
      <c r="NFP227" s="1"/>
      <c r="NFQ227" s="1"/>
      <c r="NFR227" s="1"/>
      <c r="NFS227" s="1"/>
      <c r="NFT227" s="1"/>
      <c r="NFU227" s="1"/>
      <c r="NFV227" s="1"/>
      <c r="NFW227" s="1"/>
      <c r="NFX227" s="1"/>
      <c r="NFY227" s="1"/>
      <c r="NFZ227" s="1"/>
      <c r="NGA227" s="1"/>
      <c r="NGB227" s="1"/>
      <c r="NGC227" s="1"/>
      <c r="NGD227" s="1"/>
      <c r="NGE227" s="1"/>
      <c r="NGF227" s="1"/>
      <c r="NGG227" s="1"/>
      <c r="NGH227" s="1"/>
      <c r="NGI227" s="1"/>
      <c r="NGJ227" s="1"/>
      <c r="NGK227" s="1"/>
      <c r="NGL227" s="1"/>
      <c r="NGM227" s="1"/>
      <c r="NGN227" s="1"/>
      <c r="NGO227" s="1"/>
      <c r="NGP227" s="1"/>
      <c r="NGQ227" s="1"/>
      <c r="NGR227" s="1"/>
      <c r="NGS227" s="1"/>
      <c r="NGT227" s="1"/>
      <c r="NGU227" s="1"/>
      <c r="NGV227" s="1"/>
      <c r="NGW227" s="1"/>
      <c r="NGX227" s="1"/>
      <c r="NGY227" s="1"/>
      <c r="NGZ227" s="1"/>
      <c r="NHA227" s="1"/>
      <c r="NHB227" s="1"/>
      <c r="NHC227" s="1"/>
      <c r="NHD227" s="1"/>
      <c r="NHE227" s="1"/>
      <c r="NHF227" s="1"/>
      <c r="NHG227" s="1"/>
      <c r="NHH227" s="1"/>
      <c r="NHI227" s="1"/>
      <c r="NHJ227" s="1"/>
      <c r="NHK227" s="1"/>
      <c r="NHL227" s="1"/>
      <c r="NHM227" s="1"/>
      <c r="NHN227" s="1"/>
      <c r="NHO227" s="1"/>
      <c r="NHP227" s="1"/>
      <c r="NHQ227" s="1"/>
      <c r="NHR227" s="1"/>
      <c r="NHS227" s="1"/>
      <c r="NHT227" s="1"/>
      <c r="NHU227" s="1"/>
      <c r="NHV227" s="1"/>
      <c r="NHW227" s="1"/>
      <c r="NHX227" s="1"/>
      <c r="NHY227" s="1"/>
      <c r="NHZ227" s="1"/>
      <c r="NIA227" s="1"/>
      <c r="NIB227" s="1"/>
      <c r="NIC227" s="1"/>
      <c r="NID227" s="1"/>
      <c r="NIE227" s="1"/>
      <c r="NIF227" s="1"/>
      <c r="NIG227" s="1"/>
      <c r="NIH227" s="1"/>
      <c r="NII227" s="1"/>
      <c r="NIJ227" s="1"/>
      <c r="NIK227" s="1"/>
      <c r="NIL227" s="1"/>
      <c r="NIM227" s="1"/>
      <c r="NIN227" s="1"/>
      <c r="NIO227" s="1"/>
      <c r="NIP227" s="1"/>
      <c r="NIQ227" s="1"/>
      <c r="NIR227" s="1"/>
      <c r="NIS227" s="1"/>
      <c r="NIT227" s="1"/>
      <c r="NIU227" s="1"/>
      <c r="NIV227" s="1"/>
      <c r="NIW227" s="1"/>
      <c r="NIX227" s="1"/>
      <c r="NIY227" s="1"/>
      <c r="NIZ227" s="1"/>
      <c r="NJA227" s="1"/>
      <c r="NJB227" s="1"/>
      <c r="NJC227" s="1"/>
      <c r="NJD227" s="1"/>
      <c r="NJE227" s="1"/>
      <c r="NJF227" s="1"/>
      <c r="NJG227" s="1"/>
      <c r="NJH227" s="1"/>
      <c r="NJI227" s="1"/>
      <c r="NJJ227" s="1"/>
      <c r="NJK227" s="1"/>
      <c r="NJL227" s="1"/>
      <c r="NJM227" s="1"/>
      <c r="NJN227" s="1"/>
      <c r="NJO227" s="1"/>
      <c r="NJP227" s="1"/>
      <c r="NJQ227" s="1"/>
      <c r="NJR227" s="1"/>
      <c r="NJS227" s="1"/>
      <c r="NJT227" s="1"/>
      <c r="NJU227" s="1"/>
      <c r="NJV227" s="1"/>
      <c r="NJW227" s="1"/>
      <c r="NJX227" s="1"/>
      <c r="NJY227" s="1"/>
      <c r="NJZ227" s="1"/>
      <c r="NKA227" s="1"/>
      <c r="NKB227" s="1"/>
      <c r="NKC227" s="1"/>
      <c r="NKD227" s="1"/>
      <c r="NKE227" s="1"/>
      <c r="NKF227" s="1"/>
      <c r="NKG227" s="1"/>
      <c r="NKH227" s="1"/>
      <c r="NKI227" s="1"/>
      <c r="NKJ227" s="1"/>
      <c r="NKK227" s="1"/>
      <c r="NKL227" s="1"/>
      <c r="NKM227" s="1"/>
      <c r="NKN227" s="1"/>
      <c r="NKO227" s="1"/>
      <c r="NKP227" s="1"/>
      <c r="NKQ227" s="1"/>
      <c r="NKR227" s="1"/>
      <c r="NKS227" s="1"/>
      <c r="NKT227" s="1"/>
      <c r="NKU227" s="1"/>
      <c r="NKV227" s="1"/>
      <c r="NKW227" s="1"/>
      <c r="NKX227" s="1"/>
      <c r="NKY227" s="1"/>
      <c r="NKZ227" s="1"/>
      <c r="NLA227" s="1"/>
      <c r="NLB227" s="1"/>
      <c r="NLC227" s="1"/>
      <c r="NLD227" s="1"/>
      <c r="NLE227" s="1"/>
      <c r="NLF227" s="1"/>
      <c r="NLG227" s="1"/>
      <c r="NLH227" s="1"/>
      <c r="NLI227" s="1"/>
      <c r="NLJ227" s="1"/>
      <c r="NLK227" s="1"/>
      <c r="NLL227" s="1"/>
      <c r="NLM227" s="1"/>
      <c r="NLN227" s="1"/>
      <c r="NLO227" s="1"/>
      <c r="NLP227" s="1"/>
      <c r="NLQ227" s="1"/>
      <c r="NLR227" s="1"/>
      <c r="NLS227" s="1"/>
      <c r="NLT227" s="1"/>
      <c r="NLU227" s="1"/>
      <c r="NLV227" s="1"/>
      <c r="NLW227" s="1"/>
      <c r="NLX227" s="1"/>
      <c r="NLY227" s="1"/>
      <c r="NLZ227" s="1"/>
      <c r="NMA227" s="1"/>
      <c r="NMB227" s="1"/>
      <c r="NMC227" s="1"/>
      <c r="NMD227" s="1"/>
      <c r="NME227" s="1"/>
      <c r="NMF227" s="1"/>
      <c r="NMG227" s="1"/>
      <c r="NMH227" s="1"/>
      <c r="NMI227" s="1"/>
      <c r="NMJ227" s="1"/>
      <c r="NMK227" s="1"/>
      <c r="NML227" s="1"/>
      <c r="NMM227" s="1"/>
      <c r="NMN227" s="1"/>
      <c r="NMO227" s="1"/>
      <c r="NMP227" s="1"/>
      <c r="NMQ227" s="1"/>
      <c r="NMR227" s="1"/>
      <c r="NMS227" s="1"/>
      <c r="NMT227" s="1"/>
      <c r="NMU227" s="1"/>
      <c r="NMV227" s="1"/>
      <c r="NMW227" s="1"/>
      <c r="NMX227" s="1"/>
      <c r="NMY227" s="1"/>
      <c r="NMZ227" s="1"/>
      <c r="NNA227" s="1"/>
      <c r="NNB227" s="1"/>
      <c r="NNC227" s="1"/>
      <c r="NND227" s="1"/>
      <c r="NNE227" s="1"/>
      <c r="NNF227" s="1"/>
      <c r="NNG227" s="1"/>
      <c r="NNH227" s="1"/>
      <c r="NNI227" s="1"/>
      <c r="NNJ227" s="1"/>
      <c r="NNK227" s="1"/>
      <c r="NNL227" s="1"/>
      <c r="NNM227" s="1"/>
      <c r="NNN227" s="1"/>
      <c r="NNO227" s="1"/>
      <c r="NNP227" s="1"/>
      <c r="NNQ227" s="1"/>
      <c r="NNR227" s="1"/>
      <c r="NNS227" s="1"/>
      <c r="NNT227" s="1"/>
      <c r="NNU227" s="1"/>
      <c r="NNV227" s="1"/>
      <c r="NNW227" s="1"/>
      <c r="NNX227" s="1"/>
      <c r="NNY227" s="1"/>
      <c r="NNZ227" s="1"/>
      <c r="NOA227" s="1"/>
      <c r="NOB227" s="1"/>
      <c r="NOC227" s="1"/>
      <c r="NOD227" s="1"/>
      <c r="NOE227" s="1"/>
      <c r="NOF227" s="1"/>
      <c r="NOG227" s="1"/>
      <c r="NOH227" s="1"/>
      <c r="NOI227" s="1"/>
      <c r="NOJ227" s="1"/>
      <c r="NOK227" s="1"/>
      <c r="NOL227" s="1"/>
      <c r="NOM227" s="1"/>
      <c r="NON227" s="1"/>
      <c r="NOO227" s="1"/>
      <c r="NOP227" s="1"/>
      <c r="NOQ227" s="1"/>
      <c r="NOR227" s="1"/>
      <c r="NOS227" s="1"/>
      <c r="NOT227" s="1"/>
      <c r="NOU227" s="1"/>
      <c r="NOV227" s="1"/>
      <c r="NOW227" s="1"/>
      <c r="NOX227" s="1"/>
      <c r="NOY227" s="1"/>
      <c r="NOZ227" s="1"/>
      <c r="NPA227" s="1"/>
      <c r="NPB227" s="1"/>
      <c r="NPC227" s="1"/>
      <c r="NPD227" s="1"/>
      <c r="NPE227" s="1"/>
      <c r="NPF227" s="1"/>
      <c r="NPG227" s="1"/>
      <c r="NPH227" s="1"/>
      <c r="NPI227" s="1"/>
      <c r="NPJ227" s="1"/>
      <c r="NPK227" s="1"/>
      <c r="NPL227" s="1"/>
      <c r="NPM227" s="1"/>
      <c r="NPN227" s="1"/>
      <c r="NPO227" s="1"/>
      <c r="NPP227" s="1"/>
      <c r="NPQ227" s="1"/>
      <c r="NPR227" s="1"/>
      <c r="NPS227" s="1"/>
      <c r="NPT227" s="1"/>
      <c r="NPU227" s="1"/>
      <c r="NPV227" s="1"/>
      <c r="NPW227" s="1"/>
      <c r="NPX227" s="1"/>
      <c r="NPY227" s="1"/>
      <c r="NPZ227" s="1"/>
      <c r="NQA227" s="1"/>
      <c r="NQB227" s="1"/>
      <c r="NQC227" s="1"/>
      <c r="NQD227" s="1"/>
      <c r="NQE227" s="1"/>
      <c r="NQF227" s="1"/>
      <c r="NQG227" s="1"/>
      <c r="NQH227" s="1"/>
      <c r="NQI227" s="1"/>
      <c r="NQJ227" s="1"/>
      <c r="NQK227" s="1"/>
      <c r="NQL227" s="1"/>
      <c r="NQM227" s="1"/>
      <c r="NQN227" s="1"/>
      <c r="NQO227" s="1"/>
      <c r="NQP227" s="1"/>
      <c r="NQQ227" s="1"/>
      <c r="NQR227" s="1"/>
      <c r="NQS227" s="1"/>
      <c r="NQT227" s="1"/>
      <c r="NQU227" s="1"/>
      <c r="NQV227" s="1"/>
      <c r="NQW227" s="1"/>
      <c r="NQX227" s="1"/>
      <c r="NQY227" s="1"/>
      <c r="NQZ227" s="1"/>
      <c r="NRA227" s="1"/>
      <c r="NRB227" s="1"/>
      <c r="NRC227" s="1"/>
      <c r="NRD227" s="1"/>
      <c r="NRE227" s="1"/>
      <c r="NRF227" s="1"/>
      <c r="NRG227" s="1"/>
      <c r="NRH227" s="1"/>
      <c r="NRI227" s="1"/>
      <c r="NRJ227" s="1"/>
      <c r="NRK227" s="1"/>
      <c r="NRL227" s="1"/>
      <c r="NRM227" s="1"/>
      <c r="NRN227" s="1"/>
      <c r="NRO227" s="1"/>
      <c r="NRP227" s="1"/>
      <c r="NRQ227" s="1"/>
      <c r="NRR227" s="1"/>
      <c r="NRS227" s="1"/>
      <c r="NRT227" s="1"/>
      <c r="NRU227" s="1"/>
      <c r="NRV227" s="1"/>
      <c r="NRW227" s="1"/>
      <c r="NRX227" s="1"/>
      <c r="NRY227" s="1"/>
      <c r="NRZ227" s="1"/>
      <c r="NSA227" s="1"/>
      <c r="NSB227" s="1"/>
      <c r="NSC227" s="1"/>
      <c r="NSD227" s="1"/>
      <c r="NSE227" s="1"/>
      <c r="NSF227" s="1"/>
      <c r="NSG227" s="1"/>
      <c r="NSH227" s="1"/>
      <c r="NSI227" s="1"/>
      <c r="NSJ227" s="1"/>
      <c r="NSK227" s="1"/>
      <c r="NSL227" s="1"/>
      <c r="NSM227" s="1"/>
      <c r="NSN227" s="1"/>
      <c r="NSO227" s="1"/>
      <c r="NSP227" s="1"/>
      <c r="NSQ227" s="1"/>
      <c r="NSR227" s="1"/>
      <c r="NSS227" s="1"/>
      <c r="NST227" s="1"/>
      <c r="NSU227" s="1"/>
      <c r="NSV227" s="1"/>
      <c r="NSW227" s="1"/>
      <c r="NSX227" s="1"/>
      <c r="NSY227" s="1"/>
      <c r="NSZ227" s="1"/>
      <c r="NTA227" s="1"/>
      <c r="NTB227" s="1"/>
      <c r="NTC227" s="1"/>
      <c r="NTD227" s="1"/>
      <c r="NTE227" s="1"/>
      <c r="NTF227" s="1"/>
      <c r="NTG227" s="1"/>
      <c r="NTH227" s="1"/>
      <c r="NTI227" s="1"/>
      <c r="NTJ227" s="1"/>
      <c r="NTK227" s="1"/>
      <c r="NTL227" s="1"/>
      <c r="NTM227" s="1"/>
      <c r="NTN227" s="1"/>
      <c r="NTO227" s="1"/>
      <c r="NTP227" s="1"/>
      <c r="NTQ227" s="1"/>
      <c r="NTR227" s="1"/>
      <c r="NTS227" s="1"/>
      <c r="NTT227" s="1"/>
      <c r="NTU227" s="1"/>
      <c r="NTV227" s="1"/>
      <c r="NTW227" s="1"/>
      <c r="NTX227" s="1"/>
      <c r="NTY227" s="1"/>
      <c r="NTZ227" s="1"/>
      <c r="NUA227" s="1"/>
      <c r="NUB227" s="1"/>
      <c r="NUC227" s="1"/>
      <c r="NUD227" s="1"/>
      <c r="NUE227" s="1"/>
      <c r="NUF227" s="1"/>
      <c r="NUG227" s="1"/>
      <c r="NUH227" s="1"/>
      <c r="NUI227" s="1"/>
      <c r="NUJ227" s="1"/>
      <c r="NUK227" s="1"/>
      <c r="NUL227" s="1"/>
      <c r="NUM227" s="1"/>
      <c r="NUN227" s="1"/>
      <c r="NUO227" s="1"/>
      <c r="NUP227" s="1"/>
      <c r="NUQ227" s="1"/>
      <c r="NUR227" s="1"/>
      <c r="NUS227" s="1"/>
      <c r="NUT227" s="1"/>
      <c r="NUU227" s="1"/>
      <c r="NUV227" s="1"/>
      <c r="NUW227" s="1"/>
      <c r="NUX227" s="1"/>
      <c r="NUY227" s="1"/>
      <c r="NUZ227" s="1"/>
      <c r="NVA227" s="1"/>
      <c r="NVB227" s="1"/>
      <c r="NVC227" s="1"/>
      <c r="NVD227" s="1"/>
      <c r="NVE227" s="1"/>
      <c r="NVF227" s="1"/>
      <c r="NVG227" s="1"/>
      <c r="NVH227" s="1"/>
      <c r="NVI227" s="1"/>
      <c r="NVJ227" s="1"/>
      <c r="NVK227" s="1"/>
      <c r="NVL227" s="1"/>
      <c r="NVM227" s="1"/>
      <c r="NVN227" s="1"/>
      <c r="NVO227" s="1"/>
      <c r="NVP227" s="1"/>
      <c r="NVQ227" s="1"/>
      <c r="NVR227" s="1"/>
      <c r="NVS227" s="1"/>
      <c r="NVT227" s="1"/>
      <c r="NVU227" s="1"/>
      <c r="NVV227" s="1"/>
      <c r="NVW227" s="1"/>
      <c r="NVX227" s="1"/>
      <c r="NVY227" s="1"/>
      <c r="NVZ227" s="1"/>
      <c r="NWA227" s="1"/>
      <c r="NWB227" s="1"/>
      <c r="NWC227" s="1"/>
      <c r="NWD227" s="1"/>
      <c r="NWE227" s="1"/>
      <c r="NWF227" s="1"/>
      <c r="NWG227" s="1"/>
      <c r="NWH227" s="1"/>
      <c r="NWI227" s="1"/>
      <c r="NWJ227" s="1"/>
      <c r="NWK227" s="1"/>
      <c r="NWL227" s="1"/>
      <c r="NWM227" s="1"/>
      <c r="NWN227" s="1"/>
      <c r="NWO227" s="1"/>
      <c r="NWP227" s="1"/>
      <c r="NWQ227" s="1"/>
      <c r="NWR227" s="1"/>
      <c r="NWS227" s="1"/>
      <c r="NWT227" s="1"/>
      <c r="NWU227" s="1"/>
      <c r="NWV227" s="1"/>
      <c r="NWW227" s="1"/>
      <c r="NWX227" s="1"/>
      <c r="NWY227" s="1"/>
      <c r="NWZ227" s="1"/>
      <c r="NXA227" s="1"/>
      <c r="NXB227" s="1"/>
      <c r="NXC227" s="1"/>
      <c r="NXD227" s="1"/>
      <c r="NXE227" s="1"/>
      <c r="NXF227" s="1"/>
      <c r="NXG227" s="1"/>
      <c r="NXH227" s="1"/>
      <c r="NXI227" s="1"/>
      <c r="NXJ227" s="1"/>
      <c r="NXK227" s="1"/>
      <c r="NXL227" s="1"/>
      <c r="NXM227" s="1"/>
      <c r="NXN227" s="1"/>
      <c r="NXO227" s="1"/>
      <c r="NXP227" s="1"/>
      <c r="NXQ227" s="1"/>
      <c r="NXR227" s="1"/>
      <c r="NXS227" s="1"/>
      <c r="NXT227" s="1"/>
      <c r="NXU227" s="1"/>
      <c r="NXV227" s="1"/>
      <c r="NXW227" s="1"/>
      <c r="NXX227" s="1"/>
      <c r="NXY227" s="1"/>
      <c r="NXZ227" s="1"/>
      <c r="NYA227" s="1"/>
      <c r="NYB227" s="1"/>
      <c r="NYC227" s="1"/>
      <c r="NYD227" s="1"/>
      <c r="NYE227" s="1"/>
      <c r="NYF227" s="1"/>
      <c r="NYG227" s="1"/>
      <c r="NYH227" s="1"/>
      <c r="NYI227" s="1"/>
      <c r="NYJ227" s="1"/>
      <c r="NYK227" s="1"/>
      <c r="NYL227" s="1"/>
      <c r="NYM227" s="1"/>
      <c r="NYN227" s="1"/>
      <c r="NYO227" s="1"/>
      <c r="NYP227" s="1"/>
      <c r="NYQ227" s="1"/>
      <c r="NYR227" s="1"/>
      <c r="NYS227" s="1"/>
      <c r="NYT227" s="1"/>
      <c r="NYU227" s="1"/>
      <c r="NYV227" s="1"/>
      <c r="NYW227" s="1"/>
      <c r="NYX227" s="1"/>
      <c r="NYY227" s="1"/>
      <c r="NYZ227" s="1"/>
      <c r="NZA227" s="1"/>
      <c r="NZB227" s="1"/>
      <c r="NZC227" s="1"/>
      <c r="NZD227" s="1"/>
      <c r="NZE227" s="1"/>
      <c r="NZF227" s="1"/>
      <c r="NZG227" s="1"/>
      <c r="NZH227" s="1"/>
      <c r="NZI227" s="1"/>
      <c r="NZJ227" s="1"/>
      <c r="NZK227" s="1"/>
      <c r="NZL227" s="1"/>
      <c r="NZM227" s="1"/>
      <c r="NZN227" s="1"/>
      <c r="NZO227" s="1"/>
      <c r="NZP227" s="1"/>
      <c r="NZQ227" s="1"/>
      <c r="NZR227" s="1"/>
      <c r="NZS227" s="1"/>
      <c r="NZT227" s="1"/>
      <c r="NZU227" s="1"/>
      <c r="NZV227" s="1"/>
      <c r="NZW227" s="1"/>
      <c r="NZX227" s="1"/>
      <c r="NZY227" s="1"/>
      <c r="NZZ227" s="1"/>
      <c r="OAA227" s="1"/>
      <c r="OAB227" s="1"/>
      <c r="OAC227" s="1"/>
      <c r="OAD227" s="1"/>
      <c r="OAE227" s="1"/>
      <c r="OAF227" s="1"/>
      <c r="OAG227" s="1"/>
      <c r="OAH227" s="1"/>
      <c r="OAI227" s="1"/>
      <c r="OAJ227" s="1"/>
      <c r="OAK227" s="1"/>
      <c r="OAL227" s="1"/>
      <c r="OAM227" s="1"/>
      <c r="OAN227" s="1"/>
      <c r="OAO227" s="1"/>
      <c r="OAP227" s="1"/>
      <c r="OAQ227" s="1"/>
      <c r="OAR227" s="1"/>
      <c r="OAS227" s="1"/>
      <c r="OAT227" s="1"/>
      <c r="OAU227" s="1"/>
      <c r="OAV227" s="1"/>
      <c r="OAW227" s="1"/>
      <c r="OAX227" s="1"/>
      <c r="OAY227" s="1"/>
      <c r="OAZ227" s="1"/>
      <c r="OBA227" s="1"/>
      <c r="OBB227" s="1"/>
      <c r="OBC227" s="1"/>
      <c r="OBD227" s="1"/>
      <c r="OBE227" s="1"/>
      <c r="OBF227" s="1"/>
      <c r="OBG227" s="1"/>
      <c r="OBH227" s="1"/>
      <c r="OBI227" s="1"/>
      <c r="OBJ227" s="1"/>
      <c r="OBK227" s="1"/>
      <c r="OBL227" s="1"/>
      <c r="OBM227" s="1"/>
      <c r="OBN227" s="1"/>
      <c r="OBO227" s="1"/>
      <c r="OBP227" s="1"/>
      <c r="OBQ227" s="1"/>
      <c r="OBR227" s="1"/>
      <c r="OBS227" s="1"/>
      <c r="OBT227" s="1"/>
      <c r="OBU227" s="1"/>
      <c r="OBV227" s="1"/>
      <c r="OBW227" s="1"/>
      <c r="OBX227" s="1"/>
      <c r="OBY227" s="1"/>
      <c r="OBZ227" s="1"/>
      <c r="OCA227" s="1"/>
      <c r="OCB227" s="1"/>
      <c r="OCC227" s="1"/>
      <c r="OCD227" s="1"/>
      <c r="OCE227" s="1"/>
      <c r="OCF227" s="1"/>
      <c r="OCG227" s="1"/>
      <c r="OCH227" s="1"/>
      <c r="OCI227" s="1"/>
      <c r="OCJ227" s="1"/>
      <c r="OCK227" s="1"/>
      <c r="OCL227" s="1"/>
      <c r="OCM227" s="1"/>
      <c r="OCN227" s="1"/>
      <c r="OCO227" s="1"/>
      <c r="OCP227" s="1"/>
      <c r="OCQ227" s="1"/>
      <c r="OCR227" s="1"/>
      <c r="OCS227" s="1"/>
      <c r="OCT227" s="1"/>
      <c r="OCU227" s="1"/>
      <c r="OCV227" s="1"/>
      <c r="OCW227" s="1"/>
      <c r="OCX227" s="1"/>
      <c r="OCY227" s="1"/>
      <c r="OCZ227" s="1"/>
      <c r="ODA227" s="1"/>
      <c r="ODB227" s="1"/>
      <c r="ODC227" s="1"/>
      <c r="ODD227" s="1"/>
      <c r="ODE227" s="1"/>
      <c r="ODF227" s="1"/>
      <c r="ODG227" s="1"/>
      <c r="ODH227" s="1"/>
      <c r="ODI227" s="1"/>
      <c r="ODJ227" s="1"/>
      <c r="ODK227" s="1"/>
      <c r="ODL227" s="1"/>
      <c r="ODM227" s="1"/>
      <c r="ODN227" s="1"/>
      <c r="ODO227" s="1"/>
      <c r="ODP227" s="1"/>
      <c r="ODQ227" s="1"/>
      <c r="ODR227" s="1"/>
      <c r="ODS227" s="1"/>
      <c r="ODT227" s="1"/>
      <c r="ODU227" s="1"/>
      <c r="ODV227" s="1"/>
      <c r="ODW227" s="1"/>
      <c r="ODX227" s="1"/>
      <c r="ODY227" s="1"/>
      <c r="ODZ227" s="1"/>
      <c r="OEA227" s="1"/>
      <c r="OEB227" s="1"/>
      <c r="OEC227" s="1"/>
      <c r="OED227" s="1"/>
      <c r="OEE227" s="1"/>
      <c r="OEF227" s="1"/>
      <c r="OEG227" s="1"/>
      <c r="OEH227" s="1"/>
      <c r="OEI227" s="1"/>
      <c r="OEJ227" s="1"/>
      <c r="OEK227" s="1"/>
      <c r="OEL227" s="1"/>
      <c r="OEM227" s="1"/>
      <c r="OEN227" s="1"/>
      <c r="OEO227" s="1"/>
      <c r="OEP227" s="1"/>
      <c r="OEQ227" s="1"/>
      <c r="OER227" s="1"/>
      <c r="OES227" s="1"/>
      <c r="OET227" s="1"/>
      <c r="OEU227" s="1"/>
      <c r="OEV227" s="1"/>
      <c r="OEW227" s="1"/>
      <c r="OEX227" s="1"/>
      <c r="OEY227" s="1"/>
      <c r="OEZ227" s="1"/>
      <c r="OFA227" s="1"/>
      <c r="OFB227" s="1"/>
      <c r="OFC227" s="1"/>
      <c r="OFD227" s="1"/>
      <c r="OFE227" s="1"/>
      <c r="OFF227" s="1"/>
      <c r="OFG227" s="1"/>
      <c r="OFH227" s="1"/>
      <c r="OFI227" s="1"/>
      <c r="OFJ227" s="1"/>
      <c r="OFK227" s="1"/>
      <c r="OFL227" s="1"/>
      <c r="OFM227" s="1"/>
      <c r="OFN227" s="1"/>
      <c r="OFO227" s="1"/>
      <c r="OFP227" s="1"/>
      <c r="OFQ227" s="1"/>
      <c r="OFR227" s="1"/>
      <c r="OFS227" s="1"/>
      <c r="OFT227" s="1"/>
      <c r="OFU227" s="1"/>
      <c r="OFV227" s="1"/>
      <c r="OFW227" s="1"/>
      <c r="OFX227" s="1"/>
      <c r="OFY227" s="1"/>
      <c r="OFZ227" s="1"/>
      <c r="OGA227" s="1"/>
      <c r="OGB227" s="1"/>
      <c r="OGC227" s="1"/>
      <c r="OGD227" s="1"/>
      <c r="OGE227" s="1"/>
      <c r="OGF227" s="1"/>
      <c r="OGG227" s="1"/>
      <c r="OGH227" s="1"/>
      <c r="OGI227" s="1"/>
      <c r="OGJ227" s="1"/>
      <c r="OGK227" s="1"/>
      <c r="OGL227" s="1"/>
      <c r="OGM227" s="1"/>
      <c r="OGN227" s="1"/>
      <c r="OGO227" s="1"/>
      <c r="OGP227" s="1"/>
      <c r="OGQ227" s="1"/>
      <c r="OGR227" s="1"/>
      <c r="OGS227" s="1"/>
      <c r="OGT227" s="1"/>
      <c r="OGU227" s="1"/>
      <c r="OGV227" s="1"/>
      <c r="OGW227" s="1"/>
      <c r="OGX227" s="1"/>
      <c r="OGY227" s="1"/>
      <c r="OGZ227" s="1"/>
      <c r="OHA227" s="1"/>
      <c r="OHB227" s="1"/>
      <c r="OHC227" s="1"/>
      <c r="OHD227" s="1"/>
      <c r="OHE227" s="1"/>
      <c r="OHF227" s="1"/>
      <c r="OHG227" s="1"/>
      <c r="OHH227" s="1"/>
      <c r="OHI227" s="1"/>
      <c r="OHJ227" s="1"/>
      <c r="OHK227" s="1"/>
      <c r="OHL227" s="1"/>
      <c r="OHM227" s="1"/>
      <c r="OHN227" s="1"/>
      <c r="OHO227" s="1"/>
      <c r="OHP227" s="1"/>
      <c r="OHQ227" s="1"/>
      <c r="OHR227" s="1"/>
      <c r="OHS227" s="1"/>
      <c r="OHT227" s="1"/>
      <c r="OHU227" s="1"/>
      <c r="OHV227" s="1"/>
      <c r="OHW227" s="1"/>
      <c r="OHX227" s="1"/>
      <c r="OHY227" s="1"/>
      <c r="OHZ227" s="1"/>
      <c r="OIA227" s="1"/>
      <c r="OIB227" s="1"/>
      <c r="OIC227" s="1"/>
      <c r="OID227" s="1"/>
      <c r="OIE227" s="1"/>
      <c r="OIF227" s="1"/>
      <c r="OIG227" s="1"/>
      <c r="OIH227" s="1"/>
      <c r="OII227" s="1"/>
      <c r="OIJ227" s="1"/>
      <c r="OIK227" s="1"/>
      <c r="OIL227" s="1"/>
      <c r="OIM227" s="1"/>
      <c r="OIN227" s="1"/>
      <c r="OIO227" s="1"/>
      <c r="OIP227" s="1"/>
      <c r="OIQ227" s="1"/>
      <c r="OIR227" s="1"/>
      <c r="OIS227" s="1"/>
      <c r="OIT227" s="1"/>
      <c r="OIU227" s="1"/>
      <c r="OIV227" s="1"/>
      <c r="OIW227" s="1"/>
      <c r="OIX227" s="1"/>
      <c r="OIY227" s="1"/>
      <c r="OIZ227" s="1"/>
      <c r="OJA227" s="1"/>
      <c r="OJB227" s="1"/>
      <c r="OJC227" s="1"/>
      <c r="OJD227" s="1"/>
      <c r="OJE227" s="1"/>
      <c r="OJF227" s="1"/>
      <c r="OJG227" s="1"/>
      <c r="OJH227" s="1"/>
      <c r="OJI227" s="1"/>
      <c r="OJJ227" s="1"/>
      <c r="OJK227" s="1"/>
      <c r="OJL227" s="1"/>
      <c r="OJM227" s="1"/>
      <c r="OJN227" s="1"/>
      <c r="OJO227" s="1"/>
      <c r="OJP227" s="1"/>
      <c r="OJQ227" s="1"/>
      <c r="OJR227" s="1"/>
      <c r="OJS227" s="1"/>
      <c r="OJT227" s="1"/>
      <c r="OJU227" s="1"/>
      <c r="OJV227" s="1"/>
      <c r="OJW227" s="1"/>
      <c r="OJX227" s="1"/>
      <c r="OJY227" s="1"/>
      <c r="OJZ227" s="1"/>
      <c r="OKA227" s="1"/>
      <c r="OKB227" s="1"/>
      <c r="OKC227" s="1"/>
      <c r="OKD227" s="1"/>
      <c r="OKE227" s="1"/>
      <c r="OKF227" s="1"/>
      <c r="OKG227" s="1"/>
      <c r="OKH227" s="1"/>
      <c r="OKI227" s="1"/>
      <c r="OKJ227" s="1"/>
      <c r="OKK227" s="1"/>
      <c r="OKL227" s="1"/>
      <c r="OKM227" s="1"/>
      <c r="OKN227" s="1"/>
      <c r="OKO227" s="1"/>
      <c r="OKP227" s="1"/>
      <c r="OKQ227" s="1"/>
      <c r="OKR227" s="1"/>
      <c r="OKS227" s="1"/>
      <c r="OKT227" s="1"/>
      <c r="OKU227" s="1"/>
      <c r="OKV227" s="1"/>
      <c r="OKW227" s="1"/>
      <c r="OKX227" s="1"/>
      <c r="OKY227" s="1"/>
      <c r="OKZ227" s="1"/>
      <c r="OLA227" s="1"/>
      <c r="OLB227" s="1"/>
      <c r="OLC227" s="1"/>
      <c r="OLD227" s="1"/>
      <c r="OLE227" s="1"/>
      <c r="OLF227" s="1"/>
      <c r="OLG227" s="1"/>
      <c r="OLH227" s="1"/>
      <c r="OLI227" s="1"/>
      <c r="OLJ227" s="1"/>
      <c r="OLK227" s="1"/>
      <c r="OLL227" s="1"/>
      <c r="OLM227" s="1"/>
      <c r="OLN227" s="1"/>
      <c r="OLO227" s="1"/>
      <c r="OLP227" s="1"/>
      <c r="OLQ227" s="1"/>
      <c r="OLR227" s="1"/>
      <c r="OLS227" s="1"/>
      <c r="OLT227" s="1"/>
      <c r="OLU227" s="1"/>
      <c r="OLV227" s="1"/>
      <c r="OLW227" s="1"/>
      <c r="OLX227" s="1"/>
      <c r="OLY227" s="1"/>
      <c r="OLZ227" s="1"/>
      <c r="OMA227" s="1"/>
      <c r="OMB227" s="1"/>
      <c r="OMC227" s="1"/>
      <c r="OMD227" s="1"/>
      <c r="OME227" s="1"/>
      <c r="OMF227" s="1"/>
      <c r="OMG227" s="1"/>
      <c r="OMH227" s="1"/>
      <c r="OMI227" s="1"/>
      <c r="OMJ227" s="1"/>
      <c r="OMK227" s="1"/>
      <c r="OML227" s="1"/>
      <c r="OMM227" s="1"/>
      <c r="OMN227" s="1"/>
      <c r="OMO227" s="1"/>
      <c r="OMP227" s="1"/>
      <c r="OMQ227" s="1"/>
      <c r="OMR227" s="1"/>
      <c r="OMS227" s="1"/>
      <c r="OMT227" s="1"/>
      <c r="OMU227" s="1"/>
      <c r="OMV227" s="1"/>
      <c r="OMW227" s="1"/>
      <c r="OMX227" s="1"/>
      <c r="OMY227" s="1"/>
      <c r="OMZ227" s="1"/>
      <c r="ONA227" s="1"/>
      <c r="ONB227" s="1"/>
      <c r="ONC227" s="1"/>
      <c r="OND227" s="1"/>
      <c r="ONE227" s="1"/>
      <c r="ONF227" s="1"/>
      <c r="ONG227" s="1"/>
      <c r="ONH227" s="1"/>
      <c r="ONI227" s="1"/>
      <c r="ONJ227" s="1"/>
      <c r="ONK227" s="1"/>
      <c r="ONL227" s="1"/>
      <c r="ONM227" s="1"/>
      <c r="ONN227" s="1"/>
      <c r="ONO227" s="1"/>
      <c r="ONP227" s="1"/>
      <c r="ONQ227" s="1"/>
      <c r="ONR227" s="1"/>
      <c r="ONS227" s="1"/>
      <c r="ONT227" s="1"/>
      <c r="ONU227" s="1"/>
      <c r="ONV227" s="1"/>
      <c r="ONW227" s="1"/>
      <c r="ONX227" s="1"/>
      <c r="ONY227" s="1"/>
      <c r="ONZ227" s="1"/>
      <c r="OOA227" s="1"/>
      <c r="OOB227" s="1"/>
      <c r="OOC227" s="1"/>
      <c r="OOD227" s="1"/>
      <c r="OOE227" s="1"/>
      <c r="OOF227" s="1"/>
      <c r="OOG227" s="1"/>
      <c r="OOH227" s="1"/>
      <c r="OOI227" s="1"/>
      <c r="OOJ227" s="1"/>
      <c r="OOK227" s="1"/>
      <c r="OOL227" s="1"/>
      <c r="OOM227" s="1"/>
      <c r="OON227" s="1"/>
      <c r="OOO227" s="1"/>
      <c r="OOP227" s="1"/>
      <c r="OOQ227" s="1"/>
      <c r="OOR227" s="1"/>
      <c r="OOS227" s="1"/>
      <c r="OOT227" s="1"/>
      <c r="OOU227" s="1"/>
      <c r="OOV227" s="1"/>
      <c r="OOW227" s="1"/>
      <c r="OOX227" s="1"/>
      <c r="OOY227" s="1"/>
      <c r="OOZ227" s="1"/>
      <c r="OPA227" s="1"/>
      <c r="OPB227" s="1"/>
      <c r="OPC227" s="1"/>
      <c r="OPD227" s="1"/>
      <c r="OPE227" s="1"/>
      <c r="OPF227" s="1"/>
      <c r="OPG227" s="1"/>
      <c r="OPH227" s="1"/>
      <c r="OPI227" s="1"/>
      <c r="OPJ227" s="1"/>
      <c r="OPK227" s="1"/>
      <c r="OPL227" s="1"/>
      <c r="OPM227" s="1"/>
      <c r="OPN227" s="1"/>
      <c r="OPO227" s="1"/>
      <c r="OPP227" s="1"/>
      <c r="OPQ227" s="1"/>
      <c r="OPR227" s="1"/>
      <c r="OPS227" s="1"/>
      <c r="OPT227" s="1"/>
      <c r="OPU227" s="1"/>
      <c r="OPV227" s="1"/>
      <c r="OPW227" s="1"/>
      <c r="OPX227" s="1"/>
      <c r="OPY227" s="1"/>
      <c r="OPZ227" s="1"/>
      <c r="OQA227" s="1"/>
      <c r="OQB227" s="1"/>
      <c r="OQC227" s="1"/>
      <c r="OQD227" s="1"/>
      <c r="OQE227" s="1"/>
      <c r="OQF227" s="1"/>
      <c r="OQG227" s="1"/>
      <c r="OQH227" s="1"/>
      <c r="OQI227" s="1"/>
      <c r="OQJ227" s="1"/>
      <c r="OQK227" s="1"/>
      <c r="OQL227" s="1"/>
      <c r="OQM227" s="1"/>
      <c r="OQN227" s="1"/>
      <c r="OQO227" s="1"/>
      <c r="OQP227" s="1"/>
      <c r="OQQ227" s="1"/>
      <c r="OQR227" s="1"/>
      <c r="OQS227" s="1"/>
      <c r="OQT227" s="1"/>
      <c r="OQU227" s="1"/>
      <c r="OQV227" s="1"/>
      <c r="OQW227" s="1"/>
      <c r="OQX227" s="1"/>
      <c r="OQY227" s="1"/>
      <c r="OQZ227" s="1"/>
      <c r="ORA227" s="1"/>
      <c r="ORB227" s="1"/>
      <c r="ORC227" s="1"/>
      <c r="ORD227" s="1"/>
      <c r="ORE227" s="1"/>
      <c r="ORF227" s="1"/>
      <c r="ORG227" s="1"/>
      <c r="ORH227" s="1"/>
      <c r="ORI227" s="1"/>
      <c r="ORJ227" s="1"/>
      <c r="ORK227" s="1"/>
      <c r="ORL227" s="1"/>
      <c r="ORM227" s="1"/>
      <c r="ORN227" s="1"/>
      <c r="ORO227" s="1"/>
      <c r="ORP227" s="1"/>
      <c r="ORQ227" s="1"/>
      <c r="ORR227" s="1"/>
      <c r="ORS227" s="1"/>
      <c r="ORT227" s="1"/>
      <c r="ORU227" s="1"/>
      <c r="ORV227" s="1"/>
      <c r="ORW227" s="1"/>
      <c r="ORX227" s="1"/>
      <c r="ORY227" s="1"/>
      <c r="ORZ227" s="1"/>
      <c r="OSA227" s="1"/>
      <c r="OSB227" s="1"/>
      <c r="OSC227" s="1"/>
      <c r="OSD227" s="1"/>
      <c r="OSE227" s="1"/>
      <c r="OSF227" s="1"/>
      <c r="OSG227" s="1"/>
      <c r="OSH227" s="1"/>
      <c r="OSI227" s="1"/>
      <c r="OSJ227" s="1"/>
      <c r="OSK227" s="1"/>
      <c r="OSL227" s="1"/>
      <c r="OSM227" s="1"/>
      <c r="OSN227" s="1"/>
      <c r="OSO227" s="1"/>
      <c r="OSP227" s="1"/>
      <c r="OSQ227" s="1"/>
      <c r="OSR227" s="1"/>
      <c r="OSS227" s="1"/>
      <c r="OST227" s="1"/>
      <c r="OSU227" s="1"/>
      <c r="OSV227" s="1"/>
      <c r="OSW227" s="1"/>
      <c r="OSX227" s="1"/>
      <c r="OSY227" s="1"/>
      <c r="OSZ227" s="1"/>
      <c r="OTA227" s="1"/>
      <c r="OTB227" s="1"/>
      <c r="OTC227" s="1"/>
      <c r="OTD227" s="1"/>
      <c r="OTE227" s="1"/>
      <c r="OTF227" s="1"/>
      <c r="OTG227" s="1"/>
      <c r="OTH227" s="1"/>
      <c r="OTI227" s="1"/>
      <c r="OTJ227" s="1"/>
      <c r="OTK227" s="1"/>
      <c r="OTL227" s="1"/>
      <c r="OTM227" s="1"/>
      <c r="OTN227" s="1"/>
      <c r="OTO227" s="1"/>
      <c r="OTP227" s="1"/>
      <c r="OTQ227" s="1"/>
      <c r="OTR227" s="1"/>
      <c r="OTS227" s="1"/>
      <c r="OTT227" s="1"/>
      <c r="OTU227" s="1"/>
      <c r="OTV227" s="1"/>
      <c r="OTW227" s="1"/>
      <c r="OTX227" s="1"/>
      <c r="OTY227" s="1"/>
      <c r="OTZ227" s="1"/>
      <c r="OUA227" s="1"/>
      <c r="OUB227" s="1"/>
      <c r="OUC227" s="1"/>
      <c r="OUD227" s="1"/>
      <c r="OUE227" s="1"/>
      <c r="OUF227" s="1"/>
      <c r="OUG227" s="1"/>
      <c r="OUH227" s="1"/>
      <c r="OUI227" s="1"/>
      <c r="OUJ227" s="1"/>
      <c r="OUK227" s="1"/>
      <c r="OUL227" s="1"/>
      <c r="OUM227" s="1"/>
      <c r="OUN227" s="1"/>
      <c r="OUO227" s="1"/>
      <c r="OUP227" s="1"/>
      <c r="OUQ227" s="1"/>
      <c r="OUR227" s="1"/>
      <c r="OUS227" s="1"/>
      <c r="OUT227" s="1"/>
      <c r="OUU227" s="1"/>
      <c r="OUV227" s="1"/>
      <c r="OUW227" s="1"/>
      <c r="OUX227" s="1"/>
      <c r="OUY227" s="1"/>
      <c r="OUZ227" s="1"/>
      <c r="OVA227" s="1"/>
      <c r="OVB227" s="1"/>
      <c r="OVC227" s="1"/>
      <c r="OVD227" s="1"/>
      <c r="OVE227" s="1"/>
      <c r="OVF227" s="1"/>
      <c r="OVG227" s="1"/>
      <c r="OVH227" s="1"/>
      <c r="OVI227" s="1"/>
      <c r="OVJ227" s="1"/>
      <c r="OVK227" s="1"/>
      <c r="OVL227" s="1"/>
      <c r="OVM227" s="1"/>
      <c r="OVN227" s="1"/>
      <c r="OVO227" s="1"/>
      <c r="OVP227" s="1"/>
      <c r="OVQ227" s="1"/>
      <c r="OVR227" s="1"/>
      <c r="OVS227" s="1"/>
      <c r="OVT227" s="1"/>
      <c r="OVU227" s="1"/>
      <c r="OVV227" s="1"/>
      <c r="OVW227" s="1"/>
      <c r="OVX227" s="1"/>
      <c r="OVY227" s="1"/>
      <c r="OVZ227" s="1"/>
      <c r="OWA227" s="1"/>
      <c r="OWB227" s="1"/>
      <c r="OWC227" s="1"/>
      <c r="OWD227" s="1"/>
      <c r="OWE227" s="1"/>
      <c r="OWF227" s="1"/>
      <c r="OWG227" s="1"/>
      <c r="OWH227" s="1"/>
      <c r="OWI227" s="1"/>
      <c r="OWJ227" s="1"/>
      <c r="OWK227" s="1"/>
      <c r="OWL227" s="1"/>
      <c r="OWM227" s="1"/>
      <c r="OWN227" s="1"/>
      <c r="OWO227" s="1"/>
      <c r="OWP227" s="1"/>
      <c r="OWQ227" s="1"/>
      <c r="OWR227" s="1"/>
      <c r="OWS227" s="1"/>
      <c r="OWT227" s="1"/>
      <c r="OWU227" s="1"/>
      <c r="OWV227" s="1"/>
      <c r="OWW227" s="1"/>
      <c r="OWX227" s="1"/>
      <c r="OWY227" s="1"/>
      <c r="OWZ227" s="1"/>
      <c r="OXA227" s="1"/>
      <c r="OXB227" s="1"/>
      <c r="OXC227" s="1"/>
      <c r="OXD227" s="1"/>
      <c r="OXE227" s="1"/>
      <c r="OXF227" s="1"/>
      <c r="OXG227" s="1"/>
      <c r="OXH227" s="1"/>
      <c r="OXI227" s="1"/>
      <c r="OXJ227" s="1"/>
      <c r="OXK227" s="1"/>
      <c r="OXL227" s="1"/>
      <c r="OXM227" s="1"/>
      <c r="OXN227" s="1"/>
      <c r="OXO227" s="1"/>
      <c r="OXP227" s="1"/>
      <c r="OXQ227" s="1"/>
      <c r="OXR227" s="1"/>
      <c r="OXS227" s="1"/>
      <c r="OXT227" s="1"/>
      <c r="OXU227" s="1"/>
      <c r="OXV227" s="1"/>
      <c r="OXW227" s="1"/>
      <c r="OXX227" s="1"/>
      <c r="OXY227" s="1"/>
      <c r="OXZ227" s="1"/>
      <c r="OYA227" s="1"/>
      <c r="OYB227" s="1"/>
      <c r="OYC227" s="1"/>
      <c r="OYD227" s="1"/>
      <c r="OYE227" s="1"/>
      <c r="OYF227" s="1"/>
      <c r="OYG227" s="1"/>
      <c r="OYH227" s="1"/>
      <c r="OYI227" s="1"/>
      <c r="OYJ227" s="1"/>
      <c r="OYK227" s="1"/>
      <c r="OYL227" s="1"/>
      <c r="OYM227" s="1"/>
      <c r="OYN227" s="1"/>
      <c r="OYO227" s="1"/>
      <c r="OYP227" s="1"/>
      <c r="OYQ227" s="1"/>
      <c r="OYR227" s="1"/>
      <c r="OYS227" s="1"/>
      <c r="OYT227" s="1"/>
      <c r="OYU227" s="1"/>
      <c r="OYV227" s="1"/>
      <c r="OYW227" s="1"/>
      <c r="OYX227" s="1"/>
      <c r="OYY227" s="1"/>
      <c r="OYZ227" s="1"/>
      <c r="OZA227" s="1"/>
      <c r="OZB227" s="1"/>
      <c r="OZC227" s="1"/>
      <c r="OZD227" s="1"/>
      <c r="OZE227" s="1"/>
      <c r="OZF227" s="1"/>
      <c r="OZG227" s="1"/>
      <c r="OZH227" s="1"/>
      <c r="OZI227" s="1"/>
      <c r="OZJ227" s="1"/>
      <c r="OZK227" s="1"/>
      <c r="OZL227" s="1"/>
      <c r="OZM227" s="1"/>
      <c r="OZN227" s="1"/>
      <c r="OZO227" s="1"/>
      <c r="OZP227" s="1"/>
      <c r="OZQ227" s="1"/>
      <c r="OZR227" s="1"/>
      <c r="OZS227" s="1"/>
      <c r="OZT227" s="1"/>
      <c r="OZU227" s="1"/>
      <c r="OZV227" s="1"/>
      <c r="OZW227" s="1"/>
      <c r="OZX227" s="1"/>
      <c r="OZY227" s="1"/>
      <c r="OZZ227" s="1"/>
      <c r="PAA227" s="1"/>
      <c r="PAB227" s="1"/>
      <c r="PAC227" s="1"/>
      <c r="PAD227" s="1"/>
      <c r="PAE227" s="1"/>
      <c r="PAF227" s="1"/>
      <c r="PAG227" s="1"/>
      <c r="PAH227" s="1"/>
      <c r="PAI227" s="1"/>
      <c r="PAJ227" s="1"/>
      <c r="PAK227" s="1"/>
      <c r="PAL227" s="1"/>
      <c r="PAM227" s="1"/>
      <c r="PAN227" s="1"/>
      <c r="PAO227" s="1"/>
      <c r="PAP227" s="1"/>
      <c r="PAQ227" s="1"/>
      <c r="PAR227" s="1"/>
      <c r="PAS227" s="1"/>
      <c r="PAT227" s="1"/>
      <c r="PAU227" s="1"/>
      <c r="PAV227" s="1"/>
      <c r="PAW227" s="1"/>
      <c r="PAX227" s="1"/>
      <c r="PAY227" s="1"/>
      <c r="PAZ227" s="1"/>
      <c r="PBA227" s="1"/>
      <c r="PBB227" s="1"/>
      <c r="PBC227" s="1"/>
      <c r="PBD227" s="1"/>
      <c r="PBE227" s="1"/>
      <c r="PBF227" s="1"/>
      <c r="PBG227" s="1"/>
      <c r="PBH227" s="1"/>
      <c r="PBI227" s="1"/>
      <c r="PBJ227" s="1"/>
      <c r="PBK227" s="1"/>
      <c r="PBL227" s="1"/>
      <c r="PBM227" s="1"/>
      <c r="PBN227" s="1"/>
      <c r="PBO227" s="1"/>
      <c r="PBP227" s="1"/>
      <c r="PBQ227" s="1"/>
      <c r="PBR227" s="1"/>
      <c r="PBS227" s="1"/>
      <c r="PBT227" s="1"/>
      <c r="PBU227" s="1"/>
      <c r="PBV227" s="1"/>
      <c r="PBW227" s="1"/>
      <c r="PBX227" s="1"/>
      <c r="PBY227" s="1"/>
      <c r="PBZ227" s="1"/>
      <c r="PCA227" s="1"/>
      <c r="PCB227" s="1"/>
      <c r="PCC227" s="1"/>
      <c r="PCD227" s="1"/>
      <c r="PCE227" s="1"/>
      <c r="PCF227" s="1"/>
      <c r="PCG227" s="1"/>
      <c r="PCH227" s="1"/>
      <c r="PCI227" s="1"/>
      <c r="PCJ227" s="1"/>
      <c r="PCK227" s="1"/>
      <c r="PCL227" s="1"/>
      <c r="PCM227" s="1"/>
      <c r="PCN227" s="1"/>
      <c r="PCO227" s="1"/>
      <c r="PCP227" s="1"/>
      <c r="PCQ227" s="1"/>
      <c r="PCR227" s="1"/>
      <c r="PCS227" s="1"/>
      <c r="PCT227" s="1"/>
      <c r="PCU227" s="1"/>
      <c r="PCV227" s="1"/>
      <c r="PCW227" s="1"/>
      <c r="PCX227" s="1"/>
      <c r="PCY227" s="1"/>
      <c r="PCZ227" s="1"/>
      <c r="PDA227" s="1"/>
      <c r="PDB227" s="1"/>
      <c r="PDC227" s="1"/>
      <c r="PDD227" s="1"/>
      <c r="PDE227" s="1"/>
      <c r="PDF227" s="1"/>
      <c r="PDG227" s="1"/>
      <c r="PDH227" s="1"/>
      <c r="PDI227" s="1"/>
      <c r="PDJ227" s="1"/>
      <c r="PDK227" s="1"/>
      <c r="PDL227" s="1"/>
      <c r="PDM227" s="1"/>
      <c r="PDN227" s="1"/>
      <c r="PDO227" s="1"/>
      <c r="PDP227" s="1"/>
      <c r="PDQ227" s="1"/>
      <c r="PDR227" s="1"/>
      <c r="PDS227" s="1"/>
      <c r="PDT227" s="1"/>
      <c r="PDU227" s="1"/>
      <c r="PDV227" s="1"/>
      <c r="PDW227" s="1"/>
      <c r="PDX227" s="1"/>
      <c r="PDY227" s="1"/>
      <c r="PDZ227" s="1"/>
      <c r="PEA227" s="1"/>
      <c r="PEB227" s="1"/>
      <c r="PEC227" s="1"/>
      <c r="PED227" s="1"/>
      <c r="PEE227" s="1"/>
      <c r="PEF227" s="1"/>
      <c r="PEG227" s="1"/>
      <c r="PEH227" s="1"/>
      <c r="PEI227" s="1"/>
      <c r="PEJ227" s="1"/>
      <c r="PEK227" s="1"/>
      <c r="PEL227" s="1"/>
      <c r="PEM227" s="1"/>
      <c r="PEN227" s="1"/>
      <c r="PEO227" s="1"/>
      <c r="PEP227" s="1"/>
      <c r="PEQ227" s="1"/>
      <c r="PER227" s="1"/>
      <c r="PES227" s="1"/>
      <c r="PET227" s="1"/>
      <c r="PEU227" s="1"/>
      <c r="PEV227" s="1"/>
      <c r="PEW227" s="1"/>
      <c r="PEX227" s="1"/>
      <c r="PEY227" s="1"/>
      <c r="PEZ227" s="1"/>
      <c r="PFA227" s="1"/>
      <c r="PFB227" s="1"/>
      <c r="PFC227" s="1"/>
      <c r="PFD227" s="1"/>
      <c r="PFE227" s="1"/>
      <c r="PFF227" s="1"/>
      <c r="PFG227" s="1"/>
      <c r="PFH227" s="1"/>
      <c r="PFI227" s="1"/>
      <c r="PFJ227" s="1"/>
      <c r="PFK227" s="1"/>
      <c r="PFL227" s="1"/>
      <c r="PFM227" s="1"/>
      <c r="PFN227" s="1"/>
      <c r="PFO227" s="1"/>
      <c r="PFP227" s="1"/>
      <c r="PFQ227" s="1"/>
      <c r="PFR227" s="1"/>
      <c r="PFS227" s="1"/>
      <c r="PFT227" s="1"/>
      <c r="PFU227" s="1"/>
      <c r="PFV227" s="1"/>
      <c r="PFW227" s="1"/>
      <c r="PFX227" s="1"/>
      <c r="PFY227" s="1"/>
      <c r="PFZ227" s="1"/>
      <c r="PGA227" s="1"/>
      <c r="PGB227" s="1"/>
      <c r="PGC227" s="1"/>
      <c r="PGD227" s="1"/>
      <c r="PGE227" s="1"/>
      <c r="PGF227" s="1"/>
      <c r="PGG227" s="1"/>
      <c r="PGH227" s="1"/>
      <c r="PGI227" s="1"/>
      <c r="PGJ227" s="1"/>
      <c r="PGK227" s="1"/>
      <c r="PGL227" s="1"/>
      <c r="PGM227" s="1"/>
      <c r="PGN227" s="1"/>
      <c r="PGO227" s="1"/>
      <c r="PGP227" s="1"/>
      <c r="PGQ227" s="1"/>
      <c r="PGR227" s="1"/>
      <c r="PGS227" s="1"/>
      <c r="PGT227" s="1"/>
      <c r="PGU227" s="1"/>
      <c r="PGV227" s="1"/>
      <c r="PGW227" s="1"/>
      <c r="PGX227" s="1"/>
      <c r="PGY227" s="1"/>
      <c r="PGZ227" s="1"/>
      <c r="PHA227" s="1"/>
      <c r="PHB227" s="1"/>
      <c r="PHC227" s="1"/>
      <c r="PHD227" s="1"/>
      <c r="PHE227" s="1"/>
      <c r="PHF227" s="1"/>
      <c r="PHG227" s="1"/>
      <c r="PHH227" s="1"/>
      <c r="PHI227" s="1"/>
      <c r="PHJ227" s="1"/>
      <c r="PHK227" s="1"/>
      <c r="PHL227" s="1"/>
      <c r="PHM227" s="1"/>
      <c r="PHN227" s="1"/>
      <c r="PHO227" s="1"/>
      <c r="PHP227" s="1"/>
      <c r="PHQ227" s="1"/>
      <c r="PHR227" s="1"/>
      <c r="PHS227" s="1"/>
      <c r="PHT227" s="1"/>
      <c r="PHU227" s="1"/>
      <c r="PHV227" s="1"/>
      <c r="PHW227" s="1"/>
      <c r="PHX227" s="1"/>
      <c r="PHY227" s="1"/>
      <c r="PHZ227" s="1"/>
      <c r="PIA227" s="1"/>
      <c r="PIB227" s="1"/>
      <c r="PIC227" s="1"/>
      <c r="PID227" s="1"/>
      <c r="PIE227" s="1"/>
      <c r="PIF227" s="1"/>
      <c r="PIG227" s="1"/>
      <c r="PIH227" s="1"/>
      <c r="PII227" s="1"/>
      <c r="PIJ227" s="1"/>
      <c r="PIK227" s="1"/>
      <c r="PIL227" s="1"/>
      <c r="PIM227" s="1"/>
      <c r="PIN227" s="1"/>
      <c r="PIO227" s="1"/>
      <c r="PIP227" s="1"/>
      <c r="PIQ227" s="1"/>
      <c r="PIR227" s="1"/>
      <c r="PIS227" s="1"/>
      <c r="PIT227" s="1"/>
      <c r="PIU227" s="1"/>
      <c r="PIV227" s="1"/>
      <c r="PIW227" s="1"/>
      <c r="PIX227" s="1"/>
      <c r="PIY227" s="1"/>
      <c r="PIZ227" s="1"/>
      <c r="PJA227" s="1"/>
      <c r="PJB227" s="1"/>
      <c r="PJC227" s="1"/>
      <c r="PJD227" s="1"/>
      <c r="PJE227" s="1"/>
      <c r="PJF227" s="1"/>
      <c r="PJG227" s="1"/>
      <c r="PJH227" s="1"/>
      <c r="PJI227" s="1"/>
      <c r="PJJ227" s="1"/>
      <c r="PJK227" s="1"/>
      <c r="PJL227" s="1"/>
      <c r="PJM227" s="1"/>
      <c r="PJN227" s="1"/>
      <c r="PJO227" s="1"/>
      <c r="PJP227" s="1"/>
      <c r="PJQ227" s="1"/>
      <c r="PJR227" s="1"/>
      <c r="PJS227" s="1"/>
      <c r="PJT227" s="1"/>
      <c r="PJU227" s="1"/>
      <c r="PJV227" s="1"/>
      <c r="PJW227" s="1"/>
      <c r="PJX227" s="1"/>
      <c r="PJY227" s="1"/>
      <c r="PJZ227" s="1"/>
      <c r="PKA227" s="1"/>
      <c r="PKB227" s="1"/>
      <c r="PKC227" s="1"/>
      <c r="PKD227" s="1"/>
      <c r="PKE227" s="1"/>
      <c r="PKF227" s="1"/>
      <c r="PKG227" s="1"/>
      <c r="PKH227" s="1"/>
      <c r="PKI227" s="1"/>
      <c r="PKJ227" s="1"/>
      <c r="PKK227" s="1"/>
      <c r="PKL227" s="1"/>
      <c r="PKM227" s="1"/>
      <c r="PKN227" s="1"/>
      <c r="PKO227" s="1"/>
      <c r="PKP227" s="1"/>
      <c r="PKQ227" s="1"/>
      <c r="PKR227" s="1"/>
      <c r="PKS227" s="1"/>
      <c r="PKT227" s="1"/>
      <c r="PKU227" s="1"/>
      <c r="PKV227" s="1"/>
      <c r="PKW227" s="1"/>
      <c r="PKX227" s="1"/>
      <c r="PKY227" s="1"/>
      <c r="PKZ227" s="1"/>
      <c r="PLA227" s="1"/>
      <c r="PLB227" s="1"/>
      <c r="PLC227" s="1"/>
      <c r="PLD227" s="1"/>
      <c r="PLE227" s="1"/>
      <c r="PLF227" s="1"/>
      <c r="PLG227" s="1"/>
      <c r="PLH227" s="1"/>
      <c r="PLI227" s="1"/>
      <c r="PLJ227" s="1"/>
      <c r="PLK227" s="1"/>
      <c r="PLL227" s="1"/>
      <c r="PLM227" s="1"/>
      <c r="PLN227" s="1"/>
      <c r="PLO227" s="1"/>
      <c r="PLP227" s="1"/>
      <c r="PLQ227" s="1"/>
      <c r="PLR227" s="1"/>
      <c r="PLS227" s="1"/>
      <c r="PLT227" s="1"/>
      <c r="PLU227" s="1"/>
      <c r="PLV227" s="1"/>
      <c r="PLW227" s="1"/>
      <c r="PLX227" s="1"/>
      <c r="PLY227" s="1"/>
      <c r="PLZ227" s="1"/>
      <c r="PMA227" s="1"/>
      <c r="PMB227" s="1"/>
      <c r="PMC227" s="1"/>
      <c r="PMD227" s="1"/>
      <c r="PME227" s="1"/>
      <c r="PMF227" s="1"/>
      <c r="PMG227" s="1"/>
      <c r="PMH227" s="1"/>
      <c r="PMI227" s="1"/>
      <c r="PMJ227" s="1"/>
      <c r="PMK227" s="1"/>
      <c r="PML227" s="1"/>
      <c r="PMM227" s="1"/>
      <c r="PMN227" s="1"/>
      <c r="PMO227" s="1"/>
      <c r="PMP227" s="1"/>
      <c r="PMQ227" s="1"/>
      <c r="PMR227" s="1"/>
      <c r="PMS227" s="1"/>
      <c r="PMT227" s="1"/>
      <c r="PMU227" s="1"/>
      <c r="PMV227" s="1"/>
      <c r="PMW227" s="1"/>
      <c r="PMX227" s="1"/>
      <c r="PMY227" s="1"/>
      <c r="PMZ227" s="1"/>
      <c r="PNA227" s="1"/>
      <c r="PNB227" s="1"/>
      <c r="PNC227" s="1"/>
      <c r="PND227" s="1"/>
      <c r="PNE227" s="1"/>
      <c r="PNF227" s="1"/>
      <c r="PNG227" s="1"/>
      <c r="PNH227" s="1"/>
      <c r="PNI227" s="1"/>
      <c r="PNJ227" s="1"/>
      <c r="PNK227" s="1"/>
      <c r="PNL227" s="1"/>
      <c r="PNM227" s="1"/>
      <c r="PNN227" s="1"/>
      <c r="PNO227" s="1"/>
      <c r="PNP227" s="1"/>
      <c r="PNQ227" s="1"/>
      <c r="PNR227" s="1"/>
      <c r="PNS227" s="1"/>
      <c r="PNT227" s="1"/>
      <c r="PNU227" s="1"/>
      <c r="PNV227" s="1"/>
      <c r="PNW227" s="1"/>
      <c r="PNX227" s="1"/>
      <c r="PNY227" s="1"/>
      <c r="PNZ227" s="1"/>
      <c r="POA227" s="1"/>
      <c r="POB227" s="1"/>
      <c r="POC227" s="1"/>
      <c r="POD227" s="1"/>
      <c r="POE227" s="1"/>
      <c r="POF227" s="1"/>
      <c r="POG227" s="1"/>
      <c r="POH227" s="1"/>
      <c r="POI227" s="1"/>
      <c r="POJ227" s="1"/>
      <c r="POK227" s="1"/>
      <c r="POL227" s="1"/>
      <c r="POM227" s="1"/>
      <c r="PON227" s="1"/>
      <c r="POO227" s="1"/>
      <c r="POP227" s="1"/>
      <c r="POQ227" s="1"/>
      <c r="POR227" s="1"/>
      <c r="POS227" s="1"/>
      <c r="POT227" s="1"/>
      <c r="POU227" s="1"/>
      <c r="POV227" s="1"/>
      <c r="POW227" s="1"/>
      <c r="POX227" s="1"/>
      <c r="POY227" s="1"/>
      <c r="POZ227" s="1"/>
      <c r="PPA227" s="1"/>
      <c r="PPB227" s="1"/>
      <c r="PPC227" s="1"/>
      <c r="PPD227" s="1"/>
      <c r="PPE227" s="1"/>
      <c r="PPF227" s="1"/>
      <c r="PPG227" s="1"/>
      <c r="PPH227" s="1"/>
      <c r="PPI227" s="1"/>
      <c r="PPJ227" s="1"/>
      <c r="PPK227" s="1"/>
      <c r="PPL227" s="1"/>
      <c r="PPM227" s="1"/>
      <c r="PPN227" s="1"/>
      <c r="PPO227" s="1"/>
      <c r="PPP227" s="1"/>
      <c r="PPQ227" s="1"/>
      <c r="PPR227" s="1"/>
      <c r="PPS227" s="1"/>
      <c r="PPT227" s="1"/>
      <c r="PPU227" s="1"/>
      <c r="PPV227" s="1"/>
      <c r="PPW227" s="1"/>
      <c r="PPX227" s="1"/>
      <c r="PPY227" s="1"/>
      <c r="PPZ227" s="1"/>
      <c r="PQA227" s="1"/>
      <c r="PQB227" s="1"/>
      <c r="PQC227" s="1"/>
      <c r="PQD227" s="1"/>
      <c r="PQE227" s="1"/>
      <c r="PQF227" s="1"/>
      <c r="PQG227" s="1"/>
      <c r="PQH227" s="1"/>
      <c r="PQI227" s="1"/>
      <c r="PQJ227" s="1"/>
      <c r="PQK227" s="1"/>
      <c r="PQL227" s="1"/>
      <c r="PQM227" s="1"/>
      <c r="PQN227" s="1"/>
      <c r="PQO227" s="1"/>
      <c r="PQP227" s="1"/>
      <c r="PQQ227" s="1"/>
      <c r="PQR227" s="1"/>
      <c r="PQS227" s="1"/>
      <c r="PQT227" s="1"/>
      <c r="PQU227" s="1"/>
      <c r="PQV227" s="1"/>
      <c r="PQW227" s="1"/>
      <c r="PQX227" s="1"/>
      <c r="PQY227" s="1"/>
      <c r="PQZ227" s="1"/>
      <c r="PRA227" s="1"/>
      <c r="PRB227" s="1"/>
      <c r="PRC227" s="1"/>
      <c r="PRD227" s="1"/>
      <c r="PRE227" s="1"/>
      <c r="PRF227" s="1"/>
      <c r="PRG227" s="1"/>
      <c r="PRH227" s="1"/>
      <c r="PRI227" s="1"/>
      <c r="PRJ227" s="1"/>
      <c r="PRK227" s="1"/>
      <c r="PRL227" s="1"/>
      <c r="PRM227" s="1"/>
      <c r="PRN227" s="1"/>
      <c r="PRO227" s="1"/>
      <c r="PRP227" s="1"/>
      <c r="PRQ227" s="1"/>
      <c r="PRR227" s="1"/>
      <c r="PRS227" s="1"/>
      <c r="PRT227" s="1"/>
      <c r="PRU227" s="1"/>
      <c r="PRV227" s="1"/>
      <c r="PRW227" s="1"/>
      <c r="PRX227" s="1"/>
      <c r="PRY227" s="1"/>
      <c r="PRZ227" s="1"/>
      <c r="PSA227" s="1"/>
      <c r="PSB227" s="1"/>
      <c r="PSC227" s="1"/>
      <c r="PSD227" s="1"/>
      <c r="PSE227" s="1"/>
      <c r="PSF227" s="1"/>
      <c r="PSG227" s="1"/>
      <c r="PSH227" s="1"/>
      <c r="PSI227" s="1"/>
      <c r="PSJ227" s="1"/>
      <c r="PSK227" s="1"/>
      <c r="PSL227" s="1"/>
      <c r="PSM227" s="1"/>
      <c r="PSN227" s="1"/>
      <c r="PSO227" s="1"/>
      <c r="PSP227" s="1"/>
      <c r="PSQ227" s="1"/>
      <c r="PSR227" s="1"/>
      <c r="PSS227" s="1"/>
      <c r="PST227" s="1"/>
      <c r="PSU227" s="1"/>
      <c r="PSV227" s="1"/>
      <c r="PSW227" s="1"/>
      <c r="PSX227" s="1"/>
      <c r="PSY227" s="1"/>
      <c r="PSZ227" s="1"/>
      <c r="PTA227" s="1"/>
      <c r="PTB227" s="1"/>
      <c r="PTC227" s="1"/>
      <c r="PTD227" s="1"/>
      <c r="PTE227" s="1"/>
      <c r="PTF227" s="1"/>
      <c r="PTG227" s="1"/>
      <c r="PTH227" s="1"/>
      <c r="PTI227" s="1"/>
      <c r="PTJ227" s="1"/>
      <c r="PTK227" s="1"/>
      <c r="PTL227" s="1"/>
      <c r="PTM227" s="1"/>
      <c r="PTN227" s="1"/>
      <c r="PTO227" s="1"/>
      <c r="PTP227" s="1"/>
      <c r="PTQ227" s="1"/>
      <c r="PTR227" s="1"/>
      <c r="PTS227" s="1"/>
      <c r="PTT227" s="1"/>
      <c r="PTU227" s="1"/>
      <c r="PTV227" s="1"/>
      <c r="PTW227" s="1"/>
      <c r="PTX227" s="1"/>
      <c r="PTY227" s="1"/>
      <c r="PTZ227" s="1"/>
      <c r="PUA227" s="1"/>
      <c r="PUB227" s="1"/>
      <c r="PUC227" s="1"/>
      <c r="PUD227" s="1"/>
      <c r="PUE227" s="1"/>
      <c r="PUF227" s="1"/>
      <c r="PUG227" s="1"/>
      <c r="PUH227" s="1"/>
      <c r="PUI227" s="1"/>
      <c r="PUJ227" s="1"/>
      <c r="PUK227" s="1"/>
      <c r="PUL227" s="1"/>
      <c r="PUM227" s="1"/>
      <c r="PUN227" s="1"/>
      <c r="PUO227" s="1"/>
      <c r="PUP227" s="1"/>
      <c r="PUQ227" s="1"/>
      <c r="PUR227" s="1"/>
      <c r="PUS227" s="1"/>
      <c r="PUT227" s="1"/>
      <c r="PUU227" s="1"/>
      <c r="PUV227" s="1"/>
      <c r="PUW227" s="1"/>
      <c r="PUX227" s="1"/>
      <c r="PUY227" s="1"/>
      <c r="PUZ227" s="1"/>
      <c r="PVA227" s="1"/>
      <c r="PVB227" s="1"/>
      <c r="PVC227" s="1"/>
      <c r="PVD227" s="1"/>
      <c r="PVE227" s="1"/>
      <c r="PVF227" s="1"/>
      <c r="PVG227" s="1"/>
      <c r="PVH227" s="1"/>
      <c r="PVI227" s="1"/>
      <c r="PVJ227" s="1"/>
      <c r="PVK227" s="1"/>
      <c r="PVL227" s="1"/>
      <c r="PVM227" s="1"/>
      <c r="PVN227" s="1"/>
      <c r="PVO227" s="1"/>
      <c r="PVP227" s="1"/>
      <c r="PVQ227" s="1"/>
      <c r="PVR227" s="1"/>
      <c r="PVS227" s="1"/>
      <c r="PVT227" s="1"/>
      <c r="PVU227" s="1"/>
      <c r="PVV227" s="1"/>
      <c r="PVW227" s="1"/>
      <c r="PVX227" s="1"/>
      <c r="PVY227" s="1"/>
      <c r="PVZ227" s="1"/>
      <c r="PWA227" s="1"/>
      <c r="PWB227" s="1"/>
      <c r="PWC227" s="1"/>
      <c r="PWD227" s="1"/>
      <c r="PWE227" s="1"/>
      <c r="PWF227" s="1"/>
      <c r="PWG227" s="1"/>
      <c r="PWH227" s="1"/>
      <c r="PWI227" s="1"/>
      <c r="PWJ227" s="1"/>
      <c r="PWK227" s="1"/>
      <c r="PWL227" s="1"/>
      <c r="PWM227" s="1"/>
      <c r="PWN227" s="1"/>
      <c r="PWO227" s="1"/>
      <c r="PWP227" s="1"/>
      <c r="PWQ227" s="1"/>
      <c r="PWR227" s="1"/>
      <c r="PWS227" s="1"/>
      <c r="PWT227" s="1"/>
      <c r="PWU227" s="1"/>
      <c r="PWV227" s="1"/>
      <c r="PWW227" s="1"/>
      <c r="PWX227" s="1"/>
      <c r="PWY227" s="1"/>
      <c r="PWZ227" s="1"/>
      <c r="PXA227" s="1"/>
      <c r="PXB227" s="1"/>
      <c r="PXC227" s="1"/>
      <c r="PXD227" s="1"/>
      <c r="PXE227" s="1"/>
      <c r="PXF227" s="1"/>
      <c r="PXG227" s="1"/>
      <c r="PXH227" s="1"/>
      <c r="PXI227" s="1"/>
      <c r="PXJ227" s="1"/>
      <c r="PXK227" s="1"/>
      <c r="PXL227" s="1"/>
      <c r="PXM227" s="1"/>
      <c r="PXN227" s="1"/>
      <c r="PXO227" s="1"/>
      <c r="PXP227" s="1"/>
      <c r="PXQ227" s="1"/>
      <c r="PXR227" s="1"/>
      <c r="PXS227" s="1"/>
      <c r="PXT227" s="1"/>
      <c r="PXU227" s="1"/>
      <c r="PXV227" s="1"/>
      <c r="PXW227" s="1"/>
      <c r="PXX227" s="1"/>
      <c r="PXY227" s="1"/>
      <c r="PXZ227" s="1"/>
      <c r="PYA227" s="1"/>
      <c r="PYB227" s="1"/>
      <c r="PYC227" s="1"/>
      <c r="PYD227" s="1"/>
      <c r="PYE227" s="1"/>
      <c r="PYF227" s="1"/>
      <c r="PYG227" s="1"/>
      <c r="PYH227" s="1"/>
      <c r="PYI227" s="1"/>
      <c r="PYJ227" s="1"/>
      <c r="PYK227" s="1"/>
      <c r="PYL227" s="1"/>
      <c r="PYM227" s="1"/>
      <c r="PYN227" s="1"/>
      <c r="PYO227" s="1"/>
      <c r="PYP227" s="1"/>
      <c r="PYQ227" s="1"/>
      <c r="PYR227" s="1"/>
      <c r="PYS227" s="1"/>
      <c r="PYT227" s="1"/>
      <c r="PYU227" s="1"/>
      <c r="PYV227" s="1"/>
      <c r="PYW227" s="1"/>
      <c r="PYX227" s="1"/>
      <c r="PYY227" s="1"/>
      <c r="PYZ227" s="1"/>
      <c r="PZA227" s="1"/>
      <c r="PZB227" s="1"/>
      <c r="PZC227" s="1"/>
      <c r="PZD227" s="1"/>
      <c r="PZE227" s="1"/>
      <c r="PZF227" s="1"/>
      <c r="PZG227" s="1"/>
      <c r="PZH227" s="1"/>
      <c r="PZI227" s="1"/>
      <c r="PZJ227" s="1"/>
      <c r="PZK227" s="1"/>
      <c r="PZL227" s="1"/>
      <c r="PZM227" s="1"/>
      <c r="PZN227" s="1"/>
      <c r="PZO227" s="1"/>
      <c r="PZP227" s="1"/>
      <c r="PZQ227" s="1"/>
      <c r="PZR227" s="1"/>
      <c r="PZS227" s="1"/>
      <c r="PZT227" s="1"/>
      <c r="PZU227" s="1"/>
      <c r="PZV227" s="1"/>
      <c r="PZW227" s="1"/>
      <c r="PZX227" s="1"/>
      <c r="PZY227" s="1"/>
      <c r="PZZ227" s="1"/>
      <c r="QAA227" s="1"/>
      <c r="QAB227" s="1"/>
      <c r="QAC227" s="1"/>
      <c r="QAD227" s="1"/>
      <c r="QAE227" s="1"/>
      <c r="QAF227" s="1"/>
      <c r="QAG227" s="1"/>
      <c r="QAH227" s="1"/>
      <c r="QAI227" s="1"/>
      <c r="QAJ227" s="1"/>
      <c r="QAK227" s="1"/>
      <c r="QAL227" s="1"/>
      <c r="QAM227" s="1"/>
      <c r="QAN227" s="1"/>
      <c r="QAO227" s="1"/>
      <c r="QAP227" s="1"/>
      <c r="QAQ227" s="1"/>
      <c r="QAR227" s="1"/>
      <c r="QAS227" s="1"/>
      <c r="QAT227" s="1"/>
      <c r="QAU227" s="1"/>
      <c r="QAV227" s="1"/>
      <c r="QAW227" s="1"/>
      <c r="QAX227" s="1"/>
      <c r="QAY227" s="1"/>
      <c r="QAZ227" s="1"/>
      <c r="QBA227" s="1"/>
      <c r="QBB227" s="1"/>
      <c r="QBC227" s="1"/>
      <c r="QBD227" s="1"/>
      <c r="QBE227" s="1"/>
      <c r="QBF227" s="1"/>
      <c r="QBG227" s="1"/>
      <c r="QBH227" s="1"/>
      <c r="QBI227" s="1"/>
      <c r="QBJ227" s="1"/>
      <c r="QBK227" s="1"/>
      <c r="QBL227" s="1"/>
      <c r="QBM227" s="1"/>
      <c r="QBN227" s="1"/>
      <c r="QBO227" s="1"/>
      <c r="QBP227" s="1"/>
      <c r="QBQ227" s="1"/>
      <c r="QBR227" s="1"/>
      <c r="QBS227" s="1"/>
      <c r="QBT227" s="1"/>
      <c r="QBU227" s="1"/>
      <c r="QBV227" s="1"/>
      <c r="QBW227" s="1"/>
      <c r="QBX227" s="1"/>
      <c r="QBY227" s="1"/>
      <c r="QBZ227" s="1"/>
      <c r="QCA227" s="1"/>
      <c r="QCB227" s="1"/>
      <c r="QCC227" s="1"/>
      <c r="QCD227" s="1"/>
      <c r="QCE227" s="1"/>
      <c r="QCF227" s="1"/>
      <c r="QCG227" s="1"/>
      <c r="QCH227" s="1"/>
      <c r="QCI227" s="1"/>
      <c r="QCJ227" s="1"/>
      <c r="QCK227" s="1"/>
      <c r="QCL227" s="1"/>
      <c r="QCM227" s="1"/>
      <c r="QCN227" s="1"/>
      <c r="QCO227" s="1"/>
      <c r="QCP227" s="1"/>
      <c r="QCQ227" s="1"/>
      <c r="QCR227" s="1"/>
      <c r="QCS227" s="1"/>
      <c r="QCT227" s="1"/>
      <c r="QCU227" s="1"/>
      <c r="QCV227" s="1"/>
      <c r="QCW227" s="1"/>
      <c r="QCX227" s="1"/>
      <c r="QCY227" s="1"/>
      <c r="QCZ227" s="1"/>
      <c r="QDA227" s="1"/>
      <c r="QDB227" s="1"/>
      <c r="QDC227" s="1"/>
      <c r="QDD227" s="1"/>
      <c r="QDE227" s="1"/>
      <c r="QDF227" s="1"/>
      <c r="QDG227" s="1"/>
      <c r="QDH227" s="1"/>
      <c r="QDI227" s="1"/>
      <c r="QDJ227" s="1"/>
      <c r="QDK227" s="1"/>
      <c r="QDL227" s="1"/>
      <c r="QDM227" s="1"/>
      <c r="QDN227" s="1"/>
      <c r="QDO227" s="1"/>
      <c r="QDP227" s="1"/>
      <c r="QDQ227" s="1"/>
      <c r="QDR227" s="1"/>
      <c r="QDS227" s="1"/>
      <c r="QDT227" s="1"/>
      <c r="QDU227" s="1"/>
      <c r="QDV227" s="1"/>
      <c r="QDW227" s="1"/>
      <c r="QDX227" s="1"/>
      <c r="QDY227" s="1"/>
      <c r="QDZ227" s="1"/>
      <c r="QEA227" s="1"/>
      <c r="QEB227" s="1"/>
      <c r="QEC227" s="1"/>
      <c r="QED227" s="1"/>
      <c r="QEE227" s="1"/>
      <c r="QEF227" s="1"/>
      <c r="QEG227" s="1"/>
      <c r="QEH227" s="1"/>
      <c r="QEI227" s="1"/>
      <c r="QEJ227" s="1"/>
      <c r="QEK227" s="1"/>
      <c r="QEL227" s="1"/>
      <c r="QEM227" s="1"/>
      <c r="QEN227" s="1"/>
      <c r="QEO227" s="1"/>
      <c r="QEP227" s="1"/>
      <c r="QEQ227" s="1"/>
      <c r="QER227" s="1"/>
      <c r="QES227" s="1"/>
      <c r="QET227" s="1"/>
      <c r="QEU227" s="1"/>
      <c r="QEV227" s="1"/>
      <c r="QEW227" s="1"/>
      <c r="QEX227" s="1"/>
      <c r="QEY227" s="1"/>
      <c r="QEZ227" s="1"/>
      <c r="QFA227" s="1"/>
      <c r="QFB227" s="1"/>
      <c r="QFC227" s="1"/>
      <c r="QFD227" s="1"/>
      <c r="QFE227" s="1"/>
      <c r="QFF227" s="1"/>
      <c r="QFG227" s="1"/>
      <c r="QFH227" s="1"/>
      <c r="QFI227" s="1"/>
      <c r="QFJ227" s="1"/>
      <c r="QFK227" s="1"/>
      <c r="QFL227" s="1"/>
      <c r="QFM227" s="1"/>
      <c r="QFN227" s="1"/>
      <c r="QFO227" s="1"/>
      <c r="QFP227" s="1"/>
      <c r="QFQ227" s="1"/>
      <c r="QFR227" s="1"/>
      <c r="QFS227" s="1"/>
      <c r="QFT227" s="1"/>
      <c r="QFU227" s="1"/>
      <c r="QFV227" s="1"/>
      <c r="QFW227" s="1"/>
      <c r="QFX227" s="1"/>
      <c r="QFY227" s="1"/>
      <c r="QFZ227" s="1"/>
      <c r="QGA227" s="1"/>
      <c r="QGB227" s="1"/>
      <c r="QGC227" s="1"/>
      <c r="QGD227" s="1"/>
      <c r="QGE227" s="1"/>
      <c r="QGF227" s="1"/>
      <c r="QGG227" s="1"/>
      <c r="QGH227" s="1"/>
      <c r="QGI227" s="1"/>
      <c r="QGJ227" s="1"/>
      <c r="QGK227" s="1"/>
      <c r="QGL227" s="1"/>
      <c r="QGM227" s="1"/>
      <c r="QGN227" s="1"/>
      <c r="QGO227" s="1"/>
      <c r="QGP227" s="1"/>
      <c r="QGQ227" s="1"/>
      <c r="QGR227" s="1"/>
      <c r="QGS227" s="1"/>
      <c r="QGT227" s="1"/>
      <c r="QGU227" s="1"/>
      <c r="QGV227" s="1"/>
      <c r="QGW227" s="1"/>
      <c r="QGX227" s="1"/>
      <c r="QGY227" s="1"/>
      <c r="QGZ227" s="1"/>
      <c r="QHA227" s="1"/>
      <c r="QHB227" s="1"/>
      <c r="QHC227" s="1"/>
      <c r="QHD227" s="1"/>
      <c r="QHE227" s="1"/>
      <c r="QHF227" s="1"/>
      <c r="QHG227" s="1"/>
      <c r="QHH227" s="1"/>
      <c r="QHI227" s="1"/>
      <c r="QHJ227" s="1"/>
      <c r="QHK227" s="1"/>
      <c r="QHL227" s="1"/>
      <c r="QHM227" s="1"/>
      <c r="QHN227" s="1"/>
      <c r="QHO227" s="1"/>
      <c r="QHP227" s="1"/>
      <c r="QHQ227" s="1"/>
      <c r="QHR227" s="1"/>
      <c r="QHS227" s="1"/>
      <c r="QHT227" s="1"/>
      <c r="QHU227" s="1"/>
      <c r="QHV227" s="1"/>
      <c r="QHW227" s="1"/>
      <c r="QHX227" s="1"/>
      <c r="QHY227" s="1"/>
      <c r="QHZ227" s="1"/>
      <c r="QIA227" s="1"/>
      <c r="QIB227" s="1"/>
      <c r="QIC227" s="1"/>
      <c r="QID227" s="1"/>
      <c r="QIE227" s="1"/>
      <c r="QIF227" s="1"/>
      <c r="QIG227" s="1"/>
      <c r="QIH227" s="1"/>
      <c r="QII227" s="1"/>
      <c r="QIJ227" s="1"/>
      <c r="QIK227" s="1"/>
      <c r="QIL227" s="1"/>
      <c r="QIM227" s="1"/>
      <c r="QIN227" s="1"/>
      <c r="QIO227" s="1"/>
      <c r="QIP227" s="1"/>
      <c r="QIQ227" s="1"/>
      <c r="QIR227" s="1"/>
      <c r="QIS227" s="1"/>
      <c r="QIT227" s="1"/>
      <c r="QIU227" s="1"/>
      <c r="QIV227" s="1"/>
      <c r="QIW227" s="1"/>
      <c r="QIX227" s="1"/>
      <c r="QIY227" s="1"/>
      <c r="QIZ227" s="1"/>
      <c r="QJA227" s="1"/>
      <c r="QJB227" s="1"/>
      <c r="QJC227" s="1"/>
      <c r="QJD227" s="1"/>
      <c r="QJE227" s="1"/>
      <c r="QJF227" s="1"/>
      <c r="QJG227" s="1"/>
      <c r="QJH227" s="1"/>
      <c r="QJI227" s="1"/>
      <c r="QJJ227" s="1"/>
      <c r="QJK227" s="1"/>
      <c r="QJL227" s="1"/>
      <c r="QJM227" s="1"/>
      <c r="QJN227" s="1"/>
      <c r="QJO227" s="1"/>
      <c r="QJP227" s="1"/>
      <c r="QJQ227" s="1"/>
      <c r="QJR227" s="1"/>
      <c r="QJS227" s="1"/>
      <c r="QJT227" s="1"/>
      <c r="QJU227" s="1"/>
      <c r="QJV227" s="1"/>
      <c r="QJW227" s="1"/>
      <c r="QJX227" s="1"/>
      <c r="QJY227" s="1"/>
      <c r="QJZ227" s="1"/>
      <c r="QKA227" s="1"/>
      <c r="QKB227" s="1"/>
      <c r="QKC227" s="1"/>
      <c r="QKD227" s="1"/>
      <c r="QKE227" s="1"/>
      <c r="QKF227" s="1"/>
      <c r="QKG227" s="1"/>
      <c r="QKH227" s="1"/>
      <c r="QKI227" s="1"/>
      <c r="QKJ227" s="1"/>
      <c r="QKK227" s="1"/>
      <c r="QKL227" s="1"/>
      <c r="QKM227" s="1"/>
      <c r="QKN227" s="1"/>
      <c r="QKO227" s="1"/>
      <c r="QKP227" s="1"/>
      <c r="QKQ227" s="1"/>
      <c r="QKR227" s="1"/>
      <c r="QKS227" s="1"/>
      <c r="QKT227" s="1"/>
      <c r="QKU227" s="1"/>
      <c r="QKV227" s="1"/>
      <c r="QKW227" s="1"/>
      <c r="QKX227" s="1"/>
      <c r="QKY227" s="1"/>
      <c r="QKZ227" s="1"/>
      <c r="QLA227" s="1"/>
      <c r="QLB227" s="1"/>
      <c r="QLC227" s="1"/>
      <c r="QLD227" s="1"/>
      <c r="QLE227" s="1"/>
      <c r="QLF227" s="1"/>
      <c r="QLG227" s="1"/>
      <c r="QLH227" s="1"/>
      <c r="QLI227" s="1"/>
      <c r="QLJ227" s="1"/>
      <c r="QLK227" s="1"/>
      <c r="QLL227" s="1"/>
      <c r="QLM227" s="1"/>
      <c r="QLN227" s="1"/>
      <c r="QLO227" s="1"/>
      <c r="QLP227" s="1"/>
      <c r="QLQ227" s="1"/>
      <c r="QLR227" s="1"/>
      <c r="QLS227" s="1"/>
      <c r="QLT227" s="1"/>
      <c r="QLU227" s="1"/>
      <c r="QLV227" s="1"/>
      <c r="QLW227" s="1"/>
      <c r="QLX227" s="1"/>
      <c r="QLY227" s="1"/>
      <c r="QLZ227" s="1"/>
      <c r="QMA227" s="1"/>
      <c r="QMB227" s="1"/>
      <c r="QMC227" s="1"/>
      <c r="QMD227" s="1"/>
      <c r="QME227" s="1"/>
      <c r="QMF227" s="1"/>
      <c r="QMG227" s="1"/>
      <c r="QMH227" s="1"/>
      <c r="QMI227" s="1"/>
      <c r="QMJ227" s="1"/>
      <c r="QMK227" s="1"/>
      <c r="QML227" s="1"/>
      <c r="QMM227" s="1"/>
      <c r="QMN227" s="1"/>
      <c r="QMO227" s="1"/>
      <c r="QMP227" s="1"/>
      <c r="QMQ227" s="1"/>
      <c r="QMR227" s="1"/>
      <c r="QMS227" s="1"/>
      <c r="QMT227" s="1"/>
      <c r="QMU227" s="1"/>
      <c r="QMV227" s="1"/>
      <c r="QMW227" s="1"/>
      <c r="QMX227" s="1"/>
      <c r="QMY227" s="1"/>
      <c r="QMZ227" s="1"/>
      <c r="QNA227" s="1"/>
      <c r="QNB227" s="1"/>
      <c r="QNC227" s="1"/>
      <c r="QND227" s="1"/>
      <c r="QNE227" s="1"/>
      <c r="QNF227" s="1"/>
      <c r="QNG227" s="1"/>
      <c r="QNH227" s="1"/>
      <c r="QNI227" s="1"/>
      <c r="QNJ227" s="1"/>
      <c r="QNK227" s="1"/>
      <c r="QNL227" s="1"/>
      <c r="QNM227" s="1"/>
      <c r="QNN227" s="1"/>
      <c r="QNO227" s="1"/>
      <c r="QNP227" s="1"/>
      <c r="QNQ227" s="1"/>
      <c r="QNR227" s="1"/>
      <c r="QNS227" s="1"/>
      <c r="QNT227" s="1"/>
      <c r="QNU227" s="1"/>
      <c r="QNV227" s="1"/>
      <c r="QNW227" s="1"/>
      <c r="QNX227" s="1"/>
      <c r="QNY227" s="1"/>
      <c r="QNZ227" s="1"/>
      <c r="QOA227" s="1"/>
      <c r="QOB227" s="1"/>
      <c r="QOC227" s="1"/>
      <c r="QOD227" s="1"/>
      <c r="QOE227" s="1"/>
      <c r="QOF227" s="1"/>
      <c r="QOG227" s="1"/>
      <c r="QOH227" s="1"/>
      <c r="QOI227" s="1"/>
      <c r="QOJ227" s="1"/>
      <c r="QOK227" s="1"/>
      <c r="QOL227" s="1"/>
      <c r="QOM227" s="1"/>
      <c r="QON227" s="1"/>
      <c r="QOO227" s="1"/>
      <c r="QOP227" s="1"/>
      <c r="QOQ227" s="1"/>
      <c r="QOR227" s="1"/>
      <c r="QOS227" s="1"/>
      <c r="QOT227" s="1"/>
      <c r="QOU227" s="1"/>
      <c r="QOV227" s="1"/>
      <c r="QOW227" s="1"/>
      <c r="QOX227" s="1"/>
      <c r="QOY227" s="1"/>
      <c r="QOZ227" s="1"/>
      <c r="QPA227" s="1"/>
      <c r="QPB227" s="1"/>
      <c r="QPC227" s="1"/>
      <c r="QPD227" s="1"/>
      <c r="QPE227" s="1"/>
      <c r="QPF227" s="1"/>
      <c r="QPG227" s="1"/>
      <c r="QPH227" s="1"/>
      <c r="QPI227" s="1"/>
      <c r="QPJ227" s="1"/>
      <c r="QPK227" s="1"/>
      <c r="QPL227" s="1"/>
      <c r="QPM227" s="1"/>
      <c r="QPN227" s="1"/>
      <c r="QPO227" s="1"/>
      <c r="QPP227" s="1"/>
      <c r="QPQ227" s="1"/>
      <c r="QPR227" s="1"/>
      <c r="QPS227" s="1"/>
      <c r="QPT227" s="1"/>
      <c r="QPU227" s="1"/>
      <c r="QPV227" s="1"/>
      <c r="QPW227" s="1"/>
      <c r="QPX227" s="1"/>
      <c r="QPY227" s="1"/>
      <c r="QPZ227" s="1"/>
      <c r="QQA227" s="1"/>
      <c r="QQB227" s="1"/>
      <c r="QQC227" s="1"/>
      <c r="QQD227" s="1"/>
      <c r="QQE227" s="1"/>
      <c r="QQF227" s="1"/>
      <c r="QQG227" s="1"/>
      <c r="QQH227" s="1"/>
      <c r="QQI227" s="1"/>
      <c r="QQJ227" s="1"/>
      <c r="QQK227" s="1"/>
      <c r="QQL227" s="1"/>
      <c r="QQM227" s="1"/>
      <c r="QQN227" s="1"/>
      <c r="QQO227" s="1"/>
      <c r="QQP227" s="1"/>
      <c r="QQQ227" s="1"/>
      <c r="QQR227" s="1"/>
      <c r="QQS227" s="1"/>
      <c r="QQT227" s="1"/>
      <c r="QQU227" s="1"/>
      <c r="QQV227" s="1"/>
      <c r="QQW227" s="1"/>
      <c r="QQX227" s="1"/>
      <c r="QQY227" s="1"/>
      <c r="QQZ227" s="1"/>
      <c r="QRA227" s="1"/>
      <c r="QRB227" s="1"/>
      <c r="QRC227" s="1"/>
      <c r="QRD227" s="1"/>
      <c r="QRE227" s="1"/>
      <c r="QRF227" s="1"/>
      <c r="QRG227" s="1"/>
      <c r="QRH227" s="1"/>
      <c r="QRI227" s="1"/>
      <c r="QRJ227" s="1"/>
      <c r="QRK227" s="1"/>
      <c r="QRL227" s="1"/>
      <c r="QRM227" s="1"/>
      <c r="QRN227" s="1"/>
      <c r="QRO227" s="1"/>
      <c r="QRP227" s="1"/>
      <c r="QRQ227" s="1"/>
      <c r="QRR227" s="1"/>
      <c r="QRS227" s="1"/>
      <c r="QRT227" s="1"/>
      <c r="QRU227" s="1"/>
      <c r="QRV227" s="1"/>
      <c r="QRW227" s="1"/>
      <c r="QRX227" s="1"/>
      <c r="QRY227" s="1"/>
      <c r="QRZ227" s="1"/>
      <c r="QSA227" s="1"/>
      <c r="QSB227" s="1"/>
      <c r="QSC227" s="1"/>
      <c r="QSD227" s="1"/>
      <c r="QSE227" s="1"/>
      <c r="QSF227" s="1"/>
      <c r="QSG227" s="1"/>
      <c r="QSH227" s="1"/>
      <c r="QSI227" s="1"/>
      <c r="QSJ227" s="1"/>
      <c r="QSK227" s="1"/>
      <c r="QSL227" s="1"/>
      <c r="QSM227" s="1"/>
      <c r="QSN227" s="1"/>
      <c r="QSO227" s="1"/>
      <c r="QSP227" s="1"/>
      <c r="QSQ227" s="1"/>
      <c r="QSR227" s="1"/>
      <c r="QSS227" s="1"/>
      <c r="QST227" s="1"/>
      <c r="QSU227" s="1"/>
      <c r="QSV227" s="1"/>
      <c r="QSW227" s="1"/>
      <c r="QSX227" s="1"/>
      <c r="QSY227" s="1"/>
      <c r="QSZ227" s="1"/>
      <c r="QTA227" s="1"/>
      <c r="QTB227" s="1"/>
      <c r="QTC227" s="1"/>
      <c r="QTD227" s="1"/>
      <c r="QTE227" s="1"/>
      <c r="QTF227" s="1"/>
      <c r="QTG227" s="1"/>
      <c r="QTH227" s="1"/>
      <c r="QTI227" s="1"/>
      <c r="QTJ227" s="1"/>
      <c r="QTK227" s="1"/>
      <c r="QTL227" s="1"/>
      <c r="QTM227" s="1"/>
      <c r="QTN227" s="1"/>
      <c r="QTO227" s="1"/>
      <c r="QTP227" s="1"/>
      <c r="QTQ227" s="1"/>
      <c r="QTR227" s="1"/>
      <c r="QTS227" s="1"/>
      <c r="QTT227" s="1"/>
      <c r="QTU227" s="1"/>
      <c r="QTV227" s="1"/>
      <c r="QTW227" s="1"/>
      <c r="QTX227" s="1"/>
      <c r="QTY227" s="1"/>
      <c r="QTZ227" s="1"/>
      <c r="QUA227" s="1"/>
      <c r="QUB227" s="1"/>
      <c r="QUC227" s="1"/>
      <c r="QUD227" s="1"/>
      <c r="QUE227" s="1"/>
      <c r="QUF227" s="1"/>
      <c r="QUG227" s="1"/>
      <c r="QUH227" s="1"/>
      <c r="QUI227" s="1"/>
      <c r="QUJ227" s="1"/>
      <c r="QUK227" s="1"/>
      <c r="QUL227" s="1"/>
      <c r="QUM227" s="1"/>
      <c r="QUN227" s="1"/>
      <c r="QUO227" s="1"/>
      <c r="QUP227" s="1"/>
      <c r="QUQ227" s="1"/>
      <c r="QUR227" s="1"/>
      <c r="QUS227" s="1"/>
      <c r="QUT227" s="1"/>
      <c r="QUU227" s="1"/>
      <c r="QUV227" s="1"/>
      <c r="QUW227" s="1"/>
      <c r="QUX227" s="1"/>
      <c r="QUY227" s="1"/>
      <c r="QUZ227" s="1"/>
      <c r="QVA227" s="1"/>
      <c r="QVB227" s="1"/>
      <c r="QVC227" s="1"/>
      <c r="QVD227" s="1"/>
      <c r="QVE227" s="1"/>
      <c r="QVF227" s="1"/>
      <c r="QVG227" s="1"/>
      <c r="QVH227" s="1"/>
      <c r="QVI227" s="1"/>
      <c r="QVJ227" s="1"/>
      <c r="QVK227" s="1"/>
      <c r="QVL227" s="1"/>
      <c r="QVM227" s="1"/>
      <c r="QVN227" s="1"/>
      <c r="QVO227" s="1"/>
      <c r="QVP227" s="1"/>
      <c r="QVQ227" s="1"/>
      <c r="QVR227" s="1"/>
      <c r="QVS227" s="1"/>
      <c r="QVT227" s="1"/>
      <c r="QVU227" s="1"/>
      <c r="QVV227" s="1"/>
      <c r="QVW227" s="1"/>
      <c r="QVX227" s="1"/>
      <c r="QVY227" s="1"/>
      <c r="QVZ227" s="1"/>
      <c r="QWA227" s="1"/>
      <c r="QWB227" s="1"/>
      <c r="QWC227" s="1"/>
      <c r="QWD227" s="1"/>
      <c r="QWE227" s="1"/>
      <c r="QWF227" s="1"/>
      <c r="QWG227" s="1"/>
      <c r="QWH227" s="1"/>
      <c r="QWI227" s="1"/>
      <c r="QWJ227" s="1"/>
      <c r="QWK227" s="1"/>
      <c r="QWL227" s="1"/>
      <c r="QWM227" s="1"/>
      <c r="QWN227" s="1"/>
      <c r="QWO227" s="1"/>
      <c r="QWP227" s="1"/>
      <c r="QWQ227" s="1"/>
      <c r="QWR227" s="1"/>
      <c r="QWS227" s="1"/>
      <c r="QWT227" s="1"/>
      <c r="QWU227" s="1"/>
      <c r="QWV227" s="1"/>
      <c r="QWW227" s="1"/>
      <c r="QWX227" s="1"/>
      <c r="QWY227" s="1"/>
      <c r="QWZ227" s="1"/>
      <c r="QXA227" s="1"/>
      <c r="QXB227" s="1"/>
      <c r="QXC227" s="1"/>
      <c r="QXD227" s="1"/>
      <c r="QXE227" s="1"/>
      <c r="QXF227" s="1"/>
      <c r="QXG227" s="1"/>
      <c r="QXH227" s="1"/>
      <c r="QXI227" s="1"/>
      <c r="QXJ227" s="1"/>
      <c r="QXK227" s="1"/>
      <c r="QXL227" s="1"/>
      <c r="QXM227" s="1"/>
      <c r="QXN227" s="1"/>
      <c r="QXO227" s="1"/>
      <c r="QXP227" s="1"/>
      <c r="QXQ227" s="1"/>
      <c r="QXR227" s="1"/>
      <c r="QXS227" s="1"/>
      <c r="QXT227" s="1"/>
      <c r="QXU227" s="1"/>
      <c r="QXV227" s="1"/>
      <c r="QXW227" s="1"/>
      <c r="QXX227" s="1"/>
      <c r="QXY227" s="1"/>
      <c r="QXZ227" s="1"/>
      <c r="QYA227" s="1"/>
      <c r="QYB227" s="1"/>
      <c r="QYC227" s="1"/>
      <c r="QYD227" s="1"/>
      <c r="QYE227" s="1"/>
      <c r="QYF227" s="1"/>
      <c r="QYG227" s="1"/>
      <c r="QYH227" s="1"/>
      <c r="QYI227" s="1"/>
      <c r="QYJ227" s="1"/>
      <c r="QYK227" s="1"/>
      <c r="QYL227" s="1"/>
      <c r="QYM227" s="1"/>
      <c r="QYN227" s="1"/>
      <c r="QYO227" s="1"/>
      <c r="QYP227" s="1"/>
      <c r="QYQ227" s="1"/>
      <c r="QYR227" s="1"/>
      <c r="QYS227" s="1"/>
      <c r="QYT227" s="1"/>
      <c r="QYU227" s="1"/>
      <c r="QYV227" s="1"/>
      <c r="QYW227" s="1"/>
      <c r="QYX227" s="1"/>
      <c r="QYY227" s="1"/>
      <c r="QYZ227" s="1"/>
      <c r="QZA227" s="1"/>
      <c r="QZB227" s="1"/>
      <c r="QZC227" s="1"/>
      <c r="QZD227" s="1"/>
      <c r="QZE227" s="1"/>
      <c r="QZF227" s="1"/>
      <c r="QZG227" s="1"/>
      <c r="QZH227" s="1"/>
      <c r="QZI227" s="1"/>
      <c r="QZJ227" s="1"/>
      <c r="QZK227" s="1"/>
      <c r="QZL227" s="1"/>
      <c r="QZM227" s="1"/>
      <c r="QZN227" s="1"/>
      <c r="QZO227" s="1"/>
      <c r="QZP227" s="1"/>
      <c r="QZQ227" s="1"/>
      <c r="QZR227" s="1"/>
      <c r="QZS227" s="1"/>
      <c r="QZT227" s="1"/>
      <c r="QZU227" s="1"/>
      <c r="QZV227" s="1"/>
      <c r="QZW227" s="1"/>
      <c r="QZX227" s="1"/>
      <c r="QZY227" s="1"/>
      <c r="QZZ227" s="1"/>
      <c r="RAA227" s="1"/>
      <c r="RAB227" s="1"/>
      <c r="RAC227" s="1"/>
      <c r="RAD227" s="1"/>
      <c r="RAE227" s="1"/>
      <c r="RAF227" s="1"/>
      <c r="RAG227" s="1"/>
      <c r="RAH227" s="1"/>
      <c r="RAI227" s="1"/>
      <c r="RAJ227" s="1"/>
      <c r="RAK227" s="1"/>
      <c r="RAL227" s="1"/>
      <c r="RAM227" s="1"/>
      <c r="RAN227" s="1"/>
      <c r="RAO227" s="1"/>
      <c r="RAP227" s="1"/>
      <c r="RAQ227" s="1"/>
      <c r="RAR227" s="1"/>
      <c r="RAS227" s="1"/>
      <c r="RAT227" s="1"/>
      <c r="RAU227" s="1"/>
      <c r="RAV227" s="1"/>
      <c r="RAW227" s="1"/>
      <c r="RAX227" s="1"/>
      <c r="RAY227" s="1"/>
      <c r="RAZ227" s="1"/>
      <c r="RBA227" s="1"/>
      <c r="RBB227" s="1"/>
      <c r="RBC227" s="1"/>
      <c r="RBD227" s="1"/>
      <c r="RBE227" s="1"/>
      <c r="RBF227" s="1"/>
      <c r="RBG227" s="1"/>
      <c r="RBH227" s="1"/>
      <c r="RBI227" s="1"/>
      <c r="RBJ227" s="1"/>
      <c r="RBK227" s="1"/>
      <c r="RBL227" s="1"/>
      <c r="RBM227" s="1"/>
      <c r="RBN227" s="1"/>
      <c r="RBO227" s="1"/>
      <c r="RBP227" s="1"/>
      <c r="RBQ227" s="1"/>
      <c r="RBR227" s="1"/>
      <c r="RBS227" s="1"/>
      <c r="RBT227" s="1"/>
      <c r="RBU227" s="1"/>
      <c r="RBV227" s="1"/>
      <c r="RBW227" s="1"/>
      <c r="RBX227" s="1"/>
      <c r="RBY227" s="1"/>
      <c r="RBZ227" s="1"/>
      <c r="RCA227" s="1"/>
      <c r="RCB227" s="1"/>
      <c r="RCC227" s="1"/>
      <c r="RCD227" s="1"/>
      <c r="RCE227" s="1"/>
      <c r="RCF227" s="1"/>
      <c r="RCG227" s="1"/>
      <c r="RCH227" s="1"/>
      <c r="RCI227" s="1"/>
      <c r="RCJ227" s="1"/>
      <c r="RCK227" s="1"/>
      <c r="RCL227" s="1"/>
      <c r="RCM227" s="1"/>
      <c r="RCN227" s="1"/>
      <c r="RCO227" s="1"/>
      <c r="RCP227" s="1"/>
      <c r="RCQ227" s="1"/>
      <c r="RCR227" s="1"/>
      <c r="RCS227" s="1"/>
      <c r="RCT227" s="1"/>
      <c r="RCU227" s="1"/>
      <c r="RCV227" s="1"/>
      <c r="RCW227" s="1"/>
      <c r="RCX227" s="1"/>
      <c r="RCY227" s="1"/>
      <c r="RCZ227" s="1"/>
      <c r="RDA227" s="1"/>
      <c r="RDB227" s="1"/>
      <c r="RDC227" s="1"/>
      <c r="RDD227" s="1"/>
      <c r="RDE227" s="1"/>
      <c r="RDF227" s="1"/>
      <c r="RDG227" s="1"/>
      <c r="RDH227" s="1"/>
      <c r="RDI227" s="1"/>
      <c r="RDJ227" s="1"/>
      <c r="RDK227" s="1"/>
      <c r="RDL227" s="1"/>
      <c r="RDM227" s="1"/>
      <c r="RDN227" s="1"/>
      <c r="RDO227" s="1"/>
      <c r="RDP227" s="1"/>
      <c r="RDQ227" s="1"/>
      <c r="RDR227" s="1"/>
      <c r="RDS227" s="1"/>
      <c r="RDT227" s="1"/>
      <c r="RDU227" s="1"/>
      <c r="RDV227" s="1"/>
      <c r="RDW227" s="1"/>
      <c r="RDX227" s="1"/>
      <c r="RDY227" s="1"/>
      <c r="RDZ227" s="1"/>
      <c r="REA227" s="1"/>
      <c r="REB227" s="1"/>
      <c r="REC227" s="1"/>
      <c r="RED227" s="1"/>
      <c r="REE227" s="1"/>
      <c r="REF227" s="1"/>
      <c r="REG227" s="1"/>
      <c r="REH227" s="1"/>
      <c r="REI227" s="1"/>
      <c r="REJ227" s="1"/>
      <c r="REK227" s="1"/>
      <c r="REL227" s="1"/>
      <c r="REM227" s="1"/>
      <c r="REN227" s="1"/>
      <c r="REO227" s="1"/>
      <c r="REP227" s="1"/>
      <c r="REQ227" s="1"/>
      <c r="RER227" s="1"/>
      <c r="RES227" s="1"/>
      <c r="RET227" s="1"/>
      <c r="REU227" s="1"/>
      <c r="REV227" s="1"/>
      <c r="REW227" s="1"/>
      <c r="REX227" s="1"/>
      <c r="REY227" s="1"/>
      <c r="REZ227" s="1"/>
      <c r="RFA227" s="1"/>
      <c r="RFB227" s="1"/>
      <c r="RFC227" s="1"/>
      <c r="RFD227" s="1"/>
      <c r="RFE227" s="1"/>
      <c r="RFF227" s="1"/>
      <c r="RFG227" s="1"/>
      <c r="RFH227" s="1"/>
      <c r="RFI227" s="1"/>
      <c r="RFJ227" s="1"/>
      <c r="RFK227" s="1"/>
      <c r="RFL227" s="1"/>
      <c r="RFM227" s="1"/>
      <c r="RFN227" s="1"/>
      <c r="RFO227" s="1"/>
      <c r="RFP227" s="1"/>
      <c r="RFQ227" s="1"/>
      <c r="RFR227" s="1"/>
      <c r="RFS227" s="1"/>
      <c r="RFT227" s="1"/>
      <c r="RFU227" s="1"/>
      <c r="RFV227" s="1"/>
      <c r="RFW227" s="1"/>
      <c r="RFX227" s="1"/>
      <c r="RFY227" s="1"/>
      <c r="RFZ227" s="1"/>
      <c r="RGA227" s="1"/>
      <c r="RGB227" s="1"/>
      <c r="RGC227" s="1"/>
      <c r="RGD227" s="1"/>
      <c r="RGE227" s="1"/>
      <c r="RGF227" s="1"/>
      <c r="RGG227" s="1"/>
      <c r="RGH227" s="1"/>
      <c r="RGI227" s="1"/>
      <c r="RGJ227" s="1"/>
      <c r="RGK227" s="1"/>
      <c r="RGL227" s="1"/>
      <c r="RGM227" s="1"/>
      <c r="RGN227" s="1"/>
      <c r="RGO227" s="1"/>
      <c r="RGP227" s="1"/>
      <c r="RGQ227" s="1"/>
      <c r="RGR227" s="1"/>
      <c r="RGS227" s="1"/>
      <c r="RGT227" s="1"/>
      <c r="RGU227" s="1"/>
      <c r="RGV227" s="1"/>
      <c r="RGW227" s="1"/>
      <c r="RGX227" s="1"/>
      <c r="RGY227" s="1"/>
      <c r="RGZ227" s="1"/>
      <c r="RHA227" s="1"/>
      <c r="RHB227" s="1"/>
      <c r="RHC227" s="1"/>
      <c r="RHD227" s="1"/>
      <c r="RHE227" s="1"/>
      <c r="RHF227" s="1"/>
      <c r="RHG227" s="1"/>
      <c r="RHH227" s="1"/>
      <c r="RHI227" s="1"/>
      <c r="RHJ227" s="1"/>
      <c r="RHK227" s="1"/>
      <c r="RHL227" s="1"/>
      <c r="RHM227" s="1"/>
      <c r="RHN227" s="1"/>
      <c r="RHO227" s="1"/>
      <c r="RHP227" s="1"/>
      <c r="RHQ227" s="1"/>
      <c r="RHR227" s="1"/>
      <c r="RHS227" s="1"/>
      <c r="RHT227" s="1"/>
      <c r="RHU227" s="1"/>
      <c r="RHV227" s="1"/>
      <c r="RHW227" s="1"/>
      <c r="RHX227" s="1"/>
      <c r="RHY227" s="1"/>
      <c r="RHZ227" s="1"/>
      <c r="RIA227" s="1"/>
      <c r="RIB227" s="1"/>
      <c r="RIC227" s="1"/>
      <c r="RID227" s="1"/>
      <c r="RIE227" s="1"/>
      <c r="RIF227" s="1"/>
      <c r="RIG227" s="1"/>
      <c r="RIH227" s="1"/>
      <c r="RII227" s="1"/>
      <c r="RIJ227" s="1"/>
      <c r="RIK227" s="1"/>
      <c r="RIL227" s="1"/>
      <c r="RIM227" s="1"/>
      <c r="RIN227" s="1"/>
      <c r="RIO227" s="1"/>
      <c r="RIP227" s="1"/>
      <c r="RIQ227" s="1"/>
      <c r="RIR227" s="1"/>
      <c r="RIS227" s="1"/>
      <c r="RIT227" s="1"/>
      <c r="RIU227" s="1"/>
      <c r="RIV227" s="1"/>
      <c r="RIW227" s="1"/>
      <c r="RIX227" s="1"/>
      <c r="RIY227" s="1"/>
      <c r="RIZ227" s="1"/>
      <c r="RJA227" s="1"/>
      <c r="RJB227" s="1"/>
      <c r="RJC227" s="1"/>
      <c r="RJD227" s="1"/>
      <c r="RJE227" s="1"/>
      <c r="RJF227" s="1"/>
      <c r="RJG227" s="1"/>
      <c r="RJH227" s="1"/>
      <c r="RJI227" s="1"/>
      <c r="RJJ227" s="1"/>
      <c r="RJK227" s="1"/>
      <c r="RJL227" s="1"/>
      <c r="RJM227" s="1"/>
      <c r="RJN227" s="1"/>
      <c r="RJO227" s="1"/>
      <c r="RJP227" s="1"/>
      <c r="RJQ227" s="1"/>
      <c r="RJR227" s="1"/>
      <c r="RJS227" s="1"/>
      <c r="RJT227" s="1"/>
      <c r="RJU227" s="1"/>
      <c r="RJV227" s="1"/>
      <c r="RJW227" s="1"/>
      <c r="RJX227" s="1"/>
      <c r="RJY227" s="1"/>
      <c r="RJZ227" s="1"/>
      <c r="RKA227" s="1"/>
      <c r="RKB227" s="1"/>
      <c r="RKC227" s="1"/>
      <c r="RKD227" s="1"/>
      <c r="RKE227" s="1"/>
      <c r="RKF227" s="1"/>
      <c r="RKG227" s="1"/>
      <c r="RKH227" s="1"/>
      <c r="RKI227" s="1"/>
      <c r="RKJ227" s="1"/>
      <c r="RKK227" s="1"/>
      <c r="RKL227" s="1"/>
      <c r="RKM227" s="1"/>
      <c r="RKN227" s="1"/>
      <c r="RKO227" s="1"/>
      <c r="RKP227" s="1"/>
      <c r="RKQ227" s="1"/>
      <c r="RKR227" s="1"/>
      <c r="RKS227" s="1"/>
      <c r="RKT227" s="1"/>
      <c r="RKU227" s="1"/>
      <c r="RKV227" s="1"/>
      <c r="RKW227" s="1"/>
      <c r="RKX227" s="1"/>
      <c r="RKY227" s="1"/>
      <c r="RKZ227" s="1"/>
      <c r="RLA227" s="1"/>
      <c r="RLB227" s="1"/>
      <c r="RLC227" s="1"/>
      <c r="RLD227" s="1"/>
      <c r="RLE227" s="1"/>
      <c r="RLF227" s="1"/>
      <c r="RLG227" s="1"/>
      <c r="RLH227" s="1"/>
      <c r="RLI227" s="1"/>
      <c r="RLJ227" s="1"/>
      <c r="RLK227" s="1"/>
      <c r="RLL227" s="1"/>
      <c r="RLM227" s="1"/>
      <c r="RLN227" s="1"/>
      <c r="RLO227" s="1"/>
      <c r="RLP227" s="1"/>
      <c r="RLQ227" s="1"/>
      <c r="RLR227" s="1"/>
      <c r="RLS227" s="1"/>
      <c r="RLT227" s="1"/>
      <c r="RLU227" s="1"/>
      <c r="RLV227" s="1"/>
      <c r="RLW227" s="1"/>
      <c r="RLX227" s="1"/>
      <c r="RLY227" s="1"/>
      <c r="RLZ227" s="1"/>
      <c r="RMA227" s="1"/>
      <c r="RMB227" s="1"/>
      <c r="RMC227" s="1"/>
      <c r="RMD227" s="1"/>
      <c r="RME227" s="1"/>
      <c r="RMF227" s="1"/>
      <c r="RMG227" s="1"/>
      <c r="RMH227" s="1"/>
      <c r="RMI227" s="1"/>
      <c r="RMJ227" s="1"/>
      <c r="RMK227" s="1"/>
      <c r="RML227" s="1"/>
      <c r="RMM227" s="1"/>
      <c r="RMN227" s="1"/>
      <c r="RMO227" s="1"/>
      <c r="RMP227" s="1"/>
      <c r="RMQ227" s="1"/>
      <c r="RMR227" s="1"/>
      <c r="RMS227" s="1"/>
      <c r="RMT227" s="1"/>
      <c r="RMU227" s="1"/>
      <c r="RMV227" s="1"/>
      <c r="RMW227" s="1"/>
      <c r="RMX227" s="1"/>
      <c r="RMY227" s="1"/>
      <c r="RMZ227" s="1"/>
      <c r="RNA227" s="1"/>
      <c r="RNB227" s="1"/>
      <c r="RNC227" s="1"/>
      <c r="RND227" s="1"/>
      <c r="RNE227" s="1"/>
      <c r="RNF227" s="1"/>
      <c r="RNG227" s="1"/>
      <c r="RNH227" s="1"/>
      <c r="RNI227" s="1"/>
      <c r="RNJ227" s="1"/>
      <c r="RNK227" s="1"/>
      <c r="RNL227" s="1"/>
      <c r="RNM227" s="1"/>
      <c r="RNN227" s="1"/>
      <c r="RNO227" s="1"/>
      <c r="RNP227" s="1"/>
      <c r="RNQ227" s="1"/>
      <c r="RNR227" s="1"/>
      <c r="RNS227" s="1"/>
      <c r="RNT227" s="1"/>
      <c r="RNU227" s="1"/>
      <c r="RNV227" s="1"/>
      <c r="RNW227" s="1"/>
      <c r="RNX227" s="1"/>
      <c r="RNY227" s="1"/>
      <c r="RNZ227" s="1"/>
      <c r="ROA227" s="1"/>
      <c r="ROB227" s="1"/>
      <c r="ROC227" s="1"/>
      <c r="ROD227" s="1"/>
      <c r="ROE227" s="1"/>
      <c r="ROF227" s="1"/>
      <c r="ROG227" s="1"/>
      <c r="ROH227" s="1"/>
      <c r="ROI227" s="1"/>
      <c r="ROJ227" s="1"/>
      <c r="ROK227" s="1"/>
      <c r="ROL227" s="1"/>
      <c r="ROM227" s="1"/>
      <c r="RON227" s="1"/>
      <c r="ROO227" s="1"/>
      <c r="ROP227" s="1"/>
      <c r="ROQ227" s="1"/>
      <c r="ROR227" s="1"/>
      <c r="ROS227" s="1"/>
      <c r="ROT227" s="1"/>
      <c r="ROU227" s="1"/>
      <c r="ROV227" s="1"/>
      <c r="ROW227" s="1"/>
      <c r="ROX227" s="1"/>
      <c r="ROY227" s="1"/>
      <c r="ROZ227" s="1"/>
      <c r="RPA227" s="1"/>
      <c r="RPB227" s="1"/>
      <c r="RPC227" s="1"/>
      <c r="RPD227" s="1"/>
      <c r="RPE227" s="1"/>
      <c r="RPF227" s="1"/>
      <c r="RPG227" s="1"/>
      <c r="RPH227" s="1"/>
      <c r="RPI227" s="1"/>
      <c r="RPJ227" s="1"/>
      <c r="RPK227" s="1"/>
      <c r="RPL227" s="1"/>
      <c r="RPM227" s="1"/>
      <c r="RPN227" s="1"/>
      <c r="RPO227" s="1"/>
      <c r="RPP227" s="1"/>
      <c r="RPQ227" s="1"/>
      <c r="RPR227" s="1"/>
      <c r="RPS227" s="1"/>
      <c r="RPT227" s="1"/>
      <c r="RPU227" s="1"/>
      <c r="RPV227" s="1"/>
      <c r="RPW227" s="1"/>
      <c r="RPX227" s="1"/>
      <c r="RPY227" s="1"/>
      <c r="RPZ227" s="1"/>
      <c r="RQA227" s="1"/>
      <c r="RQB227" s="1"/>
      <c r="RQC227" s="1"/>
      <c r="RQD227" s="1"/>
      <c r="RQE227" s="1"/>
      <c r="RQF227" s="1"/>
      <c r="RQG227" s="1"/>
      <c r="RQH227" s="1"/>
      <c r="RQI227" s="1"/>
      <c r="RQJ227" s="1"/>
      <c r="RQK227" s="1"/>
      <c r="RQL227" s="1"/>
      <c r="RQM227" s="1"/>
      <c r="RQN227" s="1"/>
      <c r="RQO227" s="1"/>
      <c r="RQP227" s="1"/>
      <c r="RQQ227" s="1"/>
      <c r="RQR227" s="1"/>
      <c r="RQS227" s="1"/>
      <c r="RQT227" s="1"/>
      <c r="RQU227" s="1"/>
      <c r="RQV227" s="1"/>
      <c r="RQW227" s="1"/>
      <c r="RQX227" s="1"/>
      <c r="RQY227" s="1"/>
      <c r="RQZ227" s="1"/>
      <c r="RRA227" s="1"/>
      <c r="RRB227" s="1"/>
      <c r="RRC227" s="1"/>
      <c r="RRD227" s="1"/>
      <c r="RRE227" s="1"/>
      <c r="RRF227" s="1"/>
      <c r="RRG227" s="1"/>
      <c r="RRH227" s="1"/>
      <c r="RRI227" s="1"/>
      <c r="RRJ227" s="1"/>
      <c r="RRK227" s="1"/>
      <c r="RRL227" s="1"/>
      <c r="RRM227" s="1"/>
      <c r="RRN227" s="1"/>
      <c r="RRO227" s="1"/>
      <c r="RRP227" s="1"/>
      <c r="RRQ227" s="1"/>
      <c r="RRR227" s="1"/>
      <c r="RRS227" s="1"/>
      <c r="RRT227" s="1"/>
      <c r="RRU227" s="1"/>
      <c r="RRV227" s="1"/>
      <c r="RRW227" s="1"/>
      <c r="RRX227" s="1"/>
      <c r="RRY227" s="1"/>
      <c r="RRZ227" s="1"/>
      <c r="RSA227" s="1"/>
      <c r="RSB227" s="1"/>
      <c r="RSC227" s="1"/>
      <c r="RSD227" s="1"/>
      <c r="RSE227" s="1"/>
      <c r="RSF227" s="1"/>
      <c r="RSG227" s="1"/>
      <c r="RSH227" s="1"/>
      <c r="RSI227" s="1"/>
      <c r="RSJ227" s="1"/>
      <c r="RSK227" s="1"/>
      <c r="RSL227" s="1"/>
      <c r="RSM227" s="1"/>
      <c r="RSN227" s="1"/>
      <c r="RSO227" s="1"/>
      <c r="RSP227" s="1"/>
      <c r="RSQ227" s="1"/>
      <c r="RSR227" s="1"/>
      <c r="RSS227" s="1"/>
      <c r="RST227" s="1"/>
      <c r="RSU227" s="1"/>
      <c r="RSV227" s="1"/>
      <c r="RSW227" s="1"/>
      <c r="RSX227" s="1"/>
      <c r="RSY227" s="1"/>
      <c r="RSZ227" s="1"/>
      <c r="RTA227" s="1"/>
      <c r="RTB227" s="1"/>
      <c r="RTC227" s="1"/>
      <c r="RTD227" s="1"/>
      <c r="RTE227" s="1"/>
      <c r="RTF227" s="1"/>
      <c r="RTG227" s="1"/>
      <c r="RTH227" s="1"/>
      <c r="RTI227" s="1"/>
      <c r="RTJ227" s="1"/>
      <c r="RTK227" s="1"/>
      <c r="RTL227" s="1"/>
      <c r="RTM227" s="1"/>
      <c r="RTN227" s="1"/>
      <c r="RTO227" s="1"/>
      <c r="RTP227" s="1"/>
      <c r="RTQ227" s="1"/>
      <c r="RTR227" s="1"/>
      <c r="RTS227" s="1"/>
      <c r="RTT227" s="1"/>
      <c r="RTU227" s="1"/>
      <c r="RTV227" s="1"/>
      <c r="RTW227" s="1"/>
      <c r="RTX227" s="1"/>
      <c r="RTY227" s="1"/>
      <c r="RTZ227" s="1"/>
      <c r="RUA227" s="1"/>
      <c r="RUB227" s="1"/>
      <c r="RUC227" s="1"/>
      <c r="RUD227" s="1"/>
      <c r="RUE227" s="1"/>
      <c r="RUF227" s="1"/>
      <c r="RUG227" s="1"/>
      <c r="RUH227" s="1"/>
      <c r="RUI227" s="1"/>
      <c r="RUJ227" s="1"/>
      <c r="RUK227" s="1"/>
      <c r="RUL227" s="1"/>
      <c r="RUM227" s="1"/>
      <c r="RUN227" s="1"/>
      <c r="RUO227" s="1"/>
      <c r="RUP227" s="1"/>
      <c r="RUQ227" s="1"/>
      <c r="RUR227" s="1"/>
      <c r="RUS227" s="1"/>
      <c r="RUT227" s="1"/>
      <c r="RUU227" s="1"/>
      <c r="RUV227" s="1"/>
      <c r="RUW227" s="1"/>
      <c r="RUX227" s="1"/>
      <c r="RUY227" s="1"/>
      <c r="RUZ227" s="1"/>
      <c r="RVA227" s="1"/>
      <c r="RVB227" s="1"/>
      <c r="RVC227" s="1"/>
      <c r="RVD227" s="1"/>
      <c r="RVE227" s="1"/>
      <c r="RVF227" s="1"/>
      <c r="RVG227" s="1"/>
      <c r="RVH227" s="1"/>
      <c r="RVI227" s="1"/>
      <c r="RVJ227" s="1"/>
      <c r="RVK227" s="1"/>
      <c r="RVL227" s="1"/>
      <c r="RVM227" s="1"/>
      <c r="RVN227" s="1"/>
      <c r="RVO227" s="1"/>
      <c r="RVP227" s="1"/>
      <c r="RVQ227" s="1"/>
      <c r="RVR227" s="1"/>
      <c r="RVS227" s="1"/>
      <c r="RVT227" s="1"/>
      <c r="RVU227" s="1"/>
      <c r="RVV227" s="1"/>
      <c r="RVW227" s="1"/>
      <c r="RVX227" s="1"/>
      <c r="RVY227" s="1"/>
      <c r="RVZ227" s="1"/>
      <c r="RWA227" s="1"/>
      <c r="RWB227" s="1"/>
      <c r="RWC227" s="1"/>
      <c r="RWD227" s="1"/>
      <c r="RWE227" s="1"/>
      <c r="RWF227" s="1"/>
      <c r="RWG227" s="1"/>
      <c r="RWH227" s="1"/>
      <c r="RWI227" s="1"/>
      <c r="RWJ227" s="1"/>
      <c r="RWK227" s="1"/>
      <c r="RWL227" s="1"/>
      <c r="RWM227" s="1"/>
      <c r="RWN227" s="1"/>
      <c r="RWO227" s="1"/>
      <c r="RWP227" s="1"/>
      <c r="RWQ227" s="1"/>
      <c r="RWR227" s="1"/>
      <c r="RWS227" s="1"/>
      <c r="RWT227" s="1"/>
      <c r="RWU227" s="1"/>
      <c r="RWV227" s="1"/>
      <c r="RWW227" s="1"/>
      <c r="RWX227" s="1"/>
      <c r="RWY227" s="1"/>
      <c r="RWZ227" s="1"/>
      <c r="RXA227" s="1"/>
      <c r="RXB227" s="1"/>
      <c r="RXC227" s="1"/>
      <c r="RXD227" s="1"/>
      <c r="RXE227" s="1"/>
      <c r="RXF227" s="1"/>
      <c r="RXG227" s="1"/>
      <c r="RXH227" s="1"/>
      <c r="RXI227" s="1"/>
      <c r="RXJ227" s="1"/>
      <c r="RXK227" s="1"/>
      <c r="RXL227" s="1"/>
      <c r="RXM227" s="1"/>
      <c r="RXN227" s="1"/>
      <c r="RXO227" s="1"/>
      <c r="RXP227" s="1"/>
      <c r="RXQ227" s="1"/>
      <c r="RXR227" s="1"/>
      <c r="RXS227" s="1"/>
      <c r="RXT227" s="1"/>
      <c r="RXU227" s="1"/>
      <c r="RXV227" s="1"/>
      <c r="RXW227" s="1"/>
      <c r="RXX227" s="1"/>
      <c r="RXY227" s="1"/>
      <c r="RXZ227" s="1"/>
      <c r="RYA227" s="1"/>
      <c r="RYB227" s="1"/>
      <c r="RYC227" s="1"/>
      <c r="RYD227" s="1"/>
      <c r="RYE227" s="1"/>
      <c r="RYF227" s="1"/>
      <c r="RYG227" s="1"/>
      <c r="RYH227" s="1"/>
      <c r="RYI227" s="1"/>
      <c r="RYJ227" s="1"/>
      <c r="RYK227" s="1"/>
      <c r="RYL227" s="1"/>
      <c r="RYM227" s="1"/>
      <c r="RYN227" s="1"/>
      <c r="RYO227" s="1"/>
      <c r="RYP227" s="1"/>
      <c r="RYQ227" s="1"/>
      <c r="RYR227" s="1"/>
      <c r="RYS227" s="1"/>
      <c r="RYT227" s="1"/>
      <c r="RYU227" s="1"/>
      <c r="RYV227" s="1"/>
      <c r="RYW227" s="1"/>
      <c r="RYX227" s="1"/>
      <c r="RYY227" s="1"/>
      <c r="RYZ227" s="1"/>
      <c r="RZA227" s="1"/>
      <c r="RZB227" s="1"/>
      <c r="RZC227" s="1"/>
      <c r="RZD227" s="1"/>
      <c r="RZE227" s="1"/>
      <c r="RZF227" s="1"/>
      <c r="RZG227" s="1"/>
      <c r="RZH227" s="1"/>
      <c r="RZI227" s="1"/>
      <c r="RZJ227" s="1"/>
      <c r="RZK227" s="1"/>
      <c r="RZL227" s="1"/>
      <c r="RZM227" s="1"/>
      <c r="RZN227" s="1"/>
      <c r="RZO227" s="1"/>
      <c r="RZP227" s="1"/>
      <c r="RZQ227" s="1"/>
      <c r="RZR227" s="1"/>
      <c r="RZS227" s="1"/>
      <c r="RZT227" s="1"/>
      <c r="RZU227" s="1"/>
      <c r="RZV227" s="1"/>
      <c r="RZW227" s="1"/>
      <c r="RZX227" s="1"/>
      <c r="RZY227" s="1"/>
      <c r="RZZ227" s="1"/>
      <c r="SAA227" s="1"/>
      <c r="SAB227" s="1"/>
      <c r="SAC227" s="1"/>
      <c r="SAD227" s="1"/>
      <c r="SAE227" s="1"/>
      <c r="SAF227" s="1"/>
      <c r="SAG227" s="1"/>
      <c r="SAH227" s="1"/>
      <c r="SAI227" s="1"/>
      <c r="SAJ227" s="1"/>
      <c r="SAK227" s="1"/>
      <c r="SAL227" s="1"/>
      <c r="SAM227" s="1"/>
      <c r="SAN227" s="1"/>
      <c r="SAO227" s="1"/>
      <c r="SAP227" s="1"/>
      <c r="SAQ227" s="1"/>
      <c r="SAR227" s="1"/>
      <c r="SAS227" s="1"/>
      <c r="SAT227" s="1"/>
      <c r="SAU227" s="1"/>
      <c r="SAV227" s="1"/>
      <c r="SAW227" s="1"/>
      <c r="SAX227" s="1"/>
      <c r="SAY227" s="1"/>
      <c r="SAZ227" s="1"/>
      <c r="SBA227" s="1"/>
      <c r="SBB227" s="1"/>
      <c r="SBC227" s="1"/>
      <c r="SBD227" s="1"/>
      <c r="SBE227" s="1"/>
      <c r="SBF227" s="1"/>
      <c r="SBG227" s="1"/>
      <c r="SBH227" s="1"/>
      <c r="SBI227" s="1"/>
      <c r="SBJ227" s="1"/>
      <c r="SBK227" s="1"/>
      <c r="SBL227" s="1"/>
      <c r="SBM227" s="1"/>
      <c r="SBN227" s="1"/>
      <c r="SBO227" s="1"/>
      <c r="SBP227" s="1"/>
      <c r="SBQ227" s="1"/>
      <c r="SBR227" s="1"/>
      <c r="SBS227" s="1"/>
      <c r="SBT227" s="1"/>
      <c r="SBU227" s="1"/>
      <c r="SBV227" s="1"/>
      <c r="SBW227" s="1"/>
      <c r="SBX227" s="1"/>
      <c r="SBY227" s="1"/>
      <c r="SBZ227" s="1"/>
      <c r="SCA227" s="1"/>
      <c r="SCB227" s="1"/>
      <c r="SCC227" s="1"/>
      <c r="SCD227" s="1"/>
      <c r="SCE227" s="1"/>
      <c r="SCF227" s="1"/>
      <c r="SCG227" s="1"/>
      <c r="SCH227" s="1"/>
      <c r="SCI227" s="1"/>
      <c r="SCJ227" s="1"/>
      <c r="SCK227" s="1"/>
      <c r="SCL227" s="1"/>
      <c r="SCM227" s="1"/>
      <c r="SCN227" s="1"/>
      <c r="SCO227" s="1"/>
      <c r="SCP227" s="1"/>
      <c r="SCQ227" s="1"/>
      <c r="SCR227" s="1"/>
      <c r="SCS227" s="1"/>
      <c r="SCT227" s="1"/>
      <c r="SCU227" s="1"/>
      <c r="SCV227" s="1"/>
      <c r="SCW227" s="1"/>
      <c r="SCX227" s="1"/>
      <c r="SCY227" s="1"/>
      <c r="SCZ227" s="1"/>
      <c r="SDA227" s="1"/>
      <c r="SDB227" s="1"/>
      <c r="SDC227" s="1"/>
      <c r="SDD227" s="1"/>
      <c r="SDE227" s="1"/>
      <c r="SDF227" s="1"/>
      <c r="SDG227" s="1"/>
      <c r="SDH227" s="1"/>
      <c r="SDI227" s="1"/>
      <c r="SDJ227" s="1"/>
      <c r="SDK227" s="1"/>
      <c r="SDL227" s="1"/>
      <c r="SDM227" s="1"/>
      <c r="SDN227" s="1"/>
      <c r="SDO227" s="1"/>
      <c r="SDP227" s="1"/>
      <c r="SDQ227" s="1"/>
      <c r="SDR227" s="1"/>
      <c r="SDS227" s="1"/>
      <c r="SDT227" s="1"/>
      <c r="SDU227" s="1"/>
      <c r="SDV227" s="1"/>
      <c r="SDW227" s="1"/>
      <c r="SDX227" s="1"/>
      <c r="SDY227" s="1"/>
      <c r="SDZ227" s="1"/>
      <c r="SEA227" s="1"/>
      <c r="SEB227" s="1"/>
      <c r="SEC227" s="1"/>
      <c r="SED227" s="1"/>
      <c r="SEE227" s="1"/>
      <c r="SEF227" s="1"/>
      <c r="SEG227" s="1"/>
      <c r="SEH227" s="1"/>
      <c r="SEI227" s="1"/>
      <c r="SEJ227" s="1"/>
      <c r="SEK227" s="1"/>
      <c r="SEL227" s="1"/>
      <c r="SEM227" s="1"/>
      <c r="SEN227" s="1"/>
      <c r="SEO227" s="1"/>
      <c r="SEP227" s="1"/>
      <c r="SEQ227" s="1"/>
      <c r="SER227" s="1"/>
      <c r="SES227" s="1"/>
      <c r="SET227" s="1"/>
      <c r="SEU227" s="1"/>
      <c r="SEV227" s="1"/>
      <c r="SEW227" s="1"/>
      <c r="SEX227" s="1"/>
      <c r="SEY227" s="1"/>
      <c r="SEZ227" s="1"/>
      <c r="SFA227" s="1"/>
      <c r="SFB227" s="1"/>
      <c r="SFC227" s="1"/>
      <c r="SFD227" s="1"/>
      <c r="SFE227" s="1"/>
      <c r="SFF227" s="1"/>
      <c r="SFG227" s="1"/>
      <c r="SFH227" s="1"/>
      <c r="SFI227" s="1"/>
      <c r="SFJ227" s="1"/>
      <c r="SFK227" s="1"/>
      <c r="SFL227" s="1"/>
      <c r="SFM227" s="1"/>
      <c r="SFN227" s="1"/>
      <c r="SFO227" s="1"/>
      <c r="SFP227" s="1"/>
      <c r="SFQ227" s="1"/>
      <c r="SFR227" s="1"/>
      <c r="SFS227" s="1"/>
      <c r="SFT227" s="1"/>
      <c r="SFU227" s="1"/>
      <c r="SFV227" s="1"/>
      <c r="SFW227" s="1"/>
      <c r="SFX227" s="1"/>
      <c r="SFY227" s="1"/>
      <c r="SFZ227" s="1"/>
      <c r="SGA227" s="1"/>
      <c r="SGB227" s="1"/>
      <c r="SGC227" s="1"/>
      <c r="SGD227" s="1"/>
      <c r="SGE227" s="1"/>
      <c r="SGF227" s="1"/>
      <c r="SGG227" s="1"/>
      <c r="SGH227" s="1"/>
      <c r="SGI227" s="1"/>
      <c r="SGJ227" s="1"/>
      <c r="SGK227" s="1"/>
      <c r="SGL227" s="1"/>
      <c r="SGM227" s="1"/>
      <c r="SGN227" s="1"/>
      <c r="SGO227" s="1"/>
      <c r="SGP227" s="1"/>
      <c r="SGQ227" s="1"/>
      <c r="SGR227" s="1"/>
      <c r="SGS227" s="1"/>
      <c r="SGT227" s="1"/>
      <c r="SGU227" s="1"/>
      <c r="SGV227" s="1"/>
      <c r="SGW227" s="1"/>
      <c r="SGX227" s="1"/>
      <c r="SGY227" s="1"/>
      <c r="SGZ227" s="1"/>
      <c r="SHA227" s="1"/>
      <c r="SHB227" s="1"/>
      <c r="SHC227" s="1"/>
      <c r="SHD227" s="1"/>
      <c r="SHE227" s="1"/>
      <c r="SHF227" s="1"/>
      <c r="SHG227" s="1"/>
      <c r="SHH227" s="1"/>
      <c r="SHI227" s="1"/>
      <c r="SHJ227" s="1"/>
      <c r="SHK227" s="1"/>
      <c r="SHL227" s="1"/>
      <c r="SHM227" s="1"/>
      <c r="SHN227" s="1"/>
      <c r="SHO227" s="1"/>
      <c r="SHP227" s="1"/>
      <c r="SHQ227" s="1"/>
      <c r="SHR227" s="1"/>
      <c r="SHS227" s="1"/>
      <c r="SHT227" s="1"/>
      <c r="SHU227" s="1"/>
      <c r="SHV227" s="1"/>
      <c r="SHW227" s="1"/>
      <c r="SHX227" s="1"/>
      <c r="SHY227" s="1"/>
      <c r="SHZ227" s="1"/>
      <c r="SIA227" s="1"/>
      <c r="SIB227" s="1"/>
      <c r="SIC227" s="1"/>
      <c r="SID227" s="1"/>
      <c r="SIE227" s="1"/>
      <c r="SIF227" s="1"/>
      <c r="SIG227" s="1"/>
      <c r="SIH227" s="1"/>
      <c r="SII227" s="1"/>
      <c r="SIJ227" s="1"/>
      <c r="SIK227" s="1"/>
      <c r="SIL227" s="1"/>
      <c r="SIM227" s="1"/>
      <c r="SIN227" s="1"/>
      <c r="SIO227" s="1"/>
      <c r="SIP227" s="1"/>
      <c r="SIQ227" s="1"/>
      <c r="SIR227" s="1"/>
      <c r="SIS227" s="1"/>
      <c r="SIT227" s="1"/>
      <c r="SIU227" s="1"/>
      <c r="SIV227" s="1"/>
      <c r="SIW227" s="1"/>
      <c r="SIX227" s="1"/>
      <c r="SIY227" s="1"/>
      <c r="SIZ227" s="1"/>
      <c r="SJA227" s="1"/>
      <c r="SJB227" s="1"/>
      <c r="SJC227" s="1"/>
      <c r="SJD227" s="1"/>
      <c r="SJE227" s="1"/>
      <c r="SJF227" s="1"/>
      <c r="SJG227" s="1"/>
      <c r="SJH227" s="1"/>
      <c r="SJI227" s="1"/>
      <c r="SJJ227" s="1"/>
      <c r="SJK227" s="1"/>
      <c r="SJL227" s="1"/>
      <c r="SJM227" s="1"/>
      <c r="SJN227" s="1"/>
      <c r="SJO227" s="1"/>
      <c r="SJP227" s="1"/>
      <c r="SJQ227" s="1"/>
      <c r="SJR227" s="1"/>
      <c r="SJS227" s="1"/>
      <c r="SJT227" s="1"/>
      <c r="SJU227" s="1"/>
      <c r="SJV227" s="1"/>
      <c r="SJW227" s="1"/>
      <c r="SJX227" s="1"/>
      <c r="SJY227" s="1"/>
      <c r="SJZ227" s="1"/>
      <c r="SKA227" s="1"/>
      <c r="SKB227" s="1"/>
      <c r="SKC227" s="1"/>
      <c r="SKD227" s="1"/>
      <c r="SKE227" s="1"/>
      <c r="SKF227" s="1"/>
      <c r="SKG227" s="1"/>
      <c r="SKH227" s="1"/>
      <c r="SKI227" s="1"/>
      <c r="SKJ227" s="1"/>
      <c r="SKK227" s="1"/>
      <c r="SKL227" s="1"/>
      <c r="SKM227" s="1"/>
      <c r="SKN227" s="1"/>
      <c r="SKO227" s="1"/>
      <c r="SKP227" s="1"/>
      <c r="SKQ227" s="1"/>
      <c r="SKR227" s="1"/>
      <c r="SKS227" s="1"/>
      <c r="SKT227" s="1"/>
      <c r="SKU227" s="1"/>
      <c r="SKV227" s="1"/>
      <c r="SKW227" s="1"/>
      <c r="SKX227" s="1"/>
      <c r="SKY227" s="1"/>
      <c r="SKZ227" s="1"/>
      <c r="SLA227" s="1"/>
      <c r="SLB227" s="1"/>
      <c r="SLC227" s="1"/>
      <c r="SLD227" s="1"/>
      <c r="SLE227" s="1"/>
      <c r="SLF227" s="1"/>
      <c r="SLG227" s="1"/>
      <c r="SLH227" s="1"/>
      <c r="SLI227" s="1"/>
      <c r="SLJ227" s="1"/>
      <c r="SLK227" s="1"/>
      <c r="SLL227" s="1"/>
      <c r="SLM227" s="1"/>
      <c r="SLN227" s="1"/>
      <c r="SLO227" s="1"/>
      <c r="SLP227" s="1"/>
      <c r="SLQ227" s="1"/>
      <c r="SLR227" s="1"/>
      <c r="SLS227" s="1"/>
      <c r="SLT227" s="1"/>
      <c r="SLU227" s="1"/>
      <c r="SLV227" s="1"/>
      <c r="SLW227" s="1"/>
      <c r="SLX227" s="1"/>
      <c r="SLY227" s="1"/>
      <c r="SLZ227" s="1"/>
      <c r="SMA227" s="1"/>
      <c r="SMB227" s="1"/>
      <c r="SMC227" s="1"/>
      <c r="SMD227" s="1"/>
      <c r="SME227" s="1"/>
      <c r="SMF227" s="1"/>
      <c r="SMG227" s="1"/>
      <c r="SMH227" s="1"/>
      <c r="SMI227" s="1"/>
      <c r="SMJ227" s="1"/>
      <c r="SMK227" s="1"/>
      <c r="SML227" s="1"/>
      <c r="SMM227" s="1"/>
      <c r="SMN227" s="1"/>
      <c r="SMO227" s="1"/>
      <c r="SMP227" s="1"/>
      <c r="SMQ227" s="1"/>
      <c r="SMR227" s="1"/>
      <c r="SMS227" s="1"/>
      <c r="SMT227" s="1"/>
      <c r="SMU227" s="1"/>
      <c r="SMV227" s="1"/>
      <c r="SMW227" s="1"/>
      <c r="SMX227" s="1"/>
      <c r="SMY227" s="1"/>
      <c r="SMZ227" s="1"/>
      <c r="SNA227" s="1"/>
      <c r="SNB227" s="1"/>
      <c r="SNC227" s="1"/>
      <c r="SND227" s="1"/>
      <c r="SNE227" s="1"/>
      <c r="SNF227" s="1"/>
      <c r="SNG227" s="1"/>
      <c r="SNH227" s="1"/>
      <c r="SNI227" s="1"/>
      <c r="SNJ227" s="1"/>
      <c r="SNK227" s="1"/>
      <c r="SNL227" s="1"/>
      <c r="SNM227" s="1"/>
      <c r="SNN227" s="1"/>
      <c r="SNO227" s="1"/>
      <c r="SNP227" s="1"/>
      <c r="SNQ227" s="1"/>
      <c r="SNR227" s="1"/>
      <c r="SNS227" s="1"/>
      <c r="SNT227" s="1"/>
      <c r="SNU227" s="1"/>
      <c r="SNV227" s="1"/>
      <c r="SNW227" s="1"/>
      <c r="SNX227" s="1"/>
      <c r="SNY227" s="1"/>
      <c r="SNZ227" s="1"/>
      <c r="SOA227" s="1"/>
      <c r="SOB227" s="1"/>
      <c r="SOC227" s="1"/>
      <c r="SOD227" s="1"/>
      <c r="SOE227" s="1"/>
      <c r="SOF227" s="1"/>
      <c r="SOG227" s="1"/>
      <c r="SOH227" s="1"/>
      <c r="SOI227" s="1"/>
      <c r="SOJ227" s="1"/>
      <c r="SOK227" s="1"/>
      <c r="SOL227" s="1"/>
      <c r="SOM227" s="1"/>
      <c r="SON227" s="1"/>
      <c r="SOO227" s="1"/>
      <c r="SOP227" s="1"/>
      <c r="SOQ227" s="1"/>
      <c r="SOR227" s="1"/>
      <c r="SOS227" s="1"/>
      <c r="SOT227" s="1"/>
      <c r="SOU227" s="1"/>
      <c r="SOV227" s="1"/>
      <c r="SOW227" s="1"/>
      <c r="SOX227" s="1"/>
      <c r="SOY227" s="1"/>
      <c r="SOZ227" s="1"/>
      <c r="SPA227" s="1"/>
      <c r="SPB227" s="1"/>
      <c r="SPC227" s="1"/>
      <c r="SPD227" s="1"/>
      <c r="SPE227" s="1"/>
      <c r="SPF227" s="1"/>
      <c r="SPG227" s="1"/>
      <c r="SPH227" s="1"/>
      <c r="SPI227" s="1"/>
      <c r="SPJ227" s="1"/>
      <c r="SPK227" s="1"/>
      <c r="SPL227" s="1"/>
      <c r="SPM227" s="1"/>
      <c r="SPN227" s="1"/>
      <c r="SPO227" s="1"/>
      <c r="SPP227" s="1"/>
      <c r="SPQ227" s="1"/>
      <c r="SPR227" s="1"/>
      <c r="SPS227" s="1"/>
      <c r="SPT227" s="1"/>
      <c r="SPU227" s="1"/>
      <c r="SPV227" s="1"/>
      <c r="SPW227" s="1"/>
      <c r="SPX227" s="1"/>
      <c r="SPY227" s="1"/>
      <c r="SPZ227" s="1"/>
      <c r="SQA227" s="1"/>
      <c r="SQB227" s="1"/>
      <c r="SQC227" s="1"/>
      <c r="SQD227" s="1"/>
      <c r="SQE227" s="1"/>
      <c r="SQF227" s="1"/>
      <c r="SQG227" s="1"/>
      <c r="SQH227" s="1"/>
      <c r="SQI227" s="1"/>
      <c r="SQJ227" s="1"/>
      <c r="SQK227" s="1"/>
      <c r="SQL227" s="1"/>
      <c r="SQM227" s="1"/>
      <c r="SQN227" s="1"/>
      <c r="SQO227" s="1"/>
      <c r="SQP227" s="1"/>
      <c r="SQQ227" s="1"/>
      <c r="SQR227" s="1"/>
      <c r="SQS227" s="1"/>
      <c r="SQT227" s="1"/>
      <c r="SQU227" s="1"/>
      <c r="SQV227" s="1"/>
      <c r="SQW227" s="1"/>
      <c r="SQX227" s="1"/>
      <c r="SQY227" s="1"/>
      <c r="SQZ227" s="1"/>
      <c r="SRA227" s="1"/>
      <c r="SRB227" s="1"/>
      <c r="SRC227" s="1"/>
      <c r="SRD227" s="1"/>
      <c r="SRE227" s="1"/>
      <c r="SRF227" s="1"/>
      <c r="SRG227" s="1"/>
      <c r="SRH227" s="1"/>
      <c r="SRI227" s="1"/>
      <c r="SRJ227" s="1"/>
      <c r="SRK227" s="1"/>
      <c r="SRL227" s="1"/>
      <c r="SRM227" s="1"/>
      <c r="SRN227" s="1"/>
      <c r="SRO227" s="1"/>
      <c r="SRP227" s="1"/>
      <c r="SRQ227" s="1"/>
      <c r="SRR227" s="1"/>
      <c r="SRS227" s="1"/>
      <c r="SRT227" s="1"/>
      <c r="SRU227" s="1"/>
      <c r="SRV227" s="1"/>
      <c r="SRW227" s="1"/>
      <c r="SRX227" s="1"/>
      <c r="SRY227" s="1"/>
      <c r="SRZ227" s="1"/>
      <c r="SSA227" s="1"/>
      <c r="SSB227" s="1"/>
      <c r="SSC227" s="1"/>
      <c r="SSD227" s="1"/>
      <c r="SSE227" s="1"/>
      <c r="SSF227" s="1"/>
      <c r="SSG227" s="1"/>
      <c r="SSH227" s="1"/>
      <c r="SSI227" s="1"/>
      <c r="SSJ227" s="1"/>
      <c r="SSK227" s="1"/>
      <c r="SSL227" s="1"/>
      <c r="SSM227" s="1"/>
      <c r="SSN227" s="1"/>
      <c r="SSO227" s="1"/>
      <c r="SSP227" s="1"/>
      <c r="SSQ227" s="1"/>
      <c r="SSR227" s="1"/>
      <c r="SSS227" s="1"/>
      <c r="SST227" s="1"/>
      <c r="SSU227" s="1"/>
      <c r="SSV227" s="1"/>
      <c r="SSW227" s="1"/>
      <c r="SSX227" s="1"/>
      <c r="SSY227" s="1"/>
      <c r="SSZ227" s="1"/>
      <c r="STA227" s="1"/>
      <c r="STB227" s="1"/>
      <c r="STC227" s="1"/>
      <c r="STD227" s="1"/>
      <c r="STE227" s="1"/>
      <c r="STF227" s="1"/>
      <c r="STG227" s="1"/>
      <c r="STH227" s="1"/>
      <c r="STI227" s="1"/>
      <c r="STJ227" s="1"/>
      <c r="STK227" s="1"/>
      <c r="STL227" s="1"/>
      <c r="STM227" s="1"/>
      <c r="STN227" s="1"/>
      <c r="STO227" s="1"/>
      <c r="STP227" s="1"/>
      <c r="STQ227" s="1"/>
      <c r="STR227" s="1"/>
      <c r="STS227" s="1"/>
      <c r="STT227" s="1"/>
      <c r="STU227" s="1"/>
      <c r="STV227" s="1"/>
      <c r="STW227" s="1"/>
      <c r="STX227" s="1"/>
      <c r="STY227" s="1"/>
      <c r="STZ227" s="1"/>
      <c r="SUA227" s="1"/>
      <c r="SUB227" s="1"/>
      <c r="SUC227" s="1"/>
      <c r="SUD227" s="1"/>
      <c r="SUE227" s="1"/>
      <c r="SUF227" s="1"/>
      <c r="SUG227" s="1"/>
      <c r="SUH227" s="1"/>
      <c r="SUI227" s="1"/>
      <c r="SUJ227" s="1"/>
      <c r="SUK227" s="1"/>
      <c r="SUL227" s="1"/>
      <c r="SUM227" s="1"/>
      <c r="SUN227" s="1"/>
      <c r="SUO227" s="1"/>
      <c r="SUP227" s="1"/>
      <c r="SUQ227" s="1"/>
      <c r="SUR227" s="1"/>
      <c r="SUS227" s="1"/>
      <c r="SUT227" s="1"/>
      <c r="SUU227" s="1"/>
      <c r="SUV227" s="1"/>
      <c r="SUW227" s="1"/>
      <c r="SUX227" s="1"/>
      <c r="SUY227" s="1"/>
      <c r="SUZ227" s="1"/>
      <c r="SVA227" s="1"/>
      <c r="SVB227" s="1"/>
      <c r="SVC227" s="1"/>
      <c r="SVD227" s="1"/>
      <c r="SVE227" s="1"/>
      <c r="SVF227" s="1"/>
      <c r="SVG227" s="1"/>
      <c r="SVH227" s="1"/>
      <c r="SVI227" s="1"/>
      <c r="SVJ227" s="1"/>
      <c r="SVK227" s="1"/>
      <c r="SVL227" s="1"/>
      <c r="SVM227" s="1"/>
      <c r="SVN227" s="1"/>
      <c r="SVO227" s="1"/>
      <c r="SVP227" s="1"/>
      <c r="SVQ227" s="1"/>
      <c r="SVR227" s="1"/>
      <c r="SVS227" s="1"/>
      <c r="SVT227" s="1"/>
      <c r="SVU227" s="1"/>
      <c r="SVV227" s="1"/>
      <c r="SVW227" s="1"/>
      <c r="SVX227" s="1"/>
      <c r="SVY227" s="1"/>
      <c r="SVZ227" s="1"/>
      <c r="SWA227" s="1"/>
      <c r="SWB227" s="1"/>
      <c r="SWC227" s="1"/>
      <c r="SWD227" s="1"/>
      <c r="SWE227" s="1"/>
      <c r="SWF227" s="1"/>
      <c r="SWG227" s="1"/>
      <c r="SWH227" s="1"/>
      <c r="SWI227" s="1"/>
      <c r="SWJ227" s="1"/>
      <c r="SWK227" s="1"/>
      <c r="SWL227" s="1"/>
      <c r="SWM227" s="1"/>
      <c r="SWN227" s="1"/>
      <c r="SWO227" s="1"/>
      <c r="SWP227" s="1"/>
      <c r="SWQ227" s="1"/>
      <c r="SWR227" s="1"/>
      <c r="SWS227" s="1"/>
      <c r="SWT227" s="1"/>
      <c r="SWU227" s="1"/>
      <c r="SWV227" s="1"/>
      <c r="SWW227" s="1"/>
      <c r="SWX227" s="1"/>
      <c r="SWY227" s="1"/>
      <c r="SWZ227" s="1"/>
      <c r="SXA227" s="1"/>
      <c r="SXB227" s="1"/>
      <c r="SXC227" s="1"/>
      <c r="SXD227" s="1"/>
      <c r="SXE227" s="1"/>
      <c r="SXF227" s="1"/>
      <c r="SXG227" s="1"/>
      <c r="SXH227" s="1"/>
      <c r="SXI227" s="1"/>
      <c r="SXJ227" s="1"/>
      <c r="SXK227" s="1"/>
      <c r="SXL227" s="1"/>
      <c r="SXM227" s="1"/>
      <c r="SXN227" s="1"/>
      <c r="SXO227" s="1"/>
      <c r="SXP227" s="1"/>
      <c r="SXQ227" s="1"/>
      <c r="SXR227" s="1"/>
      <c r="SXS227" s="1"/>
      <c r="SXT227" s="1"/>
      <c r="SXU227" s="1"/>
      <c r="SXV227" s="1"/>
      <c r="SXW227" s="1"/>
      <c r="SXX227" s="1"/>
      <c r="SXY227" s="1"/>
      <c r="SXZ227" s="1"/>
      <c r="SYA227" s="1"/>
      <c r="SYB227" s="1"/>
      <c r="SYC227" s="1"/>
      <c r="SYD227" s="1"/>
      <c r="SYE227" s="1"/>
      <c r="SYF227" s="1"/>
      <c r="SYG227" s="1"/>
      <c r="SYH227" s="1"/>
      <c r="SYI227" s="1"/>
      <c r="SYJ227" s="1"/>
      <c r="SYK227" s="1"/>
      <c r="SYL227" s="1"/>
      <c r="SYM227" s="1"/>
      <c r="SYN227" s="1"/>
      <c r="SYO227" s="1"/>
      <c r="SYP227" s="1"/>
      <c r="SYQ227" s="1"/>
      <c r="SYR227" s="1"/>
      <c r="SYS227" s="1"/>
      <c r="SYT227" s="1"/>
      <c r="SYU227" s="1"/>
      <c r="SYV227" s="1"/>
      <c r="SYW227" s="1"/>
      <c r="SYX227" s="1"/>
      <c r="SYY227" s="1"/>
      <c r="SYZ227" s="1"/>
      <c r="SZA227" s="1"/>
      <c r="SZB227" s="1"/>
      <c r="SZC227" s="1"/>
      <c r="SZD227" s="1"/>
      <c r="SZE227" s="1"/>
      <c r="SZF227" s="1"/>
      <c r="SZG227" s="1"/>
      <c r="SZH227" s="1"/>
      <c r="SZI227" s="1"/>
      <c r="SZJ227" s="1"/>
      <c r="SZK227" s="1"/>
      <c r="SZL227" s="1"/>
      <c r="SZM227" s="1"/>
      <c r="SZN227" s="1"/>
      <c r="SZO227" s="1"/>
      <c r="SZP227" s="1"/>
      <c r="SZQ227" s="1"/>
      <c r="SZR227" s="1"/>
      <c r="SZS227" s="1"/>
      <c r="SZT227" s="1"/>
      <c r="SZU227" s="1"/>
      <c r="SZV227" s="1"/>
      <c r="SZW227" s="1"/>
      <c r="SZX227" s="1"/>
      <c r="SZY227" s="1"/>
      <c r="SZZ227" s="1"/>
      <c r="TAA227" s="1"/>
      <c r="TAB227" s="1"/>
      <c r="TAC227" s="1"/>
      <c r="TAD227" s="1"/>
      <c r="TAE227" s="1"/>
      <c r="TAF227" s="1"/>
      <c r="TAG227" s="1"/>
      <c r="TAH227" s="1"/>
      <c r="TAI227" s="1"/>
      <c r="TAJ227" s="1"/>
      <c r="TAK227" s="1"/>
      <c r="TAL227" s="1"/>
      <c r="TAM227" s="1"/>
      <c r="TAN227" s="1"/>
      <c r="TAO227" s="1"/>
      <c r="TAP227" s="1"/>
      <c r="TAQ227" s="1"/>
      <c r="TAR227" s="1"/>
      <c r="TAS227" s="1"/>
      <c r="TAT227" s="1"/>
      <c r="TAU227" s="1"/>
      <c r="TAV227" s="1"/>
      <c r="TAW227" s="1"/>
      <c r="TAX227" s="1"/>
      <c r="TAY227" s="1"/>
      <c r="TAZ227" s="1"/>
      <c r="TBA227" s="1"/>
      <c r="TBB227" s="1"/>
      <c r="TBC227" s="1"/>
      <c r="TBD227" s="1"/>
      <c r="TBE227" s="1"/>
      <c r="TBF227" s="1"/>
      <c r="TBG227" s="1"/>
      <c r="TBH227" s="1"/>
      <c r="TBI227" s="1"/>
      <c r="TBJ227" s="1"/>
      <c r="TBK227" s="1"/>
      <c r="TBL227" s="1"/>
      <c r="TBM227" s="1"/>
      <c r="TBN227" s="1"/>
      <c r="TBO227" s="1"/>
      <c r="TBP227" s="1"/>
      <c r="TBQ227" s="1"/>
      <c r="TBR227" s="1"/>
      <c r="TBS227" s="1"/>
      <c r="TBT227" s="1"/>
      <c r="TBU227" s="1"/>
      <c r="TBV227" s="1"/>
      <c r="TBW227" s="1"/>
      <c r="TBX227" s="1"/>
      <c r="TBY227" s="1"/>
      <c r="TBZ227" s="1"/>
      <c r="TCA227" s="1"/>
      <c r="TCB227" s="1"/>
      <c r="TCC227" s="1"/>
      <c r="TCD227" s="1"/>
      <c r="TCE227" s="1"/>
      <c r="TCF227" s="1"/>
      <c r="TCG227" s="1"/>
      <c r="TCH227" s="1"/>
      <c r="TCI227" s="1"/>
      <c r="TCJ227" s="1"/>
      <c r="TCK227" s="1"/>
      <c r="TCL227" s="1"/>
      <c r="TCM227" s="1"/>
      <c r="TCN227" s="1"/>
      <c r="TCO227" s="1"/>
      <c r="TCP227" s="1"/>
      <c r="TCQ227" s="1"/>
      <c r="TCR227" s="1"/>
      <c r="TCS227" s="1"/>
      <c r="TCT227" s="1"/>
      <c r="TCU227" s="1"/>
      <c r="TCV227" s="1"/>
      <c r="TCW227" s="1"/>
      <c r="TCX227" s="1"/>
      <c r="TCY227" s="1"/>
      <c r="TCZ227" s="1"/>
      <c r="TDA227" s="1"/>
      <c r="TDB227" s="1"/>
      <c r="TDC227" s="1"/>
      <c r="TDD227" s="1"/>
      <c r="TDE227" s="1"/>
      <c r="TDF227" s="1"/>
      <c r="TDG227" s="1"/>
      <c r="TDH227" s="1"/>
      <c r="TDI227" s="1"/>
      <c r="TDJ227" s="1"/>
      <c r="TDK227" s="1"/>
      <c r="TDL227" s="1"/>
      <c r="TDM227" s="1"/>
      <c r="TDN227" s="1"/>
      <c r="TDO227" s="1"/>
      <c r="TDP227" s="1"/>
      <c r="TDQ227" s="1"/>
      <c r="TDR227" s="1"/>
      <c r="TDS227" s="1"/>
      <c r="TDT227" s="1"/>
      <c r="TDU227" s="1"/>
      <c r="TDV227" s="1"/>
      <c r="TDW227" s="1"/>
      <c r="TDX227" s="1"/>
      <c r="TDY227" s="1"/>
      <c r="TDZ227" s="1"/>
      <c r="TEA227" s="1"/>
      <c r="TEB227" s="1"/>
      <c r="TEC227" s="1"/>
      <c r="TED227" s="1"/>
      <c r="TEE227" s="1"/>
      <c r="TEF227" s="1"/>
      <c r="TEG227" s="1"/>
      <c r="TEH227" s="1"/>
      <c r="TEI227" s="1"/>
      <c r="TEJ227" s="1"/>
      <c r="TEK227" s="1"/>
      <c r="TEL227" s="1"/>
      <c r="TEM227" s="1"/>
      <c r="TEN227" s="1"/>
      <c r="TEO227" s="1"/>
      <c r="TEP227" s="1"/>
      <c r="TEQ227" s="1"/>
      <c r="TER227" s="1"/>
      <c r="TES227" s="1"/>
      <c r="TET227" s="1"/>
      <c r="TEU227" s="1"/>
      <c r="TEV227" s="1"/>
      <c r="TEW227" s="1"/>
      <c r="TEX227" s="1"/>
      <c r="TEY227" s="1"/>
      <c r="TEZ227" s="1"/>
      <c r="TFA227" s="1"/>
      <c r="TFB227" s="1"/>
      <c r="TFC227" s="1"/>
      <c r="TFD227" s="1"/>
      <c r="TFE227" s="1"/>
      <c r="TFF227" s="1"/>
      <c r="TFG227" s="1"/>
      <c r="TFH227" s="1"/>
      <c r="TFI227" s="1"/>
      <c r="TFJ227" s="1"/>
      <c r="TFK227" s="1"/>
      <c r="TFL227" s="1"/>
      <c r="TFM227" s="1"/>
      <c r="TFN227" s="1"/>
      <c r="TFO227" s="1"/>
      <c r="TFP227" s="1"/>
      <c r="TFQ227" s="1"/>
      <c r="TFR227" s="1"/>
      <c r="TFS227" s="1"/>
      <c r="TFT227" s="1"/>
      <c r="TFU227" s="1"/>
      <c r="TFV227" s="1"/>
      <c r="TFW227" s="1"/>
      <c r="TFX227" s="1"/>
      <c r="TFY227" s="1"/>
      <c r="TFZ227" s="1"/>
      <c r="TGA227" s="1"/>
      <c r="TGB227" s="1"/>
      <c r="TGC227" s="1"/>
      <c r="TGD227" s="1"/>
      <c r="TGE227" s="1"/>
      <c r="TGF227" s="1"/>
      <c r="TGG227" s="1"/>
      <c r="TGH227" s="1"/>
      <c r="TGI227" s="1"/>
      <c r="TGJ227" s="1"/>
      <c r="TGK227" s="1"/>
      <c r="TGL227" s="1"/>
      <c r="TGM227" s="1"/>
      <c r="TGN227" s="1"/>
      <c r="TGO227" s="1"/>
      <c r="TGP227" s="1"/>
      <c r="TGQ227" s="1"/>
      <c r="TGR227" s="1"/>
      <c r="TGS227" s="1"/>
      <c r="TGT227" s="1"/>
      <c r="TGU227" s="1"/>
      <c r="TGV227" s="1"/>
      <c r="TGW227" s="1"/>
      <c r="TGX227" s="1"/>
      <c r="TGY227" s="1"/>
      <c r="TGZ227" s="1"/>
      <c r="THA227" s="1"/>
      <c r="THB227" s="1"/>
      <c r="THC227" s="1"/>
      <c r="THD227" s="1"/>
      <c r="THE227" s="1"/>
      <c r="THF227" s="1"/>
      <c r="THG227" s="1"/>
      <c r="THH227" s="1"/>
      <c r="THI227" s="1"/>
      <c r="THJ227" s="1"/>
      <c r="THK227" s="1"/>
      <c r="THL227" s="1"/>
      <c r="THM227" s="1"/>
      <c r="THN227" s="1"/>
      <c r="THO227" s="1"/>
      <c r="THP227" s="1"/>
      <c r="THQ227" s="1"/>
      <c r="THR227" s="1"/>
      <c r="THS227" s="1"/>
      <c r="THT227" s="1"/>
      <c r="THU227" s="1"/>
      <c r="THV227" s="1"/>
      <c r="THW227" s="1"/>
      <c r="THX227" s="1"/>
      <c r="THY227" s="1"/>
      <c r="THZ227" s="1"/>
      <c r="TIA227" s="1"/>
      <c r="TIB227" s="1"/>
      <c r="TIC227" s="1"/>
      <c r="TID227" s="1"/>
      <c r="TIE227" s="1"/>
      <c r="TIF227" s="1"/>
      <c r="TIG227" s="1"/>
      <c r="TIH227" s="1"/>
      <c r="TII227" s="1"/>
      <c r="TIJ227" s="1"/>
      <c r="TIK227" s="1"/>
      <c r="TIL227" s="1"/>
      <c r="TIM227" s="1"/>
      <c r="TIN227" s="1"/>
      <c r="TIO227" s="1"/>
      <c r="TIP227" s="1"/>
      <c r="TIQ227" s="1"/>
      <c r="TIR227" s="1"/>
      <c r="TIS227" s="1"/>
      <c r="TIT227" s="1"/>
      <c r="TIU227" s="1"/>
      <c r="TIV227" s="1"/>
      <c r="TIW227" s="1"/>
      <c r="TIX227" s="1"/>
      <c r="TIY227" s="1"/>
      <c r="TIZ227" s="1"/>
      <c r="TJA227" s="1"/>
      <c r="TJB227" s="1"/>
      <c r="TJC227" s="1"/>
      <c r="TJD227" s="1"/>
      <c r="TJE227" s="1"/>
      <c r="TJF227" s="1"/>
      <c r="TJG227" s="1"/>
      <c r="TJH227" s="1"/>
      <c r="TJI227" s="1"/>
      <c r="TJJ227" s="1"/>
      <c r="TJK227" s="1"/>
      <c r="TJL227" s="1"/>
      <c r="TJM227" s="1"/>
      <c r="TJN227" s="1"/>
      <c r="TJO227" s="1"/>
      <c r="TJP227" s="1"/>
      <c r="TJQ227" s="1"/>
      <c r="TJR227" s="1"/>
      <c r="TJS227" s="1"/>
      <c r="TJT227" s="1"/>
      <c r="TJU227" s="1"/>
      <c r="TJV227" s="1"/>
      <c r="TJW227" s="1"/>
      <c r="TJX227" s="1"/>
      <c r="TJY227" s="1"/>
      <c r="TJZ227" s="1"/>
      <c r="TKA227" s="1"/>
      <c r="TKB227" s="1"/>
      <c r="TKC227" s="1"/>
      <c r="TKD227" s="1"/>
      <c r="TKE227" s="1"/>
      <c r="TKF227" s="1"/>
      <c r="TKG227" s="1"/>
      <c r="TKH227" s="1"/>
      <c r="TKI227" s="1"/>
      <c r="TKJ227" s="1"/>
      <c r="TKK227" s="1"/>
      <c r="TKL227" s="1"/>
      <c r="TKM227" s="1"/>
      <c r="TKN227" s="1"/>
      <c r="TKO227" s="1"/>
      <c r="TKP227" s="1"/>
      <c r="TKQ227" s="1"/>
      <c r="TKR227" s="1"/>
      <c r="TKS227" s="1"/>
      <c r="TKT227" s="1"/>
      <c r="TKU227" s="1"/>
      <c r="TKV227" s="1"/>
      <c r="TKW227" s="1"/>
      <c r="TKX227" s="1"/>
      <c r="TKY227" s="1"/>
      <c r="TKZ227" s="1"/>
      <c r="TLA227" s="1"/>
      <c r="TLB227" s="1"/>
      <c r="TLC227" s="1"/>
      <c r="TLD227" s="1"/>
      <c r="TLE227" s="1"/>
      <c r="TLF227" s="1"/>
      <c r="TLG227" s="1"/>
      <c r="TLH227" s="1"/>
      <c r="TLI227" s="1"/>
      <c r="TLJ227" s="1"/>
      <c r="TLK227" s="1"/>
      <c r="TLL227" s="1"/>
      <c r="TLM227" s="1"/>
      <c r="TLN227" s="1"/>
      <c r="TLO227" s="1"/>
      <c r="TLP227" s="1"/>
      <c r="TLQ227" s="1"/>
      <c r="TLR227" s="1"/>
      <c r="TLS227" s="1"/>
      <c r="TLT227" s="1"/>
      <c r="TLU227" s="1"/>
      <c r="TLV227" s="1"/>
      <c r="TLW227" s="1"/>
      <c r="TLX227" s="1"/>
      <c r="TLY227" s="1"/>
      <c r="TLZ227" s="1"/>
      <c r="TMA227" s="1"/>
      <c r="TMB227" s="1"/>
      <c r="TMC227" s="1"/>
      <c r="TMD227" s="1"/>
      <c r="TME227" s="1"/>
      <c r="TMF227" s="1"/>
      <c r="TMG227" s="1"/>
      <c r="TMH227" s="1"/>
      <c r="TMI227" s="1"/>
      <c r="TMJ227" s="1"/>
      <c r="TMK227" s="1"/>
      <c r="TML227" s="1"/>
      <c r="TMM227" s="1"/>
      <c r="TMN227" s="1"/>
      <c r="TMO227" s="1"/>
      <c r="TMP227" s="1"/>
      <c r="TMQ227" s="1"/>
      <c r="TMR227" s="1"/>
      <c r="TMS227" s="1"/>
      <c r="TMT227" s="1"/>
      <c r="TMU227" s="1"/>
      <c r="TMV227" s="1"/>
      <c r="TMW227" s="1"/>
      <c r="TMX227" s="1"/>
      <c r="TMY227" s="1"/>
      <c r="TMZ227" s="1"/>
      <c r="TNA227" s="1"/>
      <c r="TNB227" s="1"/>
      <c r="TNC227" s="1"/>
      <c r="TND227" s="1"/>
      <c r="TNE227" s="1"/>
      <c r="TNF227" s="1"/>
      <c r="TNG227" s="1"/>
      <c r="TNH227" s="1"/>
      <c r="TNI227" s="1"/>
      <c r="TNJ227" s="1"/>
      <c r="TNK227" s="1"/>
      <c r="TNL227" s="1"/>
      <c r="TNM227" s="1"/>
      <c r="TNN227" s="1"/>
      <c r="TNO227" s="1"/>
      <c r="TNP227" s="1"/>
      <c r="TNQ227" s="1"/>
      <c r="TNR227" s="1"/>
      <c r="TNS227" s="1"/>
      <c r="TNT227" s="1"/>
      <c r="TNU227" s="1"/>
      <c r="TNV227" s="1"/>
      <c r="TNW227" s="1"/>
      <c r="TNX227" s="1"/>
      <c r="TNY227" s="1"/>
      <c r="TNZ227" s="1"/>
      <c r="TOA227" s="1"/>
      <c r="TOB227" s="1"/>
      <c r="TOC227" s="1"/>
      <c r="TOD227" s="1"/>
      <c r="TOE227" s="1"/>
      <c r="TOF227" s="1"/>
      <c r="TOG227" s="1"/>
      <c r="TOH227" s="1"/>
      <c r="TOI227" s="1"/>
      <c r="TOJ227" s="1"/>
      <c r="TOK227" s="1"/>
      <c r="TOL227" s="1"/>
      <c r="TOM227" s="1"/>
      <c r="TON227" s="1"/>
      <c r="TOO227" s="1"/>
      <c r="TOP227" s="1"/>
      <c r="TOQ227" s="1"/>
      <c r="TOR227" s="1"/>
      <c r="TOS227" s="1"/>
      <c r="TOT227" s="1"/>
      <c r="TOU227" s="1"/>
      <c r="TOV227" s="1"/>
      <c r="TOW227" s="1"/>
      <c r="TOX227" s="1"/>
      <c r="TOY227" s="1"/>
      <c r="TOZ227" s="1"/>
      <c r="TPA227" s="1"/>
      <c r="TPB227" s="1"/>
      <c r="TPC227" s="1"/>
      <c r="TPD227" s="1"/>
      <c r="TPE227" s="1"/>
      <c r="TPF227" s="1"/>
      <c r="TPG227" s="1"/>
      <c r="TPH227" s="1"/>
      <c r="TPI227" s="1"/>
      <c r="TPJ227" s="1"/>
      <c r="TPK227" s="1"/>
      <c r="TPL227" s="1"/>
      <c r="TPM227" s="1"/>
      <c r="TPN227" s="1"/>
      <c r="TPO227" s="1"/>
      <c r="TPP227" s="1"/>
      <c r="TPQ227" s="1"/>
      <c r="TPR227" s="1"/>
      <c r="TPS227" s="1"/>
      <c r="TPT227" s="1"/>
      <c r="TPU227" s="1"/>
      <c r="TPV227" s="1"/>
      <c r="TPW227" s="1"/>
      <c r="TPX227" s="1"/>
      <c r="TPY227" s="1"/>
      <c r="TPZ227" s="1"/>
      <c r="TQA227" s="1"/>
      <c r="TQB227" s="1"/>
      <c r="TQC227" s="1"/>
      <c r="TQD227" s="1"/>
      <c r="TQE227" s="1"/>
      <c r="TQF227" s="1"/>
      <c r="TQG227" s="1"/>
      <c r="TQH227" s="1"/>
      <c r="TQI227" s="1"/>
      <c r="TQJ227" s="1"/>
      <c r="TQK227" s="1"/>
      <c r="TQL227" s="1"/>
      <c r="TQM227" s="1"/>
      <c r="TQN227" s="1"/>
      <c r="TQO227" s="1"/>
      <c r="TQP227" s="1"/>
      <c r="TQQ227" s="1"/>
      <c r="TQR227" s="1"/>
      <c r="TQS227" s="1"/>
      <c r="TQT227" s="1"/>
      <c r="TQU227" s="1"/>
      <c r="TQV227" s="1"/>
      <c r="TQW227" s="1"/>
      <c r="TQX227" s="1"/>
      <c r="TQY227" s="1"/>
      <c r="TQZ227" s="1"/>
      <c r="TRA227" s="1"/>
      <c r="TRB227" s="1"/>
      <c r="TRC227" s="1"/>
      <c r="TRD227" s="1"/>
      <c r="TRE227" s="1"/>
      <c r="TRF227" s="1"/>
      <c r="TRG227" s="1"/>
      <c r="TRH227" s="1"/>
      <c r="TRI227" s="1"/>
      <c r="TRJ227" s="1"/>
      <c r="TRK227" s="1"/>
      <c r="TRL227" s="1"/>
      <c r="TRM227" s="1"/>
      <c r="TRN227" s="1"/>
      <c r="TRO227" s="1"/>
      <c r="TRP227" s="1"/>
      <c r="TRQ227" s="1"/>
      <c r="TRR227" s="1"/>
      <c r="TRS227" s="1"/>
      <c r="TRT227" s="1"/>
      <c r="TRU227" s="1"/>
      <c r="TRV227" s="1"/>
      <c r="TRW227" s="1"/>
      <c r="TRX227" s="1"/>
      <c r="TRY227" s="1"/>
      <c r="TRZ227" s="1"/>
      <c r="TSA227" s="1"/>
      <c r="TSB227" s="1"/>
      <c r="TSC227" s="1"/>
      <c r="TSD227" s="1"/>
      <c r="TSE227" s="1"/>
      <c r="TSF227" s="1"/>
      <c r="TSG227" s="1"/>
      <c r="TSH227" s="1"/>
      <c r="TSI227" s="1"/>
      <c r="TSJ227" s="1"/>
      <c r="TSK227" s="1"/>
      <c r="TSL227" s="1"/>
      <c r="TSM227" s="1"/>
      <c r="TSN227" s="1"/>
      <c r="TSO227" s="1"/>
      <c r="TSP227" s="1"/>
      <c r="TSQ227" s="1"/>
      <c r="TSR227" s="1"/>
      <c r="TSS227" s="1"/>
      <c r="TST227" s="1"/>
      <c r="TSU227" s="1"/>
      <c r="TSV227" s="1"/>
      <c r="TSW227" s="1"/>
      <c r="TSX227" s="1"/>
      <c r="TSY227" s="1"/>
      <c r="TSZ227" s="1"/>
      <c r="TTA227" s="1"/>
      <c r="TTB227" s="1"/>
      <c r="TTC227" s="1"/>
      <c r="TTD227" s="1"/>
      <c r="TTE227" s="1"/>
      <c r="TTF227" s="1"/>
      <c r="TTG227" s="1"/>
      <c r="TTH227" s="1"/>
      <c r="TTI227" s="1"/>
      <c r="TTJ227" s="1"/>
      <c r="TTK227" s="1"/>
      <c r="TTL227" s="1"/>
      <c r="TTM227" s="1"/>
      <c r="TTN227" s="1"/>
      <c r="TTO227" s="1"/>
      <c r="TTP227" s="1"/>
      <c r="TTQ227" s="1"/>
      <c r="TTR227" s="1"/>
      <c r="TTS227" s="1"/>
      <c r="TTT227" s="1"/>
      <c r="TTU227" s="1"/>
      <c r="TTV227" s="1"/>
      <c r="TTW227" s="1"/>
      <c r="TTX227" s="1"/>
      <c r="TTY227" s="1"/>
      <c r="TTZ227" s="1"/>
      <c r="TUA227" s="1"/>
      <c r="TUB227" s="1"/>
      <c r="TUC227" s="1"/>
      <c r="TUD227" s="1"/>
      <c r="TUE227" s="1"/>
      <c r="TUF227" s="1"/>
      <c r="TUG227" s="1"/>
      <c r="TUH227" s="1"/>
      <c r="TUI227" s="1"/>
      <c r="TUJ227" s="1"/>
      <c r="TUK227" s="1"/>
      <c r="TUL227" s="1"/>
      <c r="TUM227" s="1"/>
      <c r="TUN227" s="1"/>
      <c r="TUO227" s="1"/>
      <c r="TUP227" s="1"/>
      <c r="TUQ227" s="1"/>
      <c r="TUR227" s="1"/>
      <c r="TUS227" s="1"/>
      <c r="TUT227" s="1"/>
      <c r="TUU227" s="1"/>
      <c r="TUV227" s="1"/>
      <c r="TUW227" s="1"/>
      <c r="TUX227" s="1"/>
      <c r="TUY227" s="1"/>
      <c r="TUZ227" s="1"/>
      <c r="TVA227" s="1"/>
      <c r="TVB227" s="1"/>
      <c r="TVC227" s="1"/>
      <c r="TVD227" s="1"/>
      <c r="TVE227" s="1"/>
      <c r="TVF227" s="1"/>
      <c r="TVG227" s="1"/>
      <c r="TVH227" s="1"/>
      <c r="TVI227" s="1"/>
      <c r="TVJ227" s="1"/>
      <c r="TVK227" s="1"/>
      <c r="TVL227" s="1"/>
      <c r="TVM227" s="1"/>
      <c r="TVN227" s="1"/>
      <c r="TVO227" s="1"/>
      <c r="TVP227" s="1"/>
      <c r="TVQ227" s="1"/>
      <c r="TVR227" s="1"/>
      <c r="TVS227" s="1"/>
      <c r="TVT227" s="1"/>
      <c r="TVU227" s="1"/>
      <c r="TVV227" s="1"/>
      <c r="TVW227" s="1"/>
      <c r="TVX227" s="1"/>
      <c r="TVY227" s="1"/>
      <c r="TVZ227" s="1"/>
      <c r="TWA227" s="1"/>
      <c r="TWB227" s="1"/>
      <c r="TWC227" s="1"/>
      <c r="TWD227" s="1"/>
      <c r="TWE227" s="1"/>
      <c r="TWF227" s="1"/>
      <c r="TWG227" s="1"/>
      <c r="TWH227" s="1"/>
      <c r="TWI227" s="1"/>
      <c r="TWJ227" s="1"/>
      <c r="TWK227" s="1"/>
      <c r="TWL227" s="1"/>
      <c r="TWM227" s="1"/>
      <c r="TWN227" s="1"/>
      <c r="TWO227" s="1"/>
      <c r="TWP227" s="1"/>
      <c r="TWQ227" s="1"/>
      <c r="TWR227" s="1"/>
      <c r="TWS227" s="1"/>
      <c r="TWT227" s="1"/>
      <c r="TWU227" s="1"/>
      <c r="TWV227" s="1"/>
      <c r="TWW227" s="1"/>
      <c r="TWX227" s="1"/>
      <c r="TWY227" s="1"/>
      <c r="TWZ227" s="1"/>
      <c r="TXA227" s="1"/>
      <c r="TXB227" s="1"/>
      <c r="TXC227" s="1"/>
      <c r="TXD227" s="1"/>
      <c r="TXE227" s="1"/>
      <c r="TXF227" s="1"/>
      <c r="TXG227" s="1"/>
      <c r="TXH227" s="1"/>
      <c r="TXI227" s="1"/>
      <c r="TXJ227" s="1"/>
      <c r="TXK227" s="1"/>
      <c r="TXL227" s="1"/>
      <c r="TXM227" s="1"/>
      <c r="TXN227" s="1"/>
      <c r="TXO227" s="1"/>
      <c r="TXP227" s="1"/>
      <c r="TXQ227" s="1"/>
      <c r="TXR227" s="1"/>
      <c r="TXS227" s="1"/>
      <c r="TXT227" s="1"/>
      <c r="TXU227" s="1"/>
      <c r="TXV227" s="1"/>
      <c r="TXW227" s="1"/>
      <c r="TXX227" s="1"/>
      <c r="TXY227" s="1"/>
      <c r="TXZ227" s="1"/>
      <c r="TYA227" s="1"/>
      <c r="TYB227" s="1"/>
      <c r="TYC227" s="1"/>
      <c r="TYD227" s="1"/>
      <c r="TYE227" s="1"/>
      <c r="TYF227" s="1"/>
      <c r="TYG227" s="1"/>
      <c r="TYH227" s="1"/>
      <c r="TYI227" s="1"/>
      <c r="TYJ227" s="1"/>
      <c r="TYK227" s="1"/>
      <c r="TYL227" s="1"/>
      <c r="TYM227" s="1"/>
      <c r="TYN227" s="1"/>
      <c r="TYO227" s="1"/>
      <c r="TYP227" s="1"/>
      <c r="TYQ227" s="1"/>
      <c r="TYR227" s="1"/>
      <c r="TYS227" s="1"/>
      <c r="TYT227" s="1"/>
      <c r="TYU227" s="1"/>
      <c r="TYV227" s="1"/>
      <c r="TYW227" s="1"/>
      <c r="TYX227" s="1"/>
      <c r="TYY227" s="1"/>
      <c r="TYZ227" s="1"/>
      <c r="TZA227" s="1"/>
      <c r="TZB227" s="1"/>
      <c r="TZC227" s="1"/>
      <c r="TZD227" s="1"/>
      <c r="TZE227" s="1"/>
      <c r="TZF227" s="1"/>
      <c r="TZG227" s="1"/>
      <c r="TZH227" s="1"/>
      <c r="TZI227" s="1"/>
      <c r="TZJ227" s="1"/>
      <c r="TZK227" s="1"/>
      <c r="TZL227" s="1"/>
      <c r="TZM227" s="1"/>
      <c r="TZN227" s="1"/>
      <c r="TZO227" s="1"/>
      <c r="TZP227" s="1"/>
      <c r="TZQ227" s="1"/>
      <c r="TZR227" s="1"/>
      <c r="TZS227" s="1"/>
      <c r="TZT227" s="1"/>
      <c r="TZU227" s="1"/>
      <c r="TZV227" s="1"/>
      <c r="TZW227" s="1"/>
      <c r="TZX227" s="1"/>
      <c r="TZY227" s="1"/>
      <c r="TZZ227" s="1"/>
      <c r="UAA227" s="1"/>
      <c r="UAB227" s="1"/>
      <c r="UAC227" s="1"/>
      <c r="UAD227" s="1"/>
      <c r="UAE227" s="1"/>
      <c r="UAF227" s="1"/>
      <c r="UAG227" s="1"/>
      <c r="UAH227" s="1"/>
      <c r="UAI227" s="1"/>
      <c r="UAJ227" s="1"/>
      <c r="UAK227" s="1"/>
      <c r="UAL227" s="1"/>
      <c r="UAM227" s="1"/>
      <c r="UAN227" s="1"/>
      <c r="UAO227" s="1"/>
      <c r="UAP227" s="1"/>
      <c r="UAQ227" s="1"/>
      <c r="UAR227" s="1"/>
      <c r="UAS227" s="1"/>
      <c r="UAT227" s="1"/>
      <c r="UAU227" s="1"/>
      <c r="UAV227" s="1"/>
      <c r="UAW227" s="1"/>
      <c r="UAX227" s="1"/>
      <c r="UAY227" s="1"/>
      <c r="UAZ227" s="1"/>
      <c r="UBA227" s="1"/>
      <c r="UBB227" s="1"/>
      <c r="UBC227" s="1"/>
      <c r="UBD227" s="1"/>
      <c r="UBE227" s="1"/>
      <c r="UBF227" s="1"/>
      <c r="UBG227" s="1"/>
      <c r="UBH227" s="1"/>
      <c r="UBI227" s="1"/>
      <c r="UBJ227" s="1"/>
      <c r="UBK227" s="1"/>
      <c r="UBL227" s="1"/>
      <c r="UBM227" s="1"/>
      <c r="UBN227" s="1"/>
      <c r="UBO227" s="1"/>
      <c r="UBP227" s="1"/>
      <c r="UBQ227" s="1"/>
      <c r="UBR227" s="1"/>
      <c r="UBS227" s="1"/>
      <c r="UBT227" s="1"/>
      <c r="UBU227" s="1"/>
      <c r="UBV227" s="1"/>
      <c r="UBW227" s="1"/>
      <c r="UBX227" s="1"/>
      <c r="UBY227" s="1"/>
      <c r="UBZ227" s="1"/>
      <c r="UCA227" s="1"/>
      <c r="UCB227" s="1"/>
      <c r="UCC227" s="1"/>
      <c r="UCD227" s="1"/>
      <c r="UCE227" s="1"/>
      <c r="UCF227" s="1"/>
      <c r="UCG227" s="1"/>
      <c r="UCH227" s="1"/>
      <c r="UCI227" s="1"/>
      <c r="UCJ227" s="1"/>
      <c r="UCK227" s="1"/>
      <c r="UCL227" s="1"/>
      <c r="UCM227" s="1"/>
      <c r="UCN227" s="1"/>
      <c r="UCO227" s="1"/>
      <c r="UCP227" s="1"/>
      <c r="UCQ227" s="1"/>
      <c r="UCR227" s="1"/>
      <c r="UCS227" s="1"/>
      <c r="UCT227" s="1"/>
      <c r="UCU227" s="1"/>
      <c r="UCV227" s="1"/>
      <c r="UCW227" s="1"/>
      <c r="UCX227" s="1"/>
      <c r="UCY227" s="1"/>
      <c r="UCZ227" s="1"/>
      <c r="UDA227" s="1"/>
      <c r="UDB227" s="1"/>
      <c r="UDC227" s="1"/>
      <c r="UDD227" s="1"/>
      <c r="UDE227" s="1"/>
      <c r="UDF227" s="1"/>
      <c r="UDG227" s="1"/>
      <c r="UDH227" s="1"/>
      <c r="UDI227" s="1"/>
      <c r="UDJ227" s="1"/>
      <c r="UDK227" s="1"/>
      <c r="UDL227" s="1"/>
      <c r="UDM227" s="1"/>
      <c r="UDN227" s="1"/>
      <c r="UDO227" s="1"/>
      <c r="UDP227" s="1"/>
      <c r="UDQ227" s="1"/>
      <c r="UDR227" s="1"/>
      <c r="UDS227" s="1"/>
      <c r="UDT227" s="1"/>
      <c r="UDU227" s="1"/>
      <c r="UDV227" s="1"/>
      <c r="UDW227" s="1"/>
      <c r="UDX227" s="1"/>
      <c r="UDY227" s="1"/>
      <c r="UDZ227" s="1"/>
      <c r="UEA227" s="1"/>
      <c r="UEB227" s="1"/>
      <c r="UEC227" s="1"/>
      <c r="UED227" s="1"/>
      <c r="UEE227" s="1"/>
      <c r="UEF227" s="1"/>
      <c r="UEG227" s="1"/>
      <c r="UEH227" s="1"/>
      <c r="UEI227" s="1"/>
      <c r="UEJ227" s="1"/>
      <c r="UEK227" s="1"/>
      <c r="UEL227" s="1"/>
      <c r="UEM227" s="1"/>
      <c r="UEN227" s="1"/>
      <c r="UEO227" s="1"/>
      <c r="UEP227" s="1"/>
      <c r="UEQ227" s="1"/>
      <c r="UER227" s="1"/>
      <c r="UES227" s="1"/>
      <c r="UET227" s="1"/>
      <c r="UEU227" s="1"/>
      <c r="UEV227" s="1"/>
      <c r="UEW227" s="1"/>
      <c r="UEX227" s="1"/>
      <c r="UEY227" s="1"/>
      <c r="UEZ227" s="1"/>
      <c r="UFA227" s="1"/>
      <c r="UFB227" s="1"/>
      <c r="UFC227" s="1"/>
      <c r="UFD227" s="1"/>
      <c r="UFE227" s="1"/>
      <c r="UFF227" s="1"/>
      <c r="UFG227" s="1"/>
      <c r="UFH227" s="1"/>
      <c r="UFI227" s="1"/>
      <c r="UFJ227" s="1"/>
      <c r="UFK227" s="1"/>
      <c r="UFL227" s="1"/>
      <c r="UFM227" s="1"/>
      <c r="UFN227" s="1"/>
      <c r="UFO227" s="1"/>
      <c r="UFP227" s="1"/>
      <c r="UFQ227" s="1"/>
      <c r="UFR227" s="1"/>
      <c r="UFS227" s="1"/>
      <c r="UFT227" s="1"/>
      <c r="UFU227" s="1"/>
      <c r="UFV227" s="1"/>
      <c r="UFW227" s="1"/>
      <c r="UFX227" s="1"/>
      <c r="UFY227" s="1"/>
      <c r="UFZ227" s="1"/>
      <c r="UGA227" s="1"/>
      <c r="UGB227" s="1"/>
      <c r="UGC227" s="1"/>
      <c r="UGD227" s="1"/>
      <c r="UGE227" s="1"/>
      <c r="UGF227" s="1"/>
      <c r="UGG227" s="1"/>
      <c r="UGH227" s="1"/>
      <c r="UGI227" s="1"/>
      <c r="UGJ227" s="1"/>
      <c r="UGK227" s="1"/>
      <c r="UGL227" s="1"/>
      <c r="UGM227" s="1"/>
      <c r="UGN227" s="1"/>
      <c r="UGO227" s="1"/>
      <c r="UGP227" s="1"/>
      <c r="UGQ227" s="1"/>
      <c r="UGR227" s="1"/>
      <c r="UGS227" s="1"/>
      <c r="UGT227" s="1"/>
      <c r="UGU227" s="1"/>
      <c r="UGV227" s="1"/>
      <c r="UGW227" s="1"/>
      <c r="UGX227" s="1"/>
      <c r="UGY227" s="1"/>
      <c r="UGZ227" s="1"/>
      <c r="UHA227" s="1"/>
      <c r="UHB227" s="1"/>
      <c r="UHC227" s="1"/>
      <c r="UHD227" s="1"/>
      <c r="UHE227" s="1"/>
      <c r="UHF227" s="1"/>
      <c r="UHG227" s="1"/>
      <c r="UHH227" s="1"/>
      <c r="UHI227" s="1"/>
      <c r="UHJ227" s="1"/>
      <c r="UHK227" s="1"/>
      <c r="UHL227" s="1"/>
      <c r="UHM227" s="1"/>
      <c r="UHN227" s="1"/>
      <c r="UHO227" s="1"/>
      <c r="UHP227" s="1"/>
      <c r="UHQ227" s="1"/>
      <c r="UHR227" s="1"/>
      <c r="UHS227" s="1"/>
      <c r="UHT227" s="1"/>
      <c r="UHU227" s="1"/>
      <c r="UHV227" s="1"/>
      <c r="UHW227" s="1"/>
      <c r="UHX227" s="1"/>
      <c r="UHY227" s="1"/>
      <c r="UHZ227" s="1"/>
      <c r="UIA227" s="1"/>
      <c r="UIB227" s="1"/>
      <c r="UIC227" s="1"/>
      <c r="UID227" s="1"/>
      <c r="UIE227" s="1"/>
      <c r="UIF227" s="1"/>
      <c r="UIG227" s="1"/>
      <c r="UIH227" s="1"/>
      <c r="UII227" s="1"/>
      <c r="UIJ227" s="1"/>
      <c r="UIK227" s="1"/>
      <c r="UIL227" s="1"/>
      <c r="UIM227" s="1"/>
      <c r="UIN227" s="1"/>
      <c r="UIO227" s="1"/>
      <c r="UIP227" s="1"/>
      <c r="UIQ227" s="1"/>
      <c r="UIR227" s="1"/>
      <c r="UIS227" s="1"/>
      <c r="UIT227" s="1"/>
      <c r="UIU227" s="1"/>
      <c r="UIV227" s="1"/>
      <c r="UIW227" s="1"/>
      <c r="UIX227" s="1"/>
      <c r="UIY227" s="1"/>
      <c r="UIZ227" s="1"/>
      <c r="UJA227" s="1"/>
      <c r="UJB227" s="1"/>
      <c r="UJC227" s="1"/>
      <c r="UJD227" s="1"/>
      <c r="UJE227" s="1"/>
      <c r="UJF227" s="1"/>
      <c r="UJG227" s="1"/>
      <c r="UJH227" s="1"/>
      <c r="UJI227" s="1"/>
      <c r="UJJ227" s="1"/>
      <c r="UJK227" s="1"/>
      <c r="UJL227" s="1"/>
      <c r="UJM227" s="1"/>
      <c r="UJN227" s="1"/>
      <c r="UJO227" s="1"/>
      <c r="UJP227" s="1"/>
      <c r="UJQ227" s="1"/>
      <c r="UJR227" s="1"/>
      <c r="UJS227" s="1"/>
      <c r="UJT227" s="1"/>
      <c r="UJU227" s="1"/>
      <c r="UJV227" s="1"/>
      <c r="UJW227" s="1"/>
      <c r="UJX227" s="1"/>
      <c r="UJY227" s="1"/>
      <c r="UJZ227" s="1"/>
      <c r="UKA227" s="1"/>
      <c r="UKB227" s="1"/>
      <c r="UKC227" s="1"/>
      <c r="UKD227" s="1"/>
      <c r="UKE227" s="1"/>
      <c r="UKF227" s="1"/>
      <c r="UKG227" s="1"/>
      <c r="UKH227" s="1"/>
      <c r="UKI227" s="1"/>
      <c r="UKJ227" s="1"/>
      <c r="UKK227" s="1"/>
      <c r="UKL227" s="1"/>
      <c r="UKM227" s="1"/>
      <c r="UKN227" s="1"/>
      <c r="UKO227" s="1"/>
      <c r="UKP227" s="1"/>
      <c r="UKQ227" s="1"/>
      <c r="UKR227" s="1"/>
      <c r="UKS227" s="1"/>
      <c r="UKT227" s="1"/>
      <c r="UKU227" s="1"/>
      <c r="UKV227" s="1"/>
      <c r="UKW227" s="1"/>
      <c r="UKX227" s="1"/>
      <c r="UKY227" s="1"/>
      <c r="UKZ227" s="1"/>
      <c r="ULA227" s="1"/>
      <c r="ULB227" s="1"/>
      <c r="ULC227" s="1"/>
      <c r="ULD227" s="1"/>
      <c r="ULE227" s="1"/>
      <c r="ULF227" s="1"/>
      <c r="ULG227" s="1"/>
      <c r="ULH227" s="1"/>
      <c r="ULI227" s="1"/>
      <c r="ULJ227" s="1"/>
      <c r="ULK227" s="1"/>
      <c r="ULL227" s="1"/>
      <c r="ULM227" s="1"/>
      <c r="ULN227" s="1"/>
      <c r="ULO227" s="1"/>
      <c r="ULP227" s="1"/>
      <c r="ULQ227" s="1"/>
      <c r="ULR227" s="1"/>
      <c r="ULS227" s="1"/>
      <c r="ULT227" s="1"/>
      <c r="ULU227" s="1"/>
      <c r="ULV227" s="1"/>
      <c r="ULW227" s="1"/>
      <c r="ULX227" s="1"/>
      <c r="ULY227" s="1"/>
      <c r="ULZ227" s="1"/>
      <c r="UMA227" s="1"/>
      <c r="UMB227" s="1"/>
      <c r="UMC227" s="1"/>
      <c r="UMD227" s="1"/>
      <c r="UME227" s="1"/>
      <c r="UMF227" s="1"/>
      <c r="UMG227" s="1"/>
      <c r="UMH227" s="1"/>
      <c r="UMI227" s="1"/>
      <c r="UMJ227" s="1"/>
      <c r="UMK227" s="1"/>
      <c r="UML227" s="1"/>
      <c r="UMM227" s="1"/>
      <c r="UMN227" s="1"/>
      <c r="UMO227" s="1"/>
      <c r="UMP227" s="1"/>
      <c r="UMQ227" s="1"/>
      <c r="UMR227" s="1"/>
      <c r="UMS227" s="1"/>
      <c r="UMT227" s="1"/>
      <c r="UMU227" s="1"/>
      <c r="UMV227" s="1"/>
      <c r="UMW227" s="1"/>
      <c r="UMX227" s="1"/>
      <c r="UMY227" s="1"/>
      <c r="UMZ227" s="1"/>
      <c r="UNA227" s="1"/>
      <c r="UNB227" s="1"/>
      <c r="UNC227" s="1"/>
      <c r="UND227" s="1"/>
      <c r="UNE227" s="1"/>
      <c r="UNF227" s="1"/>
      <c r="UNG227" s="1"/>
      <c r="UNH227" s="1"/>
      <c r="UNI227" s="1"/>
      <c r="UNJ227" s="1"/>
      <c r="UNK227" s="1"/>
      <c r="UNL227" s="1"/>
      <c r="UNM227" s="1"/>
      <c r="UNN227" s="1"/>
      <c r="UNO227" s="1"/>
      <c r="UNP227" s="1"/>
      <c r="UNQ227" s="1"/>
      <c r="UNR227" s="1"/>
      <c r="UNS227" s="1"/>
      <c r="UNT227" s="1"/>
      <c r="UNU227" s="1"/>
      <c r="UNV227" s="1"/>
      <c r="UNW227" s="1"/>
      <c r="UNX227" s="1"/>
      <c r="UNY227" s="1"/>
      <c r="UNZ227" s="1"/>
      <c r="UOA227" s="1"/>
      <c r="UOB227" s="1"/>
      <c r="UOC227" s="1"/>
      <c r="UOD227" s="1"/>
      <c r="UOE227" s="1"/>
      <c r="UOF227" s="1"/>
      <c r="UOG227" s="1"/>
      <c r="UOH227" s="1"/>
      <c r="UOI227" s="1"/>
      <c r="UOJ227" s="1"/>
      <c r="UOK227" s="1"/>
      <c r="UOL227" s="1"/>
      <c r="UOM227" s="1"/>
      <c r="UON227" s="1"/>
      <c r="UOO227" s="1"/>
      <c r="UOP227" s="1"/>
      <c r="UOQ227" s="1"/>
      <c r="UOR227" s="1"/>
      <c r="UOS227" s="1"/>
      <c r="UOT227" s="1"/>
      <c r="UOU227" s="1"/>
      <c r="UOV227" s="1"/>
      <c r="UOW227" s="1"/>
      <c r="UOX227" s="1"/>
      <c r="UOY227" s="1"/>
      <c r="UOZ227" s="1"/>
      <c r="UPA227" s="1"/>
      <c r="UPB227" s="1"/>
      <c r="UPC227" s="1"/>
      <c r="UPD227" s="1"/>
      <c r="UPE227" s="1"/>
      <c r="UPF227" s="1"/>
      <c r="UPG227" s="1"/>
      <c r="UPH227" s="1"/>
      <c r="UPI227" s="1"/>
      <c r="UPJ227" s="1"/>
      <c r="UPK227" s="1"/>
      <c r="UPL227" s="1"/>
      <c r="UPM227" s="1"/>
      <c r="UPN227" s="1"/>
      <c r="UPO227" s="1"/>
      <c r="UPP227" s="1"/>
      <c r="UPQ227" s="1"/>
      <c r="UPR227" s="1"/>
      <c r="UPS227" s="1"/>
      <c r="UPT227" s="1"/>
      <c r="UPU227" s="1"/>
      <c r="UPV227" s="1"/>
      <c r="UPW227" s="1"/>
      <c r="UPX227" s="1"/>
      <c r="UPY227" s="1"/>
      <c r="UPZ227" s="1"/>
      <c r="UQA227" s="1"/>
      <c r="UQB227" s="1"/>
      <c r="UQC227" s="1"/>
      <c r="UQD227" s="1"/>
      <c r="UQE227" s="1"/>
      <c r="UQF227" s="1"/>
      <c r="UQG227" s="1"/>
      <c r="UQH227" s="1"/>
      <c r="UQI227" s="1"/>
      <c r="UQJ227" s="1"/>
      <c r="UQK227" s="1"/>
      <c r="UQL227" s="1"/>
      <c r="UQM227" s="1"/>
      <c r="UQN227" s="1"/>
      <c r="UQO227" s="1"/>
      <c r="UQP227" s="1"/>
      <c r="UQQ227" s="1"/>
      <c r="UQR227" s="1"/>
      <c r="UQS227" s="1"/>
      <c r="UQT227" s="1"/>
      <c r="UQU227" s="1"/>
      <c r="UQV227" s="1"/>
      <c r="UQW227" s="1"/>
      <c r="UQX227" s="1"/>
      <c r="UQY227" s="1"/>
      <c r="UQZ227" s="1"/>
      <c r="URA227" s="1"/>
      <c r="URB227" s="1"/>
      <c r="URC227" s="1"/>
      <c r="URD227" s="1"/>
      <c r="URE227" s="1"/>
      <c r="URF227" s="1"/>
      <c r="URG227" s="1"/>
      <c r="URH227" s="1"/>
      <c r="URI227" s="1"/>
      <c r="URJ227" s="1"/>
      <c r="URK227" s="1"/>
      <c r="URL227" s="1"/>
      <c r="URM227" s="1"/>
      <c r="URN227" s="1"/>
      <c r="URO227" s="1"/>
      <c r="URP227" s="1"/>
      <c r="URQ227" s="1"/>
      <c r="URR227" s="1"/>
      <c r="URS227" s="1"/>
      <c r="URT227" s="1"/>
      <c r="URU227" s="1"/>
      <c r="URV227" s="1"/>
      <c r="URW227" s="1"/>
      <c r="URX227" s="1"/>
      <c r="URY227" s="1"/>
      <c r="URZ227" s="1"/>
      <c r="USA227" s="1"/>
      <c r="USB227" s="1"/>
      <c r="USC227" s="1"/>
      <c r="USD227" s="1"/>
      <c r="USE227" s="1"/>
      <c r="USF227" s="1"/>
      <c r="USG227" s="1"/>
      <c r="USH227" s="1"/>
      <c r="USI227" s="1"/>
      <c r="USJ227" s="1"/>
      <c r="USK227" s="1"/>
      <c r="USL227" s="1"/>
      <c r="USM227" s="1"/>
      <c r="USN227" s="1"/>
      <c r="USO227" s="1"/>
      <c r="USP227" s="1"/>
      <c r="USQ227" s="1"/>
      <c r="USR227" s="1"/>
      <c r="USS227" s="1"/>
      <c r="UST227" s="1"/>
      <c r="USU227" s="1"/>
      <c r="USV227" s="1"/>
      <c r="USW227" s="1"/>
      <c r="USX227" s="1"/>
      <c r="USY227" s="1"/>
      <c r="USZ227" s="1"/>
      <c r="UTA227" s="1"/>
      <c r="UTB227" s="1"/>
      <c r="UTC227" s="1"/>
      <c r="UTD227" s="1"/>
      <c r="UTE227" s="1"/>
      <c r="UTF227" s="1"/>
      <c r="UTG227" s="1"/>
      <c r="UTH227" s="1"/>
      <c r="UTI227" s="1"/>
      <c r="UTJ227" s="1"/>
      <c r="UTK227" s="1"/>
      <c r="UTL227" s="1"/>
      <c r="UTM227" s="1"/>
      <c r="UTN227" s="1"/>
      <c r="UTO227" s="1"/>
      <c r="UTP227" s="1"/>
      <c r="UTQ227" s="1"/>
      <c r="UTR227" s="1"/>
      <c r="UTS227" s="1"/>
      <c r="UTT227" s="1"/>
      <c r="UTU227" s="1"/>
      <c r="UTV227" s="1"/>
      <c r="UTW227" s="1"/>
      <c r="UTX227" s="1"/>
      <c r="UTY227" s="1"/>
      <c r="UTZ227" s="1"/>
      <c r="UUA227" s="1"/>
      <c r="UUB227" s="1"/>
      <c r="UUC227" s="1"/>
      <c r="UUD227" s="1"/>
      <c r="UUE227" s="1"/>
      <c r="UUF227" s="1"/>
      <c r="UUG227" s="1"/>
      <c r="UUH227" s="1"/>
      <c r="UUI227" s="1"/>
      <c r="UUJ227" s="1"/>
      <c r="UUK227" s="1"/>
      <c r="UUL227" s="1"/>
      <c r="UUM227" s="1"/>
      <c r="UUN227" s="1"/>
      <c r="UUO227" s="1"/>
      <c r="UUP227" s="1"/>
      <c r="UUQ227" s="1"/>
      <c r="UUR227" s="1"/>
      <c r="UUS227" s="1"/>
      <c r="UUT227" s="1"/>
      <c r="UUU227" s="1"/>
      <c r="UUV227" s="1"/>
      <c r="UUW227" s="1"/>
      <c r="UUX227" s="1"/>
      <c r="UUY227" s="1"/>
      <c r="UUZ227" s="1"/>
      <c r="UVA227" s="1"/>
      <c r="UVB227" s="1"/>
      <c r="UVC227" s="1"/>
      <c r="UVD227" s="1"/>
      <c r="UVE227" s="1"/>
      <c r="UVF227" s="1"/>
      <c r="UVG227" s="1"/>
      <c r="UVH227" s="1"/>
      <c r="UVI227" s="1"/>
      <c r="UVJ227" s="1"/>
      <c r="UVK227" s="1"/>
      <c r="UVL227" s="1"/>
      <c r="UVM227" s="1"/>
      <c r="UVN227" s="1"/>
      <c r="UVO227" s="1"/>
      <c r="UVP227" s="1"/>
      <c r="UVQ227" s="1"/>
      <c r="UVR227" s="1"/>
      <c r="UVS227" s="1"/>
      <c r="UVT227" s="1"/>
      <c r="UVU227" s="1"/>
      <c r="UVV227" s="1"/>
      <c r="UVW227" s="1"/>
      <c r="UVX227" s="1"/>
      <c r="UVY227" s="1"/>
      <c r="UVZ227" s="1"/>
      <c r="UWA227" s="1"/>
      <c r="UWB227" s="1"/>
      <c r="UWC227" s="1"/>
      <c r="UWD227" s="1"/>
      <c r="UWE227" s="1"/>
      <c r="UWF227" s="1"/>
      <c r="UWG227" s="1"/>
      <c r="UWH227" s="1"/>
      <c r="UWI227" s="1"/>
      <c r="UWJ227" s="1"/>
      <c r="UWK227" s="1"/>
      <c r="UWL227" s="1"/>
      <c r="UWM227" s="1"/>
      <c r="UWN227" s="1"/>
      <c r="UWO227" s="1"/>
      <c r="UWP227" s="1"/>
      <c r="UWQ227" s="1"/>
      <c r="UWR227" s="1"/>
      <c r="UWS227" s="1"/>
      <c r="UWT227" s="1"/>
      <c r="UWU227" s="1"/>
      <c r="UWV227" s="1"/>
      <c r="UWW227" s="1"/>
      <c r="UWX227" s="1"/>
      <c r="UWY227" s="1"/>
      <c r="UWZ227" s="1"/>
      <c r="UXA227" s="1"/>
      <c r="UXB227" s="1"/>
      <c r="UXC227" s="1"/>
      <c r="UXD227" s="1"/>
      <c r="UXE227" s="1"/>
      <c r="UXF227" s="1"/>
      <c r="UXG227" s="1"/>
      <c r="UXH227" s="1"/>
      <c r="UXI227" s="1"/>
      <c r="UXJ227" s="1"/>
      <c r="UXK227" s="1"/>
      <c r="UXL227" s="1"/>
      <c r="UXM227" s="1"/>
      <c r="UXN227" s="1"/>
      <c r="UXO227" s="1"/>
      <c r="UXP227" s="1"/>
      <c r="UXQ227" s="1"/>
      <c r="UXR227" s="1"/>
      <c r="UXS227" s="1"/>
      <c r="UXT227" s="1"/>
      <c r="UXU227" s="1"/>
      <c r="UXV227" s="1"/>
      <c r="UXW227" s="1"/>
      <c r="UXX227" s="1"/>
      <c r="UXY227" s="1"/>
      <c r="UXZ227" s="1"/>
      <c r="UYA227" s="1"/>
      <c r="UYB227" s="1"/>
      <c r="UYC227" s="1"/>
      <c r="UYD227" s="1"/>
      <c r="UYE227" s="1"/>
      <c r="UYF227" s="1"/>
      <c r="UYG227" s="1"/>
      <c r="UYH227" s="1"/>
      <c r="UYI227" s="1"/>
      <c r="UYJ227" s="1"/>
      <c r="UYK227" s="1"/>
      <c r="UYL227" s="1"/>
      <c r="UYM227" s="1"/>
      <c r="UYN227" s="1"/>
      <c r="UYO227" s="1"/>
      <c r="UYP227" s="1"/>
      <c r="UYQ227" s="1"/>
      <c r="UYR227" s="1"/>
      <c r="UYS227" s="1"/>
      <c r="UYT227" s="1"/>
      <c r="UYU227" s="1"/>
      <c r="UYV227" s="1"/>
      <c r="UYW227" s="1"/>
      <c r="UYX227" s="1"/>
      <c r="UYY227" s="1"/>
      <c r="UYZ227" s="1"/>
      <c r="UZA227" s="1"/>
      <c r="UZB227" s="1"/>
      <c r="UZC227" s="1"/>
      <c r="UZD227" s="1"/>
      <c r="UZE227" s="1"/>
      <c r="UZF227" s="1"/>
      <c r="UZG227" s="1"/>
      <c r="UZH227" s="1"/>
      <c r="UZI227" s="1"/>
      <c r="UZJ227" s="1"/>
      <c r="UZK227" s="1"/>
      <c r="UZL227" s="1"/>
      <c r="UZM227" s="1"/>
      <c r="UZN227" s="1"/>
      <c r="UZO227" s="1"/>
      <c r="UZP227" s="1"/>
      <c r="UZQ227" s="1"/>
      <c r="UZR227" s="1"/>
      <c r="UZS227" s="1"/>
      <c r="UZT227" s="1"/>
      <c r="UZU227" s="1"/>
      <c r="UZV227" s="1"/>
      <c r="UZW227" s="1"/>
      <c r="UZX227" s="1"/>
      <c r="UZY227" s="1"/>
      <c r="UZZ227" s="1"/>
      <c r="VAA227" s="1"/>
      <c r="VAB227" s="1"/>
      <c r="VAC227" s="1"/>
      <c r="VAD227" s="1"/>
      <c r="VAE227" s="1"/>
      <c r="VAF227" s="1"/>
      <c r="VAG227" s="1"/>
      <c r="VAH227" s="1"/>
      <c r="VAI227" s="1"/>
      <c r="VAJ227" s="1"/>
      <c r="VAK227" s="1"/>
      <c r="VAL227" s="1"/>
      <c r="VAM227" s="1"/>
      <c r="VAN227" s="1"/>
      <c r="VAO227" s="1"/>
      <c r="VAP227" s="1"/>
      <c r="VAQ227" s="1"/>
      <c r="VAR227" s="1"/>
      <c r="VAS227" s="1"/>
      <c r="VAT227" s="1"/>
      <c r="VAU227" s="1"/>
      <c r="VAV227" s="1"/>
      <c r="VAW227" s="1"/>
      <c r="VAX227" s="1"/>
      <c r="VAY227" s="1"/>
      <c r="VAZ227" s="1"/>
      <c r="VBA227" s="1"/>
      <c r="VBB227" s="1"/>
      <c r="VBC227" s="1"/>
      <c r="VBD227" s="1"/>
      <c r="VBE227" s="1"/>
      <c r="VBF227" s="1"/>
      <c r="VBG227" s="1"/>
      <c r="VBH227" s="1"/>
      <c r="VBI227" s="1"/>
      <c r="VBJ227" s="1"/>
      <c r="VBK227" s="1"/>
      <c r="VBL227" s="1"/>
      <c r="VBM227" s="1"/>
      <c r="VBN227" s="1"/>
      <c r="VBO227" s="1"/>
      <c r="VBP227" s="1"/>
      <c r="VBQ227" s="1"/>
      <c r="VBR227" s="1"/>
      <c r="VBS227" s="1"/>
      <c r="VBT227" s="1"/>
      <c r="VBU227" s="1"/>
      <c r="VBV227" s="1"/>
      <c r="VBW227" s="1"/>
      <c r="VBX227" s="1"/>
      <c r="VBY227" s="1"/>
      <c r="VBZ227" s="1"/>
      <c r="VCA227" s="1"/>
      <c r="VCB227" s="1"/>
      <c r="VCC227" s="1"/>
      <c r="VCD227" s="1"/>
      <c r="VCE227" s="1"/>
      <c r="VCF227" s="1"/>
      <c r="VCG227" s="1"/>
      <c r="VCH227" s="1"/>
      <c r="VCI227" s="1"/>
      <c r="VCJ227" s="1"/>
      <c r="VCK227" s="1"/>
      <c r="VCL227" s="1"/>
      <c r="VCM227" s="1"/>
      <c r="VCN227" s="1"/>
      <c r="VCO227" s="1"/>
      <c r="VCP227" s="1"/>
      <c r="VCQ227" s="1"/>
      <c r="VCR227" s="1"/>
      <c r="VCS227" s="1"/>
      <c r="VCT227" s="1"/>
      <c r="VCU227" s="1"/>
      <c r="VCV227" s="1"/>
      <c r="VCW227" s="1"/>
      <c r="VCX227" s="1"/>
      <c r="VCY227" s="1"/>
      <c r="VCZ227" s="1"/>
      <c r="VDA227" s="1"/>
      <c r="VDB227" s="1"/>
      <c r="VDC227" s="1"/>
      <c r="VDD227" s="1"/>
      <c r="VDE227" s="1"/>
      <c r="VDF227" s="1"/>
      <c r="VDG227" s="1"/>
      <c r="VDH227" s="1"/>
      <c r="VDI227" s="1"/>
      <c r="VDJ227" s="1"/>
      <c r="VDK227" s="1"/>
      <c r="VDL227" s="1"/>
      <c r="VDM227" s="1"/>
      <c r="VDN227" s="1"/>
      <c r="VDO227" s="1"/>
      <c r="VDP227" s="1"/>
      <c r="VDQ227" s="1"/>
      <c r="VDR227" s="1"/>
      <c r="VDS227" s="1"/>
      <c r="VDT227" s="1"/>
      <c r="VDU227" s="1"/>
      <c r="VDV227" s="1"/>
      <c r="VDW227" s="1"/>
      <c r="VDX227" s="1"/>
      <c r="VDY227" s="1"/>
      <c r="VDZ227" s="1"/>
      <c r="VEA227" s="1"/>
      <c r="VEB227" s="1"/>
      <c r="VEC227" s="1"/>
      <c r="VED227" s="1"/>
      <c r="VEE227" s="1"/>
      <c r="VEF227" s="1"/>
      <c r="VEG227" s="1"/>
      <c r="VEH227" s="1"/>
      <c r="VEI227" s="1"/>
      <c r="VEJ227" s="1"/>
      <c r="VEK227" s="1"/>
      <c r="VEL227" s="1"/>
      <c r="VEM227" s="1"/>
      <c r="VEN227" s="1"/>
      <c r="VEO227" s="1"/>
      <c r="VEP227" s="1"/>
      <c r="VEQ227" s="1"/>
      <c r="VER227" s="1"/>
      <c r="VES227" s="1"/>
      <c r="VET227" s="1"/>
      <c r="VEU227" s="1"/>
      <c r="VEV227" s="1"/>
      <c r="VEW227" s="1"/>
      <c r="VEX227" s="1"/>
      <c r="VEY227" s="1"/>
      <c r="VEZ227" s="1"/>
      <c r="VFA227" s="1"/>
      <c r="VFB227" s="1"/>
      <c r="VFC227" s="1"/>
      <c r="VFD227" s="1"/>
      <c r="VFE227" s="1"/>
      <c r="VFF227" s="1"/>
      <c r="VFG227" s="1"/>
      <c r="VFH227" s="1"/>
      <c r="VFI227" s="1"/>
      <c r="VFJ227" s="1"/>
      <c r="VFK227" s="1"/>
      <c r="VFL227" s="1"/>
      <c r="VFM227" s="1"/>
      <c r="VFN227" s="1"/>
      <c r="VFO227" s="1"/>
      <c r="VFP227" s="1"/>
      <c r="VFQ227" s="1"/>
      <c r="VFR227" s="1"/>
      <c r="VFS227" s="1"/>
      <c r="VFT227" s="1"/>
      <c r="VFU227" s="1"/>
      <c r="VFV227" s="1"/>
      <c r="VFW227" s="1"/>
      <c r="VFX227" s="1"/>
      <c r="VFY227" s="1"/>
      <c r="VFZ227" s="1"/>
      <c r="VGA227" s="1"/>
      <c r="VGB227" s="1"/>
      <c r="VGC227" s="1"/>
      <c r="VGD227" s="1"/>
      <c r="VGE227" s="1"/>
      <c r="VGF227" s="1"/>
      <c r="VGG227" s="1"/>
      <c r="VGH227" s="1"/>
      <c r="VGI227" s="1"/>
      <c r="VGJ227" s="1"/>
      <c r="VGK227" s="1"/>
      <c r="VGL227" s="1"/>
      <c r="VGM227" s="1"/>
      <c r="VGN227" s="1"/>
      <c r="VGO227" s="1"/>
      <c r="VGP227" s="1"/>
      <c r="VGQ227" s="1"/>
      <c r="VGR227" s="1"/>
      <c r="VGS227" s="1"/>
      <c r="VGT227" s="1"/>
      <c r="VGU227" s="1"/>
      <c r="VGV227" s="1"/>
      <c r="VGW227" s="1"/>
      <c r="VGX227" s="1"/>
      <c r="VGY227" s="1"/>
      <c r="VGZ227" s="1"/>
      <c r="VHA227" s="1"/>
      <c r="VHB227" s="1"/>
      <c r="VHC227" s="1"/>
      <c r="VHD227" s="1"/>
      <c r="VHE227" s="1"/>
      <c r="VHF227" s="1"/>
      <c r="VHG227" s="1"/>
      <c r="VHH227" s="1"/>
      <c r="VHI227" s="1"/>
      <c r="VHJ227" s="1"/>
      <c r="VHK227" s="1"/>
      <c r="VHL227" s="1"/>
      <c r="VHM227" s="1"/>
      <c r="VHN227" s="1"/>
      <c r="VHO227" s="1"/>
      <c r="VHP227" s="1"/>
      <c r="VHQ227" s="1"/>
      <c r="VHR227" s="1"/>
      <c r="VHS227" s="1"/>
      <c r="VHT227" s="1"/>
      <c r="VHU227" s="1"/>
      <c r="VHV227" s="1"/>
      <c r="VHW227" s="1"/>
      <c r="VHX227" s="1"/>
      <c r="VHY227" s="1"/>
      <c r="VHZ227" s="1"/>
      <c r="VIA227" s="1"/>
      <c r="VIB227" s="1"/>
      <c r="VIC227" s="1"/>
      <c r="VID227" s="1"/>
      <c r="VIE227" s="1"/>
      <c r="VIF227" s="1"/>
      <c r="VIG227" s="1"/>
      <c r="VIH227" s="1"/>
      <c r="VII227" s="1"/>
      <c r="VIJ227" s="1"/>
      <c r="VIK227" s="1"/>
      <c r="VIL227" s="1"/>
      <c r="VIM227" s="1"/>
      <c r="VIN227" s="1"/>
      <c r="VIO227" s="1"/>
      <c r="VIP227" s="1"/>
      <c r="VIQ227" s="1"/>
      <c r="VIR227" s="1"/>
      <c r="VIS227" s="1"/>
      <c r="VIT227" s="1"/>
      <c r="VIU227" s="1"/>
      <c r="VIV227" s="1"/>
      <c r="VIW227" s="1"/>
      <c r="VIX227" s="1"/>
      <c r="VIY227" s="1"/>
      <c r="VIZ227" s="1"/>
      <c r="VJA227" s="1"/>
      <c r="VJB227" s="1"/>
      <c r="VJC227" s="1"/>
      <c r="VJD227" s="1"/>
      <c r="VJE227" s="1"/>
      <c r="VJF227" s="1"/>
      <c r="VJG227" s="1"/>
      <c r="VJH227" s="1"/>
      <c r="VJI227" s="1"/>
      <c r="VJJ227" s="1"/>
      <c r="VJK227" s="1"/>
      <c r="VJL227" s="1"/>
      <c r="VJM227" s="1"/>
      <c r="VJN227" s="1"/>
      <c r="VJO227" s="1"/>
      <c r="VJP227" s="1"/>
      <c r="VJQ227" s="1"/>
      <c r="VJR227" s="1"/>
      <c r="VJS227" s="1"/>
      <c r="VJT227" s="1"/>
      <c r="VJU227" s="1"/>
      <c r="VJV227" s="1"/>
      <c r="VJW227" s="1"/>
      <c r="VJX227" s="1"/>
      <c r="VJY227" s="1"/>
      <c r="VJZ227" s="1"/>
      <c r="VKA227" s="1"/>
      <c r="VKB227" s="1"/>
      <c r="VKC227" s="1"/>
      <c r="VKD227" s="1"/>
      <c r="VKE227" s="1"/>
      <c r="VKF227" s="1"/>
      <c r="VKG227" s="1"/>
      <c r="VKH227" s="1"/>
      <c r="VKI227" s="1"/>
      <c r="VKJ227" s="1"/>
      <c r="VKK227" s="1"/>
      <c r="VKL227" s="1"/>
      <c r="VKM227" s="1"/>
      <c r="VKN227" s="1"/>
      <c r="VKO227" s="1"/>
      <c r="VKP227" s="1"/>
      <c r="VKQ227" s="1"/>
      <c r="VKR227" s="1"/>
      <c r="VKS227" s="1"/>
      <c r="VKT227" s="1"/>
      <c r="VKU227" s="1"/>
      <c r="VKV227" s="1"/>
      <c r="VKW227" s="1"/>
      <c r="VKX227" s="1"/>
      <c r="VKY227" s="1"/>
      <c r="VKZ227" s="1"/>
      <c r="VLA227" s="1"/>
      <c r="VLB227" s="1"/>
      <c r="VLC227" s="1"/>
      <c r="VLD227" s="1"/>
      <c r="VLE227" s="1"/>
      <c r="VLF227" s="1"/>
      <c r="VLG227" s="1"/>
      <c r="VLH227" s="1"/>
      <c r="VLI227" s="1"/>
      <c r="VLJ227" s="1"/>
      <c r="VLK227" s="1"/>
      <c r="VLL227" s="1"/>
      <c r="VLM227" s="1"/>
      <c r="VLN227" s="1"/>
      <c r="VLO227" s="1"/>
      <c r="VLP227" s="1"/>
      <c r="VLQ227" s="1"/>
      <c r="VLR227" s="1"/>
      <c r="VLS227" s="1"/>
      <c r="VLT227" s="1"/>
      <c r="VLU227" s="1"/>
      <c r="VLV227" s="1"/>
      <c r="VLW227" s="1"/>
      <c r="VLX227" s="1"/>
      <c r="VLY227" s="1"/>
      <c r="VLZ227" s="1"/>
      <c r="VMA227" s="1"/>
      <c r="VMB227" s="1"/>
      <c r="VMC227" s="1"/>
      <c r="VMD227" s="1"/>
      <c r="VME227" s="1"/>
      <c r="VMF227" s="1"/>
      <c r="VMG227" s="1"/>
      <c r="VMH227" s="1"/>
      <c r="VMI227" s="1"/>
      <c r="VMJ227" s="1"/>
      <c r="VMK227" s="1"/>
      <c r="VML227" s="1"/>
      <c r="VMM227" s="1"/>
      <c r="VMN227" s="1"/>
      <c r="VMO227" s="1"/>
      <c r="VMP227" s="1"/>
      <c r="VMQ227" s="1"/>
      <c r="VMR227" s="1"/>
      <c r="VMS227" s="1"/>
      <c r="VMT227" s="1"/>
      <c r="VMU227" s="1"/>
      <c r="VMV227" s="1"/>
      <c r="VMW227" s="1"/>
      <c r="VMX227" s="1"/>
      <c r="VMY227" s="1"/>
      <c r="VMZ227" s="1"/>
      <c r="VNA227" s="1"/>
      <c r="VNB227" s="1"/>
      <c r="VNC227" s="1"/>
      <c r="VND227" s="1"/>
      <c r="VNE227" s="1"/>
      <c r="VNF227" s="1"/>
      <c r="VNG227" s="1"/>
      <c r="VNH227" s="1"/>
      <c r="VNI227" s="1"/>
      <c r="VNJ227" s="1"/>
      <c r="VNK227" s="1"/>
      <c r="VNL227" s="1"/>
      <c r="VNM227" s="1"/>
      <c r="VNN227" s="1"/>
      <c r="VNO227" s="1"/>
      <c r="VNP227" s="1"/>
      <c r="VNQ227" s="1"/>
      <c r="VNR227" s="1"/>
      <c r="VNS227" s="1"/>
      <c r="VNT227" s="1"/>
      <c r="VNU227" s="1"/>
      <c r="VNV227" s="1"/>
      <c r="VNW227" s="1"/>
      <c r="VNX227" s="1"/>
      <c r="VNY227" s="1"/>
      <c r="VNZ227" s="1"/>
      <c r="VOA227" s="1"/>
      <c r="VOB227" s="1"/>
      <c r="VOC227" s="1"/>
      <c r="VOD227" s="1"/>
      <c r="VOE227" s="1"/>
      <c r="VOF227" s="1"/>
      <c r="VOG227" s="1"/>
      <c r="VOH227" s="1"/>
      <c r="VOI227" s="1"/>
      <c r="VOJ227" s="1"/>
      <c r="VOK227" s="1"/>
      <c r="VOL227" s="1"/>
      <c r="VOM227" s="1"/>
      <c r="VON227" s="1"/>
      <c r="VOO227" s="1"/>
      <c r="VOP227" s="1"/>
      <c r="VOQ227" s="1"/>
      <c r="VOR227" s="1"/>
      <c r="VOS227" s="1"/>
      <c r="VOT227" s="1"/>
      <c r="VOU227" s="1"/>
      <c r="VOV227" s="1"/>
      <c r="VOW227" s="1"/>
      <c r="VOX227" s="1"/>
      <c r="VOY227" s="1"/>
      <c r="VOZ227" s="1"/>
      <c r="VPA227" s="1"/>
      <c r="VPB227" s="1"/>
      <c r="VPC227" s="1"/>
      <c r="VPD227" s="1"/>
      <c r="VPE227" s="1"/>
      <c r="VPF227" s="1"/>
      <c r="VPG227" s="1"/>
      <c r="VPH227" s="1"/>
      <c r="VPI227" s="1"/>
      <c r="VPJ227" s="1"/>
      <c r="VPK227" s="1"/>
      <c r="VPL227" s="1"/>
      <c r="VPM227" s="1"/>
      <c r="VPN227" s="1"/>
      <c r="VPO227" s="1"/>
      <c r="VPP227" s="1"/>
      <c r="VPQ227" s="1"/>
      <c r="VPR227" s="1"/>
      <c r="VPS227" s="1"/>
      <c r="VPT227" s="1"/>
      <c r="VPU227" s="1"/>
      <c r="VPV227" s="1"/>
      <c r="VPW227" s="1"/>
      <c r="VPX227" s="1"/>
      <c r="VPY227" s="1"/>
      <c r="VPZ227" s="1"/>
      <c r="VQA227" s="1"/>
      <c r="VQB227" s="1"/>
      <c r="VQC227" s="1"/>
      <c r="VQD227" s="1"/>
      <c r="VQE227" s="1"/>
      <c r="VQF227" s="1"/>
      <c r="VQG227" s="1"/>
      <c r="VQH227" s="1"/>
      <c r="VQI227" s="1"/>
      <c r="VQJ227" s="1"/>
      <c r="VQK227" s="1"/>
      <c r="VQL227" s="1"/>
      <c r="VQM227" s="1"/>
      <c r="VQN227" s="1"/>
      <c r="VQO227" s="1"/>
      <c r="VQP227" s="1"/>
      <c r="VQQ227" s="1"/>
      <c r="VQR227" s="1"/>
      <c r="VQS227" s="1"/>
      <c r="VQT227" s="1"/>
      <c r="VQU227" s="1"/>
      <c r="VQV227" s="1"/>
      <c r="VQW227" s="1"/>
      <c r="VQX227" s="1"/>
      <c r="VQY227" s="1"/>
      <c r="VQZ227" s="1"/>
      <c r="VRA227" s="1"/>
      <c r="VRB227" s="1"/>
      <c r="VRC227" s="1"/>
      <c r="VRD227" s="1"/>
      <c r="VRE227" s="1"/>
      <c r="VRF227" s="1"/>
      <c r="VRG227" s="1"/>
      <c r="VRH227" s="1"/>
      <c r="VRI227" s="1"/>
      <c r="VRJ227" s="1"/>
      <c r="VRK227" s="1"/>
      <c r="VRL227" s="1"/>
      <c r="VRM227" s="1"/>
      <c r="VRN227" s="1"/>
      <c r="VRO227" s="1"/>
      <c r="VRP227" s="1"/>
      <c r="VRQ227" s="1"/>
      <c r="VRR227" s="1"/>
      <c r="VRS227" s="1"/>
      <c r="VRT227" s="1"/>
      <c r="VRU227" s="1"/>
      <c r="VRV227" s="1"/>
      <c r="VRW227" s="1"/>
      <c r="VRX227" s="1"/>
      <c r="VRY227" s="1"/>
      <c r="VRZ227" s="1"/>
      <c r="VSA227" s="1"/>
      <c r="VSB227" s="1"/>
      <c r="VSC227" s="1"/>
      <c r="VSD227" s="1"/>
      <c r="VSE227" s="1"/>
      <c r="VSF227" s="1"/>
      <c r="VSG227" s="1"/>
      <c r="VSH227" s="1"/>
      <c r="VSI227" s="1"/>
      <c r="VSJ227" s="1"/>
      <c r="VSK227" s="1"/>
      <c r="VSL227" s="1"/>
      <c r="VSM227" s="1"/>
      <c r="VSN227" s="1"/>
      <c r="VSO227" s="1"/>
      <c r="VSP227" s="1"/>
      <c r="VSQ227" s="1"/>
      <c r="VSR227" s="1"/>
      <c r="VSS227" s="1"/>
      <c r="VST227" s="1"/>
      <c r="VSU227" s="1"/>
      <c r="VSV227" s="1"/>
      <c r="VSW227" s="1"/>
      <c r="VSX227" s="1"/>
      <c r="VSY227" s="1"/>
      <c r="VSZ227" s="1"/>
      <c r="VTA227" s="1"/>
      <c r="VTB227" s="1"/>
      <c r="VTC227" s="1"/>
      <c r="VTD227" s="1"/>
      <c r="VTE227" s="1"/>
      <c r="VTF227" s="1"/>
      <c r="VTG227" s="1"/>
      <c r="VTH227" s="1"/>
      <c r="VTI227" s="1"/>
      <c r="VTJ227" s="1"/>
      <c r="VTK227" s="1"/>
      <c r="VTL227" s="1"/>
      <c r="VTM227" s="1"/>
      <c r="VTN227" s="1"/>
      <c r="VTO227" s="1"/>
      <c r="VTP227" s="1"/>
      <c r="VTQ227" s="1"/>
      <c r="VTR227" s="1"/>
      <c r="VTS227" s="1"/>
      <c r="VTT227" s="1"/>
      <c r="VTU227" s="1"/>
      <c r="VTV227" s="1"/>
      <c r="VTW227" s="1"/>
      <c r="VTX227" s="1"/>
      <c r="VTY227" s="1"/>
      <c r="VTZ227" s="1"/>
      <c r="VUA227" s="1"/>
      <c r="VUB227" s="1"/>
      <c r="VUC227" s="1"/>
      <c r="VUD227" s="1"/>
      <c r="VUE227" s="1"/>
      <c r="VUF227" s="1"/>
      <c r="VUG227" s="1"/>
      <c r="VUH227" s="1"/>
      <c r="VUI227" s="1"/>
      <c r="VUJ227" s="1"/>
      <c r="VUK227" s="1"/>
      <c r="VUL227" s="1"/>
      <c r="VUM227" s="1"/>
      <c r="VUN227" s="1"/>
      <c r="VUO227" s="1"/>
      <c r="VUP227" s="1"/>
      <c r="VUQ227" s="1"/>
      <c r="VUR227" s="1"/>
      <c r="VUS227" s="1"/>
      <c r="VUT227" s="1"/>
      <c r="VUU227" s="1"/>
      <c r="VUV227" s="1"/>
      <c r="VUW227" s="1"/>
      <c r="VUX227" s="1"/>
      <c r="VUY227" s="1"/>
      <c r="VUZ227" s="1"/>
      <c r="VVA227" s="1"/>
      <c r="VVB227" s="1"/>
      <c r="VVC227" s="1"/>
      <c r="VVD227" s="1"/>
      <c r="VVE227" s="1"/>
      <c r="VVF227" s="1"/>
      <c r="VVG227" s="1"/>
      <c r="VVH227" s="1"/>
      <c r="VVI227" s="1"/>
      <c r="VVJ227" s="1"/>
      <c r="VVK227" s="1"/>
      <c r="VVL227" s="1"/>
      <c r="VVM227" s="1"/>
      <c r="VVN227" s="1"/>
      <c r="VVO227" s="1"/>
      <c r="VVP227" s="1"/>
      <c r="VVQ227" s="1"/>
      <c r="VVR227" s="1"/>
      <c r="VVS227" s="1"/>
      <c r="VVT227" s="1"/>
      <c r="VVU227" s="1"/>
      <c r="VVV227" s="1"/>
      <c r="VVW227" s="1"/>
      <c r="VVX227" s="1"/>
      <c r="VVY227" s="1"/>
      <c r="VVZ227" s="1"/>
      <c r="VWA227" s="1"/>
      <c r="VWB227" s="1"/>
      <c r="VWC227" s="1"/>
      <c r="VWD227" s="1"/>
      <c r="VWE227" s="1"/>
      <c r="VWF227" s="1"/>
      <c r="VWG227" s="1"/>
      <c r="VWH227" s="1"/>
      <c r="VWI227" s="1"/>
      <c r="VWJ227" s="1"/>
      <c r="VWK227" s="1"/>
      <c r="VWL227" s="1"/>
      <c r="VWM227" s="1"/>
      <c r="VWN227" s="1"/>
      <c r="VWO227" s="1"/>
      <c r="VWP227" s="1"/>
      <c r="VWQ227" s="1"/>
      <c r="VWR227" s="1"/>
      <c r="VWS227" s="1"/>
      <c r="VWT227" s="1"/>
      <c r="VWU227" s="1"/>
      <c r="VWV227" s="1"/>
      <c r="VWW227" s="1"/>
      <c r="VWX227" s="1"/>
      <c r="VWY227" s="1"/>
      <c r="VWZ227" s="1"/>
      <c r="VXA227" s="1"/>
      <c r="VXB227" s="1"/>
      <c r="VXC227" s="1"/>
      <c r="VXD227" s="1"/>
      <c r="VXE227" s="1"/>
      <c r="VXF227" s="1"/>
      <c r="VXG227" s="1"/>
      <c r="VXH227" s="1"/>
      <c r="VXI227" s="1"/>
      <c r="VXJ227" s="1"/>
      <c r="VXK227" s="1"/>
      <c r="VXL227" s="1"/>
      <c r="VXM227" s="1"/>
      <c r="VXN227" s="1"/>
      <c r="VXO227" s="1"/>
      <c r="VXP227" s="1"/>
      <c r="VXQ227" s="1"/>
      <c r="VXR227" s="1"/>
      <c r="VXS227" s="1"/>
      <c r="VXT227" s="1"/>
      <c r="VXU227" s="1"/>
      <c r="VXV227" s="1"/>
      <c r="VXW227" s="1"/>
      <c r="VXX227" s="1"/>
      <c r="VXY227" s="1"/>
      <c r="VXZ227" s="1"/>
      <c r="VYA227" s="1"/>
      <c r="VYB227" s="1"/>
      <c r="VYC227" s="1"/>
      <c r="VYD227" s="1"/>
      <c r="VYE227" s="1"/>
      <c r="VYF227" s="1"/>
      <c r="VYG227" s="1"/>
      <c r="VYH227" s="1"/>
      <c r="VYI227" s="1"/>
      <c r="VYJ227" s="1"/>
      <c r="VYK227" s="1"/>
      <c r="VYL227" s="1"/>
      <c r="VYM227" s="1"/>
      <c r="VYN227" s="1"/>
      <c r="VYO227" s="1"/>
      <c r="VYP227" s="1"/>
      <c r="VYQ227" s="1"/>
      <c r="VYR227" s="1"/>
      <c r="VYS227" s="1"/>
      <c r="VYT227" s="1"/>
      <c r="VYU227" s="1"/>
      <c r="VYV227" s="1"/>
      <c r="VYW227" s="1"/>
      <c r="VYX227" s="1"/>
      <c r="VYY227" s="1"/>
      <c r="VYZ227" s="1"/>
      <c r="VZA227" s="1"/>
      <c r="VZB227" s="1"/>
      <c r="VZC227" s="1"/>
      <c r="VZD227" s="1"/>
      <c r="VZE227" s="1"/>
      <c r="VZF227" s="1"/>
      <c r="VZG227" s="1"/>
      <c r="VZH227" s="1"/>
      <c r="VZI227" s="1"/>
      <c r="VZJ227" s="1"/>
      <c r="VZK227" s="1"/>
      <c r="VZL227" s="1"/>
      <c r="VZM227" s="1"/>
      <c r="VZN227" s="1"/>
      <c r="VZO227" s="1"/>
      <c r="VZP227" s="1"/>
      <c r="VZQ227" s="1"/>
      <c r="VZR227" s="1"/>
      <c r="VZS227" s="1"/>
      <c r="VZT227" s="1"/>
      <c r="VZU227" s="1"/>
      <c r="VZV227" s="1"/>
      <c r="VZW227" s="1"/>
      <c r="VZX227" s="1"/>
      <c r="VZY227" s="1"/>
      <c r="VZZ227" s="1"/>
      <c r="WAA227" s="1"/>
      <c r="WAB227" s="1"/>
      <c r="WAC227" s="1"/>
      <c r="WAD227" s="1"/>
      <c r="WAE227" s="1"/>
      <c r="WAF227" s="1"/>
      <c r="WAG227" s="1"/>
      <c r="WAH227" s="1"/>
      <c r="WAI227" s="1"/>
      <c r="WAJ227" s="1"/>
      <c r="WAK227" s="1"/>
      <c r="WAL227" s="1"/>
      <c r="WAM227" s="1"/>
      <c r="WAN227" s="1"/>
      <c r="WAO227" s="1"/>
      <c r="WAP227" s="1"/>
      <c r="WAQ227" s="1"/>
      <c r="WAR227" s="1"/>
      <c r="WAS227" s="1"/>
      <c r="WAT227" s="1"/>
      <c r="WAU227" s="1"/>
      <c r="WAV227" s="1"/>
      <c r="WAW227" s="1"/>
      <c r="WAX227" s="1"/>
      <c r="WAY227" s="1"/>
      <c r="WAZ227" s="1"/>
      <c r="WBA227" s="1"/>
      <c r="WBB227" s="1"/>
      <c r="WBC227" s="1"/>
      <c r="WBD227" s="1"/>
      <c r="WBE227" s="1"/>
      <c r="WBF227" s="1"/>
      <c r="WBG227" s="1"/>
      <c r="WBH227" s="1"/>
      <c r="WBI227" s="1"/>
      <c r="WBJ227" s="1"/>
      <c r="WBK227" s="1"/>
      <c r="WBL227" s="1"/>
      <c r="WBM227" s="1"/>
      <c r="WBN227" s="1"/>
      <c r="WBO227" s="1"/>
      <c r="WBP227" s="1"/>
      <c r="WBQ227" s="1"/>
      <c r="WBR227" s="1"/>
      <c r="WBS227" s="1"/>
      <c r="WBT227" s="1"/>
      <c r="WBU227" s="1"/>
      <c r="WBV227" s="1"/>
      <c r="WBW227" s="1"/>
      <c r="WBX227" s="1"/>
      <c r="WBY227" s="1"/>
      <c r="WBZ227" s="1"/>
      <c r="WCA227" s="1"/>
      <c r="WCB227" s="1"/>
      <c r="WCC227" s="1"/>
      <c r="WCD227" s="1"/>
      <c r="WCE227" s="1"/>
      <c r="WCF227" s="1"/>
      <c r="WCG227" s="1"/>
      <c r="WCH227" s="1"/>
      <c r="WCI227" s="1"/>
      <c r="WCJ227" s="1"/>
      <c r="WCK227" s="1"/>
      <c r="WCL227" s="1"/>
      <c r="WCM227" s="1"/>
      <c r="WCN227" s="1"/>
      <c r="WCO227" s="1"/>
      <c r="WCP227" s="1"/>
      <c r="WCQ227" s="1"/>
      <c r="WCR227" s="1"/>
      <c r="WCS227" s="1"/>
      <c r="WCT227" s="1"/>
      <c r="WCU227" s="1"/>
      <c r="WCV227" s="1"/>
      <c r="WCW227" s="1"/>
      <c r="WCX227" s="1"/>
      <c r="WCY227" s="1"/>
      <c r="WCZ227" s="1"/>
      <c r="WDA227" s="1"/>
      <c r="WDB227" s="1"/>
      <c r="WDC227" s="1"/>
      <c r="WDD227" s="1"/>
      <c r="WDE227" s="1"/>
      <c r="WDF227" s="1"/>
      <c r="WDG227" s="1"/>
      <c r="WDH227" s="1"/>
      <c r="WDI227" s="1"/>
      <c r="WDJ227" s="1"/>
      <c r="WDK227" s="1"/>
      <c r="WDL227" s="1"/>
      <c r="WDM227" s="1"/>
      <c r="WDN227" s="1"/>
      <c r="WDO227" s="1"/>
      <c r="WDP227" s="1"/>
      <c r="WDQ227" s="1"/>
      <c r="WDR227" s="1"/>
      <c r="WDS227" s="1"/>
      <c r="WDT227" s="1"/>
      <c r="WDU227" s="1"/>
      <c r="WDV227" s="1"/>
      <c r="WDW227" s="1"/>
      <c r="WDX227" s="1"/>
      <c r="WDY227" s="1"/>
      <c r="WDZ227" s="1"/>
      <c r="WEA227" s="1"/>
      <c r="WEB227" s="1"/>
      <c r="WEC227" s="1"/>
      <c r="WED227" s="1"/>
      <c r="WEE227" s="1"/>
      <c r="WEF227" s="1"/>
      <c r="WEG227" s="1"/>
      <c r="WEH227" s="1"/>
      <c r="WEI227" s="1"/>
      <c r="WEJ227" s="1"/>
      <c r="WEK227" s="1"/>
      <c r="WEL227" s="1"/>
      <c r="WEM227" s="1"/>
      <c r="WEN227" s="1"/>
      <c r="WEO227" s="1"/>
      <c r="WEP227" s="1"/>
      <c r="WEQ227" s="1"/>
      <c r="WER227" s="1"/>
      <c r="WES227" s="1"/>
      <c r="WET227" s="1"/>
      <c r="WEU227" s="1"/>
      <c r="WEV227" s="1"/>
      <c r="WEW227" s="1"/>
      <c r="WEX227" s="1"/>
      <c r="WEY227" s="1"/>
      <c r="WEZ227" s="1"/>
      <c r="WFA227" s="1"/>
      <c r="WFB227" s="1"/>
      <c r="WFC227" s="1"/>
      <c r="WFD227" s="1"/>
      <c r="WFE227" s="1"/>
      <c r="WFF227" s="1"/>
      <c r="WFG227" s="1"/>
      <c r="WFH227" s="1"/>
      <c r="WFI227" s="1"/>
      <c r="WFJ227" s="1"/>
      <c r="WFK227" s="1"/>
      <c r="WFL227" s="1"/>
      <c r="WFM227" s="1"/>
      <c r="WFN227" s="1"/>
      <c r="WFO227" s="1"/>
      <c r="WFP227" s="1"/>
      <c r="WFQ227" s="1"/>
      <c r="WFR227" s="1"/>
      <c r="WFS227" s="1"/>
      <c r="WFT227" s="1"/>
      <c r="WFU227" s="1"/>
      <c r="WFV227" s="1"/>
      <c r="WFW227" s="1"/>
      <c r="WFX227" s="1"/>
      <c r="WFY227" s="1"/>
      <c r="WFZ227" s="1"/>
      <c r="WGA227" s="1"/>
      <c r="WGB227" s="1"/>
      <c r="WGC227" s="1"/>
      <c r="WGD227" s="1"/>
      <c r="WGE227" s="1"/>
      <c r="WGF227" s="1"/>
      <c r="WGG227" s="1"/>
      <c r="WGH227" s="1"/>
      <c r="WGI227" s="1"/>
      <c r="WGJ227" s="1"/>
      <c r="WGK227" s="1"/>
      <c r="WGL227" s="1"/>
      <c r="WGM227" s="1"/>
      <c r="WGN227" s="1"/>
      <c r="WGO227" s="1"/>
      <c r="WGP227" s="1"/>
      <c r="WGQ227" s="1"/>
      <c r="WGR227" s="1"/>
      <c r="WGS227" s="1"/>
      <c r="WGT227" s="1"/>
      <c r="WGU227" s="1"/>
      <c r="WGV227" s="1"/>
      <c r="WGW227" s="1"/>
      <c r="WGX227" s="1"/>
      <c r="WGY227" s="1"/>
      <c r="WGZ227" s="1"/>
      <c r="WHA227" s="1"/>
      <c r="WHB227" s="1"/>
      <c r="WHC227" s="1"/>
      <c r="WHD227" s="1"/>
      <c r="WHE227" s="1"/>
      <c r="WHF227" s="1"/>
      <c r="WHG227" s="1"/>
      <c r="WHH227" s="1"/>
      <c r="WHI227" s="1"/>
      <c r="WHJ227" s="1"/>
      <c r="WHK227" s="1"/>
      <c r="WHL227" s="1"/>
      <c r="WHM227" s="1"/>
      <c r="WHN227" s="1"/>
      <c r="WHO227" s="1"/>
      <c r="WHP227" s="1"/>
      <c r="WHQ227" s="1"/>
      <c r="WHR227" s="1"/>
      <c r="WHS227" s="1"/>
      <c r="WHT227" s="1"/>
      <c r="WHU227" s="1"/>
      <c r="WHV227" s="1"/>
      <c r="WHW227" s="1"/>
      <c r="WHX227" s="1"/>
      <c r="WHY227" s="1"/>
      <c r="WHZ227" s="1"/>
      <c r="WIA227" s="1"/>
      <c r="WIB227" s="1"/>
      <c r="WIC227" s="1"/>
      <c r="WID227" s="1"/>
      <c r="WIE227" s="1"/>
      <c r="WIF227" s="1"/>
      <c r="WIG227" s="1"/>
      <c r="WIH227" s="1"/>
      <c r="WII227" s="1"/>
      <c r="WIJ227" s="1"/>
      <c r="WIK227" s="1"/>
      <c r="WIL227" s="1"/>
      <c r="WIM227" s="1"/>
      <c r="WIN227" s="1"/>
      <c r="WIO227" s="1"/>
      <c r="WIP227" s="1"/>
      <c r="WIQ227" s="1"/>
      <c r="WIR227" s="1"/>
      <c r="WIS227" s="1"/>
      <c r="WIT227" s="1"/>
      <c r="WIU227" s="1"/>
      <c r="WIV227" s="1"/>
      <c r="WIW227" s="1"/>
      <c r="WIX227" s="1"/>
      <c r="WIY227" s="1"/>
      <c r="WIZ227" s="1"/>
      <c r="WJA227" s="1"/>
      <c r="WJB227" s="1"/>
      <c r="WJC227" s="1"/>
      <c r="WJD227" s="1"/>
      <c r="WJE227" s="1"/>
      <c r="WJF227" s="1"/>
      <c r="WJG227" s="1"/>
      <c r="WJH227" s="1"/>
      <c r="WJI227" s="1"/>
      <c r="WJJ227" s="1"/>
      <c r="WJK227" s="1"/>
      <c r="WJL227" s="1"/>
      <c r="WJM227" s="1"/>
      <c r="WJN227" s="1"/>
      <c r="WJO227" s="1"/>
      <c r="WJP227" s="1"/>
      <c r="WJQ227" s="1"/>
      <c r="WJR227" s="1"/>
      <c r="WJS227" s="1"/>
      <c r="WJT227" s="1"/>
      <c r="WJU227" s="1"/>
      <c r="WJV227" s="1"/>
      <c r="WJW227" s="1"/>
      <c r="WJX227" s="1"/>
      <c r="WJY227" s="1"/>
      <c r="WJZ227" s="1"/>
      <c r="WKA227" s="1"/>
      <c r="WKB227" s="1"/>
      <c r="WKC227" s="1"/>
      <c r="WKD227" s="1"/>
      <c r="WKE227" s="1"/>
      <c r="WKF227" s="1"/>
      <c r="WKG227" s="1"/>
      <c r="WKH227" s="1"/>
      <c r="WKI227" s="1"/>
      <c r="WKJ227" s="1"/>
      <c r="WKK227" s="1"/>
      <c r="WKL227" s="1"/>
      <c r="WKM227" s="1"/>
      <c r="WKN227" s="1"/>
      <c r="WKO227" s="1"/>
      <c r="WKP227" s="1"/>
      <c r="WKQ227" s="1"/>
      <c r="WKR227" s="1"/>
      <c r="WKS227" s="1"/>
      <c r="WKT227" s="1"/>
      <c r="WKU227" s="1"/>
      <c r="WKV227" s="1"/>
      <c r="WKW227" s="1"/>
      <c r="WKX227" s="1"/>
      <c r="WKY227" s="1"/>
      <c r="WKZ227" s="1"/>
      <c r="WLA227" s="1"/>
      <c r="WLB227" s="1"/>
      <c r="WLC227" s="1"/>
      <c r="WLD227" s="1"/>
      <c r="WLE227" s="1"/>
      <c r="WLF227" s="1"/>
      <c r="WLG227" s="1"/>
      <c r="WLH227" s="1"/>
      <c r="WLI227" s="1"/>
      <c r="WLJ227" s="1"/>
      <c r="WLK227" s="1"/>
      <c r="WLL227" s="1"/>
      <c r="WLM227" s="1"/>
      <c r="WLN227" s="1"/>
      <c r="WLO227" s="1"/>
      <c r="WLP227" s="1"/>
      <c r="WLQ227" s="1"/>
      <c r="WLR227" s="1"/>
      <c r="WLS227" s="1"/>
      <c r="WLT227" s="1"/>
      <c r="WLU227" s="1"/>
      <c r="WLV227" s="1"/>
      <c r="WLW227" s="1"/>
      <c r="WLX227" s="1"/>
      <c r="WLY227" s="1"/>
      <c r="WLZ227" s="1"/>
      <c r="WMA227" s="1"/>
      <c r="WMB227" s="1"/>
      <c r="WMC227" s="1"/>
      <c r="WMD227" s="1"/>
      <c r="WME227" s="1"/>
      <c r="WMF227" s="1"/>
      <c r="WMG227" s="1"/>
      <c r="WMH227" s="1"/>
      <c r="WMI227" s="1"/>
      <c r="WMJ227" s="1"/>
      <c r="WMK227" s="1"/>
      <c r="WML227" s="1"/>
      <c r="WMM227" s="1"/>
      <c r="WMN227" s="1"/>
      <c r="WMO227" s="1"/>
      <c r="WMP227" s="1"/>
      <c r="WMQ227" s="1"/>
      <c r="WMR227" s="1"/>
      <c r="WMS227" s="1"/>
      <c r="WMT227" s="1"/>
      <c r="WMU227" s="1"/>
      <c r="WMV227" s="1"/>
      <c r="WMW227" s="1"/>
      <c r="WMX227" s="1"/>
      <c r="WMY227" s="1"/>
      <c r="WMZ227" s="1"/>
      <c r="WNA227" s="1"/>
      <c r="WNB227" s="1"/>
      <c r="WNC227" s="1"/>
      <c r="WND227" s="1"/>
      <c r="WNE227" s="1"/>
      <c r="WNF227" s="1"/>
      <c r="WNG227" s="1"/>
      <c r="WNH227" s="1"/>
      <c r="WNI227" s="1"/>
      <c r="WNJ227" s="1"/>
      <c r="WNK227" s="1"/>
      <c r="WNL227" s="1"/>
      <c r="WNM227" s="1"/>
      <c r="WNN227" s="1"/>
      <c r="WNO227" s="1"/>
      <c r="WNP227" s="1"/>
      <c r="WNQ227" s="1"/>
      <c r="WNR227" s="1"/>
      <c r="WNS227" s="1"/>
      <c r="WNT227" s="1"/>
      <c r="WNU227" s="1"/>
      <c r="WNV227" s="1"/>
      <c r="WNW227" s="1"/>
      <c r="WNX227" s="1"/>
      <c r="WNY227" s="1"/>
      <c r="WNZ227" s="1"/>
      <c r="WOA227" s="1"/>
      <c r="WOB227" s="1"/>
      <c r="WOC227" s="1"/>
      <c r="WOD227" s="1"/>
      <c r="WOE227" s="1"/>
      <c r="WOF227" s="1"/>
      <c r="WOG227" s="1"/>
      <c r="WOH227" s="1"/>
      <c r="WOI227" s="1"/>
      <c r="WOJ227" s="1"/>
      <c r="WOK227" s="1"/>
      <c r="WOL227" s="1"/>
      <c r="WOM227" s="1"/>
      <c r="WON227" s="1"/>
      <c r="WOO227" s="1"/>
      <c r="WOP227" s="1"/>
      <c r="WOQ227" s="1"/>
      <c r="WOR227" s="1"/>
      <c r="WOS227" s="1"/>
      <c r="WOT227" s="1"/>
      <c r="WOU227" s="1"/>
      <c r="WOV227" s="1"/>
      <c r="WOW227" s="1"/>
      <c r="WOX227" s="1"/>
      <c r="WOY227" s="1"/>
      <c r="WOZ227" s="1"/>
      <c r="WPA227" s="1"/>
      <c r="WPB227" s="1"/>
      <c r="WPC227" s="1"/>
      <c r="WPD227" s="1"/>
      <c r="WPE227" s="1"/>
      <c r="WPF227" s="1"/>
      <c r="WPG227" s="1"/>
      <c r="WPH227" s="1"/>
      <c r="WPI227" s="1"/>
      <c r="WPJ227" s="1"/>
      <c r="WPK227" s="1"/>
      <c r="WPL227" s="1"/>
      <c r="WPM227" s="1"/>
      <c r="WPN227" s="1"/>
      <c r="WPO227" s="1"/>
      <c r="WPP227" s="1"/>
      <c r="WPQ227" s="1"/>
      <c r="WPR227" s="1"/>
      <c r="WPS227" s="1"/>
      <c r="WPT227" s="1"/>
      <c r="WPU227" s="1"/>
      <c r="WPV227" s="1"/>
      <c r="WPW227" s="1"/>
      <c r="WPX227" s="1"/>
      <c r="WPY227" s="1"/>
      <c r="WPZ227" s="1"/>
      <c r="WQA227" s="1"/>
      <c r="WQB227" s="1"/>
      <c r="WQC227" s="1"/>
      <c r="WQD227" s="1"/>
      <c r="WQE227" s="1"/>
      <c r="WQF227" s="1"/>
      <c r="WQG227" s="1"/>
      <c r="WQH227" s="1"/>
      <c r="WQI227" s="1"/>
      <c r="WQJ227" s="1"/>
      <c r="WQK227" s="1"/>
      <c r="WQL227" s="1"/>
      <c r="WQM227" s="1"/>
      <c r="WQN227" s="1"/>
      <c r="WQO227" s="1"/>
      <c r="WQP227" s="1"/>
      <c r="WQQ227" s="1"/>
      <c r="WQR227" s="1"/>
      <c r="WQS227" s="1"/>
      <c r="WQT227" s="1"/>
      <c r="WQU227" s="1"/>
      <c r="WQV227" s="1"/>
      <c r="WQW227" s="1"/>
      <c r="WQX227" s="1"/>
      <c r="WQY227" s="1"/>
      <c r="WQZ227" s="1"/>
      <c r="WRA227" s="1"/>
      <c r="WRB227" s="1"/>
      <c r="WRC227" s="1"/>
      <c r="WRD227" s="1"/>
      <c r="WRE227" s="1"/>
      <c r="WRF227" s="1"/>
      <c r="WRG227" s="1"/>
      <c r="WRH227" s="1"/>
      <c r="WRI227" s="1"/>
      <c r="WRJ227" s="1"/>
      <c r="WRK227" s="1"/>
      <c r="WRL227" s="1"/>
      <c r="WRM227" s="1"/>
      <c r="WRN227" s="1"/>
      <c r="WRO227" s="1"/>
      <c r="WRP227" s="1"/>
      <c r="WRQ227" s="1"/>
      <c r="WRR227" s="1"/>
      <c r="WRS227" s="1"/>
      <c r="WRT227" s="1"/>
      <c r="WRU227" s="1"/>
      <c r="WRV227" s="1"/>
      <c r="WRW227" s="1"/>
      <c r="WRX227" s="1"/>
      <c r="WRY227" s="1"/>
      <c r="WRZ227" s="1"/>
      <c r="WSA227" s="1"/>
      <c r="WSB227" s="1"/>
      <c r="WSC227" s="1"/>
      <c r="WSD227" s="1"/>
      <c r="WSE227" s="1"/>
      <c r="WSF227" s="1"/>
      <c r="WSG227" s="1"/>
      <c r="WSH227" s="1"/>
      <c r="WSI227" s="1"/>
      <c r="WSJ227" s="1"/>
      <c r="WSK227" s="1"/>
      <c r="WSL227" s="1"/>
      <c r="WSM227" s="1"/>
      <c r="WSN227" s="1"/>
      <c r="WSO227" s="1"/>
      <c r="WSP227" s="1"/>
      <c r="WSQ227" s="1"/>
      <c r="WSR227" s="1"/>
      <c r="WSS227" s="1"/>
      <c r="WST227" s="1"/>
      <c r="WSU227" s="1"/>
      <c r="WSV227" s="1"/>
      <c r="WSW227" s="1"/>
      <c r="WSX227" s="1"/>
      <c r="WSY227" s="1"/>
      <c r="WSZ227" s="1"/>
      <c r="WTA227" s="1"/>
      <c r="WTB227" s="1"/>
      <c r="WTC227" s="1"/>
      <c r="WTD227" s="1"/>
      <c r="WTE227" s="1"/>
      <c r="WTF227" s="1"/>
      <c r="WTG227" s="1"/>
      <c r="WTH227" s="1"/>
      <c r="WTI227" s="1"/>
      <c r="WTJ227" s="1"/>
      <c r="WTK227" s="1"/>
      <c r="WTL227" s="1"/>
      <c r="WTM227" s="1"/>
      <c r="WTN227" s="1"/>
      <c r="WTO227" s="1"/>
      <c r="WTP227" s="1"/>
      <c r="WTQ227" s="1"/>
      <c r="WTR227" s="1"/>
      <c r="WTS227" s="1"/>
      <c r="WTT227" s="1"/>
      <c r="WTU227" s="1"/>
      <c r="WTV227" s="1"/>
      <c r="WTW227" s="1"/>
      <c r="WTX227" s="1"/>
      <c r="WTY227" s="1"/>
      <c r="WTZ227" s="1"/>
      <c r="WUA227" s="1"/>
      <c r="WUB227" s="1"/>
      <c r="WUC227" s="1"/>
      <c r="WUD227" s="1"/>
      <c r="WUE227" s="1"/>
      <c r="WUF227" s="1"/>
      <c r="WUG227" s="1"/>
      <c r="WUH227" s="1"/>
      <c r="WUI227" s="1"/>
      <c r="WUJ227" s="1"/>
      <c r="WUK227" s="1"/>
      <c r="WUL227" s="1"/>
      <c r="WUM227" s="1"/>
      <c r="WUN227" s="1"/>
      <c r="WUO227" s="1"/>
      <c r="WUP227" s="1"/>
      <c r="WUQ227" s="1"/>
      <c r="WUR227" s="1"/>
      <c r="WUS227" s="1"/>
      <c r="WUT227" s="1"/>
      <c r="WUU227" s="1"/>
      <c r="WUV227" s="1"/>
      <c r="WUW227" s="1"/>
      <c r="WUX227" s="1"/>
      <c r="WUY227" s="1"/>
      <c r="WUZ227" s="1"/>
      <c r="WVA227" s="1"/>
      <c r="WVB227" s="1"/>
      <c r="WVC227" s="1"/>
      <c r="WVD227" s="1"/>
      <c r="WVE227" s="1"/>
      <c r="WVF227" s="1"/>
      <c r="WVG227" s="1"/>
      <c r="WVH227" s="1"/>
      <c r="WVI227" s="1"/>
      <c r="WVJ227" s="1"/>
      <c r="WVK227" s="1"/>
      <c r="WVL227" s="1"/>
      <c r="WVM227" s="1"/>
      <c r="WVN227" s="1"/>
      <c r="WVO227" s="1"/>
      <c r="WVP227" s="1"/>
      <c r="WVQ227" s="1"/>
      <c r="WVR227" s="1"/>
      <c r="WVS227" s="1"/>
      <c r="WVT227" s="1"/>
      <c r="WVU227" s="1"/>
      <c r="WVV227" s="1"/>
      <c r="WVW227" s="1"/>
      <c r="WVX227" s="1"/>
      <c r="WVY227" s="1"/>
      <c r="WVZ227" s="1"/>
      <c r="WWA227" s="1"/>
      <c r="WWB227" s="1"/>
      <c r="WWC227" s="1"/>
      <c r="WWD227" s="1"/>
      <c r="WWE227" s="1"/>
      <c r="WWF227" s="1"/>
      <c r="WWG227" s="1"/>
      <c r="WWH227" s="1"/>
      <c r="WWI227" s="1"/>
      <c r="WWJ227" s="1"/>
      <c r="WWK227" s="1"/>
      <c r="WWL227" s="1"/>
      <c r="WWM227" s="1"/>
      <c r="WWN227" s="1"/>
      <c r="WWO227" s="1"/>
      <c r="WWP227" s="1"/>
      <c r="WWQ227" s="1"/>
      <c r="WWR227" s="1"/>
      <c r="WWS227" s="1"/>
      <c r="WWT227" s="1"/>
      <c r="WWU227" s="1"/>
      <c r="WWV227" s="1"/>
      <c r="WWW227" s="1"/>
      <c r="WWX227" s="1"/>
      <c r="WWY227" s="1"/>
      <c r="WWZ227" s="1"/>
      <c r="WXA227" s="1"/>
      <c r="WXB227" s="1"/>
      <c r="WXC227" s="1"/>
      <c r="WXD227" s="1"/>
      <c r="WXE227" s="1"/>
      <c r="WXF227" s="1"/>
      <c r="WXG227" s="1"/>
      <c r="WXH227" s="1"/>
      <c r="WXI227" s="1"/>
      <c r="WXJ227" s="1"/>
      <c r="WXK227" s="1"/>
      <c r="WXL227" s="1"/>
      <c r="WXM227" s="1"/>
      <c r="WXN227" s="1"/>
      <c r="WXO227" s="1"/>
      <c r="WXP227" s="1"/>
      <c r="WXQ227" s="1"/>
      <c r="WXR227" s="1"/>
      <c r="WXS227" s="1"/>
      <c r="WXT227" s="1"/>
      <c r="WXU227" s="1"/>
      <c r="WXV227" s="1"/>
      <c r="WXW227" s="1"/>
      <c r="WXX227" s="1"/>
      <c r="WXY227" s="1"/>
      <c r="WXZ227" s="1"/>
      <c r="WYA227" s="1"/>
      <c r="WYB227" s="1"/>
      <c r="WYC227" s="1"/>
      <c r="WYD227" s="1"/>
      <c r="WYE227" s="1"/>
      <c r="WYF227" s="1"/>
      <c r="WYG227" s="1"/>
      <c r="WYH227" s="1"/>
      <c r="WYI227" s="1"/>
      <c r="WYJ227" s="1"/>
      <c r="WYK227" s="1"/>
      <c r="WYL227" s="1"/>
      <c r="WYM227" s="1"/>
      <c r="WYN227" s="1"/>
      <c r="WYO227" s="1"/>
      <c r="WYP227" s="1"/>
      <c r="WYQ227" s="1"/>
      <c r="WYR227" s="1"/>
      <c r="WYS227" s="1"/>
      <c r="WYT227" s="1"/>
      <c r="WYU227" s="1"/>
      <c r="WYV227" s="1"/>
      <c r="WYW227" s="1"/>
      <c r="WYX227" s="1"/>
      <c r="WYY227" s="1"/>
      <c r="WYZ227" s="1"/>
      <c r="WZA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43">
        <v>0</v>
      </c>
      <c r="XEM227" s="43">
        <v>0</v>
      </c>
    </row>
    <row r="228" spans="1:16367" s="12" customFormat="1" ht="33" customHeight="1">
      <c r="A228" s="69"/>
      <c r="B228" s="11"/>
      <c r="C228" s="1714" t="s">
        <v>390</v>
      </c>
      <c r="D228" s="1714"/>
      <c r="E228" s="1733"/>
      <c r="F228" s="47">
        <v>35.86</v>
      </c>
      <c r="G228" s="47">
        <v>61</v>
      </c>
      <c r="H228" s="47">
        <v>43</v>
      </c>
      <c r="I228" s="23">
        <v>30.83</v>
      </c>
      <c r="J228" s="185">
        <v>9.58</v>
      </c>
      <c r="K228" s="182">
        <v>17.7</v>
      </c>
      <c r="L228" s="182">
        <v>11.06</v>
      </c>
      <c r="M228" s="183">
        <v>15.59</v>
      </c>
      <c r="N228" s="47">
        <v>18.2</v>
      </c>
      <c r="O228" s="47">
        <v>1.56</v>
      </c>
      <c r="P228" s="43">
        <v>0</v>
      </c>
      <c r="Q228" s="156">
        <v>0</v>
      </c>
      <c r="R228" s="162">
        <v>0</v>
      </c>
      <c r="S228" s="4"/>
      <c r="T228" s="3"/>
      <c r="U228" s="3"/>
      <c r="V228" s="3"/>
      <c r="W228" s="4"/>
      <c r="X228" s="5"/>
      <c r="Y228" s="5"/>
      <c r="Z228" s="6"/>
      <c r="AA228" s="5"/>
      <c r="AB228" s="5"/>
      <c r="AC228" s="5"/>
      <c r="AD228" s="6"/>
      <c r="AE228" s="63"/>
      <c r="AF228" s="63"/>
      <c r="AG228" s="63"/>
      <c r="AH228" s="63"/>
      <c r="AI228" s="63"/>
      <c r="AJ228" s="63"/>
      <c r="AK228" s="63"/>
      <c r="AL228" s="63"/>
      <c r="AM228" s="63"/>
      <c r="AN228" s="63"/>
      <c r="AO228" s="7"/>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c r="AML228" s="1"/>
      <c r="AMM228" s="1"/>
      <c r="AMN228" s="1"/>
      <c r="AMO228" s="1"/>
      <c r="AMP228" s="1"/>
      <c r="AMQ228" s="1"/>
      <c r="AMR228" s="1"/>
      <c r="AMS228" s="1"/>
      <c r="AMT228" s="1"/>
      <c r="AMU228" s="1"/>
      <c r="AMV228" s="1"/>
      <c r="AMW228" s="1"/>
      <c r="AMX228" s="1"/>
      <c r="AMY228" s="1"/>
      <c r="AMZ228" s="1"/>
      <c r="ANA228" s="1"/>
      <c r="ANB228" s="1"/>
      <c r="ANC228" s="1"/>
      <c r="AND228" s="1"/>
      <c r="ANE228" s="1"/>
      <c r="ANF228" s="1"/>
      <c r="ANG228" s="1"/>
      <c r="ANH228" s="1"/>
      <c r="ANI228" s="1"/>
      <c r="ANJ228" s="1"/>
      <c r="ANK228" s="1"/>
      <c r="ANL228" s="1"/>
      <c r="ANM228" s="1"/>
      <c r="ANN228" s="1"/>
      <c r="ANO228" s="1"/>
      <c r="ANP228" s="1"/>
      <c r="ANQ228" s="1"/>
      <c r="ANR228" s="1"/>
      <c r="ANS228" s="1"/>
      <c r="ANT228" s="1"/>
      <c r="ANU228" s="1"/>
      <c r="ANV228" s="1"/>
      <c r="ANW228" s="1"/>
      <c r="ANX228" s="1"/>
      <c r="ANY228" s="1"/>
      <c r="ANZ228" s="1"/>
      <c r="AOA228" s="1"/>
      <c r="AOB228" s="1"/>
      <c r="AOC228" s="1"/>
      <c r="AOD228" s="1"/>
      <c r="AOE228" s="1"/>
      <c r="AOF228" s="1"/>
      <c r="AOG228" s="1"/>
      <c r="AOH228" s="1"/>
      <c r="AOI228" s="1"/>
      <c r="AOJ228" s="1"/>
      <c r="AOK228" s="1"/>
      <c r="AOL228" s="1"/>
      <c r="AOM228" s="1"/>
      <c r="AON228" s="1"/>
      <c r="AOO228" s="1"/>
      <c r="AOP228" s="1"/>
      <c r="AOQ228" s="1"/>
      <c r="AOR228" s="1"/>
      <c r="AOS228" s="1"/>
      <c r="AOT228" s="1"/>
      <c r="AOU228" s="1"/>
      <c r="AOV228" s="1"/>
      <c r="AOW228" s="1"/>
      <c r="AOX228" s="1"/>
      <c r="AOY228" s="1"/>
      <c r="AOZ228" s="1"/>
      <c r="APA228" s="1"/>
      <c r="APB228" s="1"/>
      <c r="APC228" s="1"/>
      <c r="APD228" s="1"/>
      <c r="APE228" s="1"/>
      <c r="APF228" s="1"/>
      <c r="APG228" s="1"/>
      <c r="APH228" s="1"/>
      <c r="API228" s="1"/>
      <c r="APJ228" s="1"/>
      <c r="APK228" s="1"/>
      <c r="APL228" s="1"/>
      <c r="APM228" s="1"/>
      <c r="APN228" s="1"/>
      <c r="APO228" s="1"/>
      <c r="APP228" s="1"/>
      <c r="APQ228" s="1"/>
      <c r="APR228" s="1"/>
      <c r="APS228" s="1"/>
      <c r="APT228" s="1"/>
      <c r="APU228" s="1"/>
      <c r="APV228" s="1"/>
      <c r="APW228" s="1"/>
      <c r="APX228" s="1"/>
      <c r="APY228" s="1"/>
      <c r="APZ228" s="1"/>
      <c r="AQA228" s="1"/>
      <c r="AQB228" s="1"/>
      <c r="AQC228" s="1"/>
      <c r="AQD228" s="1"/>
      <c r="AQE228" s="1"/>
      <c r="AQF228" s="1"/>
      <c r="AQG228" s="1"/>
      <c r="AQH228" s="1"/>
      <c r="AQI228" s="1"/>
      <c r="AQJ228" s="1"/>
      <c r="AQK228" s="1"/>
      <c r="AQL228" s="1"/>
      <c r="AQM228" s="1"/>
      <c r="AQN228" s="1"/>
      <c r="AQO228" s="1"/>
      <c r="AQP228" s="1"/>
      <c r="AQQ228" s="1"/>
      <c r="AQR228" s="1"/>
      <c r="AQS228" s="1"/>
      <c r="AQT228" s="1"/>
      <c r="AQU228" s="1"/>
      <c r="AQV228" s="1"/>
      <c r="AQW228" s="1"/>
      <c r="AQX228" s="1"/>
      <c r="AQY228" s="1"/>
      <c r="AQZ228" s="1"/>
      <c r="ARA228" s="1"/>
      <c r="ARB228" s="1"/>
      <c r="ARC228" s="1"/>
      <c r="ARD228" s="1"/>
      <c r="ARE228" s="1"/>
      <c r="ARF228" s="1"/>
      <c r="ARG228" s="1"/>
      <c r="ARH228" s="1"/>
      <c r="ARI228" s="1"/>
      <c r="ARJ228" s="1"/>
      <c r="ARK228" s="1"/>
      <c r="ARL228" s="1"/>
      <c r="ARM228" s="1"/>
      <c r="ARN228" s="1"/>
      <c r="ARO228" s="1"/>
      <c r="ARP228" s="1"/>
      <c r="ARQ228" s="1"/>
      <c r="ARR228" s="1"/>
      <c r="ARS228" s="1"/>
      <c r="ART228" s="1"/>
      <c r="ARU228" s="1"/>
      <c r="ARV228" s="1"/>
      <c r="ARW228" s="1"/>
      <c r="ARX228" s="1"/>
      <c r="ARY228" s="1"/>
      <c r="ARZ228" s="1"/>
      <c r="ASA228" s="1"/>
      <c r="ASB228" s="1"/>
      <c r="ASC228" s="1"/>
      <c r="ASD228" s="1"/>
      <c r="ASE228" s="1"/>
      <c r="ASF228" s="1"/>
      <c r="ASG228" s="1"/>
      <c r="ASH228" s="1"/>
      <c r="ASI228" s="1"/>
      <c r="ASJ228" s="1"/>
      <c r="ASK228" s="1"/>
      <c r="ASL228" s="1"/>
      <c r="ASM228" s="1"/>
      <c r="ASN228" s="1"/>
      <c r="ASO228" s="1"/>
      <c r="ASP228" s="1"/>
      <c r="ASQ228" s="1"/>
      <c r="ASR228" s="1"/>
      <c r="ASS228" s="1"/>
      <c r="AST228" s="1"/>
      <c r="ASU228" s="1"/>
      <c r="ASV228" s="1"/>
      <c r="ASW228" s="1"/>
      <c r="ASX228" s="1"/>
      <c r="ASY228" s="1"/>
      <c r="ASZ228" s="1"/>
      <c r="ATA228" s="1"/>
      <c r="ATB228" s="1"/>
      <c r="ATC228" s="1"/>
      <c r="ATD228" s="1"/>
      <c r="ATE228" s="1"/>
      <c r="ATF228" s="1"/>
      <c r="ATG228" s="1"/>
      <c r="ATH228" s="1"/>
      <c r="ATI228" s="1"/>
      <c r="ATJ228" s="1"/>
      <c r="ATK228" s="1"/>
      <c r="ATL228" s="1"/>
      <c r="ATM228" s="1"/>
      <c r="ATN228" s="1"/>
      <c r="ATO228" s="1"/>
      <c r="ATP228" s="1"/>
      <c r="ATQ228" s="1"/>
      <c r="ATR228" s="1"/>
      <c r="ATS228" s="1"/>
      <c r="ATT228" s="1"/>
      <c r="ATU228" s="1"/>
      <c r="ATV228" s="1"/>
      <c r="ATW228" s="1"/>
      <c r="ATX228" s="1"/>
      <c r="ATY228" s="1"/>
      <c r="ATZ228" s="1"/>
      <c r="AUA228" s="1"/>
      <c r="AUB228" s="1"/>
      <c r="AUC228" s="1"/>
      <c r="AUD228" s="1"/>
      <c r="AUE228" s="1"/>
      <c r="AUF228" s="1"/>
      <c r="AUG228" s="1"/>
      <c r="AUH228" s="1"/>
      <c r="AUI228" s="1"/>
      <c r="AUJ228" s="1"/>
      <c r="AUK228" s="1"/>
      <c r="AUL228" s="1"/>
      <c r="AUM228" s="1"/>
      <c r="AUN228" s="1"/>
      <c r="AUO228" s="1"/>
      <c r="AUP228" s="1"/>
      <c r="AUQ228" s="1"/>
      <c r="AUR228" s="1"/>
      <c r="AUS228" s="1"/>
      <c r="AUT228" s="1"/>
      <c r="AUU228" s="1"/>
      <c r="AUV228" s="1"/>
      <c r="AUW228" s="1"/>
      <c r="AUX228" s="1"/>
      <c r="AUY228" s="1"/>
      <c r="AUZ228" s="1"/>
      <c r="AVA228" s="1"/>
      <c r="AVB228" s="1"/>
      <c r="AVC228" s="1"/>
      <c r="AVD228" s="1"/>
      <c r="AVE228" s="1"/>
      <c r="AVF228" s="1"/>
      <c r="AVG228" s="1"/>
      <c r="AVH228" s="1"/>
      <c r="AVI228" s="1"/>
      <c r="AVJ228" s="1"/>
      <c r="AVK228" s="1"/>
      <c r="AVL228" s="1"/>
      <c r="AVM228" s="1"/>
      <c r="AVN228" s="1"/>
      <c r="AVO228" s="1"/>
      <c r="AVP228" s="1"/>
      <c r="AVQ228" s="1"/>
      <c r="AVR228" s="1"/>
      <c r="AVS228" s="1"/>
      <c r="AVT228" s="1"/>
      <c r="AVU228" s="1"/>
      <c r="AVV228" s="1"/>
      <c r="AVW228" s="1"/>
      <c r="AVX228" s="1"/>
      <c r="AVY228" s="1"/>
      <c r="AVZ228" s="1"/>
      <c r="AWA228" s="1"/>
      <c r="AWB228" s="1"/>
      <c r="AWC228" s="1"/>
      <c r="AWD228" s="1"/>
      <c r="AWE228" s="1"/>
      <c r="AWF228" s="1"/>
      <c r="AWG228" s="1"/>
      <c r="AWH228" s="1"/>
      <c r="AWI228" s="1"/>
      <c r="AWJ228" s="1"/>
      <c r="AWK228" s="1"/>
      <c r="AWL228" s="1"/>
      <c r="AWM228" s="1"/>
      <c r="AWN228" s="1"/>
      <c r="AWO228" s="1"/>
      <c r="AWP228" s="1"/>
      <c r="AWQ228" s="1"/>
      <c r="AWR228" s="1"/>
      <c r="AWS228" s="1"/>
      <c r="AWT228" s="1"/>
      <c r="AWU228" s="1"/>
      <c r="AWV228" s="1"/>
      <c r="AWW228" s="1"/>
      <c r="AWX228" s="1"/>
      <c r="AWY228" s="1"/>
      <c r="AWZ228" s="1"/>
      <c r="AXA228" s="1"/>
      <c r="AXB228" s="1"/>
      <c r="AXC228" s="1"/>
      <c r="AXD228" s="1"/>
      <c r="AXE228" s="1"/>
      <c r="AXF228" s="1"/>
      <c r="AXG228" s="1"/>
      <c r="AXH228" s="1"/>
      <c r="AXI228" s="1"/>
      <c r="AXJ228" s="1"/>
      <c r="AXK228" s="1"/>
      <c r="AXL228" s="1"/>
      <c r="AXM228" s="1"/>
      <c r="AXN228" s="1"/>
      <c r="AXO228" s="1"/>
      <c r="AXP228" s="1"/>
      <c r="AXQ228" s="1"/>
      <c r="AXR228" s="1"/>
      <c r="AXS228" s="1"/>
      <c r="AXT228" s="1"/>
      <c r="AXU228" s="1"/>
      <c r="AXV228" s="1"/>
      <c r="AXW228" s="1"/>
      <c r="AXX228" s="1"/>
      <c r="AXY228" s="1"/>
      <c r="AXZ228" s="1"/>
      <c r="AYA228" s="1"/>
      <c r="AYB228" s="1"/>
      <c r="AYC228" s="1"/>
      <c r="AYD228" s="1"/>
      <c r="AYE228" s="1"/>
      <c r="AYF228" s="1"/>
      <c r="AYG228" s="1"/>
      <c r="AYH228" s="1"/>
      <c r="AYI228" s="1"/>
      <c r="AYJ228" s="1"/>
      <c r="AYK228" s="1"/>
      <c r="AYL228" s="1"/>
      <c r="AYM228" s="1"/>
      <c r="AYN228" s="1"/>
      <c r="AYO228" s="1"/>
      <c r="AYP228" s="1"/>
      <c r="AYQ228" s="1"/>
      <c r="AYR228" s="1"/>
      <c r="AYS228" s="1"/>
      <c r="AYT228" s="1"/>
      <c r="AYU228" s="1"/>
      <c r="AYV228" s="1"/>
      <c r="AYW228" s="1"/>
      <c r="AYX228" s="1"/>
      <c r="AYY228" s="1"/>
      <c r="AYZ228" s="1"/>
      <c r="AZA228" s="1"/>
      <c r="AZB228" s="1"/>
      <c r="AZC228" s="1"/>
      <c r="AZD228" s="1"/>
      <c r="AZE228" s="1"/>
      <c r="AZF228" s="1"/>
      <c r="AZG228" s="1"/>
      <c r="AZH228" s="1"/>
      <c r="AZI228" s="1"/>
      <c r="AZJ228" s="1"/>
      <c r="AZK228" s="1"/>
      <c r="AZL228" s="1"/>
      <c r="AZM228" s="1"/>
      <c r="AZN228" s="1"/>
      <c r="AZO228" s="1"/>
      <c r="AZP228" s="1"/>
      <c r="AZQ228" s="1"/>
      <c r="AZR228" s="1"/>
      <c r="AZS228" s="1"/>
      <c r="AZT228" s="1"/>
      <c r="AZU228" s="1"/>
      <c r="AZV228" s="1"/>
      <c r="AZW228" s="1"/>
      <c r="AZX228" s="1"/>
      <c r="AZY228" s="1"/>
      <c r="AZZ228" s="1"/>
      <c r="BAA228" s="1"/>
      <c r="BAB228" s="1"/>
      <c r="BAC228" s="1"/>
      <c r="BAD228" s="1"/>
      <c r="BAE228" s="1"/>
      <c r="BAF228" s="1"/>
      <c r="BAG228" s="1"/>
      <c r="BAH228" s="1"/>
      <c r="BAI228" s="1"/>
      <c r="BAJ228" s="1"/>
      <c r="BAK228" s="1"/>
      <c r="BAL228" s="1"/>
      <c r="BAM228" s="1"/>
      <c r="BAN228" s="1"/>
      <c r="BAO228" s="1"/>
      <c r="BAP228" s="1"/>
      <c r="BAQ228" s="1"/>
      <c r="BAR228" s="1"/>
      <c r="BAS228" s="1"/>
      <c r="BAT228" s="1"/>
      <c r="BAU228" s="1"/>
      <c r="BAV228" s="1"/>
      <c r="BAW228" s="1"/>
      <c r="BAX228" s="1"/>
      <c r="BAY228" s="1"/>
      <c r="BAZ228" s="1"/>
      <c r="BBA228" s="1"/>
      <c r="BBB228" s="1"/>
      <c r="BBC228" s="1"/>
      <c r="BBD228" s="1"/>
      <c r="BBE228" s="1"/>
      <c r="BBF228" s="1"/>
      <c r="BBG228" s="1"/>
      <c r="BBH228" s="1"/>
      <c r="BBI228" s="1"/>
      <c r="BBJ228" s="1"/>
      <c r="BBK228" s="1"/>
      <c r="BBL228" s="1"/>
      <c r="BBM228" s="1"/>
      <c r="BBN228" s="1"/>
      <c r="BBO228" s="1"/>
      <c r="BBP228" s="1"/>
      <c r="BBQ228" s="1"/>
      <c r="BBR228" s="1"/>
      <c r="BBS228" s="1"/>
      <c r="BBT228" s="1"/>
      <c r="BBU228" s="1"/>
      <c r="BBV228" s="1"/>
      <c r="BBW228" s="1"/>
      <c r="BBX228" s="1"/>
      <c r="BBY228" s="1"/>
      <c r="BBZ228" s="1"/>
      <c r="BCA228" s="1"/>
      <c r="BCB228" s="1"/>
      <c r="BCC228" s="1"/>
      <c r="BCD228" s="1"/>
      <c r="BCE228" s="1"/>
      <c r="BCF228" s="1"/>
      <c r="BCG228" s="1"/>
      <c r="BCH228" s="1"/>
      <c r="BCI228" s="1"/>
      <c r="BCJ228" s="1"/>
      <c r="BCK228" s="1"/>
      <c r="BCL228" s="1"/>
      <c r="BCM228" s="1"/>
      <c r="BCN228" s="1"/>
      <c r="BCO228" s="1"/>
      <c r="BCP228" s="1"/>
      <c r="BCQ228" s="1"/>
      <c r="BCR228" s="1"/>
      <c r="BCS228" s="1"/>
      <c r="BCT228" s="1"/>
      <c r="BCU228" s="1"/>
      <c r="BCV228" s="1"/>
      <c r="BCW228" s="1"/>
      <c r="BCX228" s="1"/>
      <c r="BCY228" s="1"/>
      <c r="BCZ228" s="1"/>
      <c r="BDA228" s="1"/>
      <c r="BDB228" s="1"/>
      <c r="BDC228" s="1"/>
      <c r="BDD228" s="1"/>
      <c r="BDE228" s="1"/>
      <c r="BDF228" s="1"/>
      <c r="BDG228" s="1"/>
      <c r="BDH228" s="1"/>
      <c r="BDI228" s="1"/>
      <c r="BDJ228" s="1"/>
      <c r="BDK228" s="1"/>
      <c r="BDL228" s="1"/>
      <c r="BDM228" s="1"/>
      <c r="BDN228" s="1"/>
      <c r="BDO228" s="1"/>
      <c r="BDP228" s="1"/>
      <c r="BDQ228" s="1"/>
      <c r="BDR228" s="1"/>
      <c r="BDS228" s="1"/>
      <c r="BDT228" s="1"/>
      <c r="BDU228" s="1"/>
      <c r="BDV228" s="1"/>
      <c r="BDW228" s="1"/>
      <c r="BDX228" s="1"/>
      <c r="BDY228" s="1"/>
      <c r="BDZ228" s="1"/>
      <c r="BEA228" s="1"/>
      <c r="BEB228" s="1"/>
      <c r="BEC228" s="1"/>
      <c r="BED228" s="1"/>
      <c r="BEE228" s="1"/>
      <c r="BEF228" s="1"/>
      <c r="BEG228" s="1"/>
      <c r="BEH228" s="1"/>
      <c r="BEI228" s="1"/>
      <c r="BEJ228" s="1"/>
      <c r="BEK228" s="1"/>
      <c r="BEL228" s="1"/>
      <c r="BEM228" s="1"/>
      <c r="BEN228" s="1"/>
      <c r="BEO228" s="1"/>
      <c r="BEP228" s="1"/>
      <c r="BEQ228" s="1"/>
      <c r="BER228" s="1"/>
      <c r="BES228" s="1"/>
      <c r="BET228" s="1"/>
      <c r="BEU228" s="1"/>
      <c r="BEV228" s="1"/>
      <c r="BEW228" s="1"/>
      <c r="BEX228" s="1"/>
      <c r="BEY228" s="1"/>
      <c r="BEZ228" s="1"/>
      <c r="BFA228" s="1"/>
      <c r="BFB228" s="1"/>
      <c r="BFC228" s="1"/>
      <c r="BFD228" s="1"/>
      <c r="BFE228" s="1"/>
      <c r="BFF228" s="1"/>
      <c r="BFG228" s="1"/>
      <c r="BFH228" s="1"/>
      <c r="BFI228" s="1"/>
      <c r="BFJ228" s="1"/>
      <c r="BFK228" s="1"/>
      <c r="BFL228" s="1"/>
      <c r="BFM228" s="1"/>
      <c r="BFN228" s="1"/>
      <c r="BFO228" s="1"/>
      <c r="BFP228" s="1"/>
      <c r="BFQ228" s="1"/>
      <c r="BFR228" s="1"/>
      <c r="BFS228" s="1"/>
      <c r="BFT228" s="1"/>
      <c r="BFU228" s="1"/>
      <c r="BFV228" s="1"/>
      <c r="BFW228" s="1"/>
      <c r="BFX228" s="1"/>
      <c r="BFY228" s="1"/>
      <c r="BFZ228" s="1"/>
      <c r="BGA228" s="1"/>
      <c r="BGB228" s="1"/>
      <c r="BGC228" s="1"/>
      <c r="BGD228" s="1"/>
      <c r="BGE228" s="1"/>
      <c r="BGF228" s="1"/>
      <c r="BGG228" s="1"/>
      <c r="BGH228" s="1"/>
      <c r="BGI228" s="1"/>
      <c r="BGJ228" s="1"/>
      <c r="BGK228" s="1"/>
      <c r="BGL228" s="1"/>
      <c r="BGM228" s="1"/>
      <c r="BGN228" s="1"/>
      <c r="BGO228" s="1"/>
      <c r="BGP228" s="1"/>
      <c r="BGQ228" s="1"/>
      <c r="BGR228" s="1"/>
      <c r="BGS228" s="1"/>
      <c r="BGT228" s="1"/>
      <c r="BGU228" s="1"/>
      <c r="BGV228" s="1"/>
      <c r="BGW228" s="1"/>
      <c r="BGX228" s="1"/>
      <c r="BGY228" s="1"/>
      <c r="BGZ228" s="1"/>
      <c r="BHA228" s="1"/>
      <c r="BHB228" s="1"/>
      <c r="BHC228" s="1"/>
      <c r="BHD228" s="1"/>
      <c r="BHE228" s="1"/>
      <c r="BHF228" s="1"/>
      <c r="BHG228" s="1"/>
      <c r="BHH228" s="1"/>
      <c r="BHI228" s="1"/>
      <c r="BHJ228" s="1"/>
      <c r="BHK228" s="1"/>
      <c r="BHL228" s="1"/>
      <c r="BHM228" s="1"/>
      <c r="BHN228" s="1"/>
      <c r="BHO228" s="1"/>
      <c r="BHP228" s="1"/>
      <c r="BHQ228" s="1"/>
      <c r="BHR228" s="1"/>
      <c r="BHS228" s="1"/>
      <c r="BHT228" s="1"/>
      <c r="BHU228" s="1"/>
      <c r="BHV228" s="1"/>
      <c r="BHW228" s="1"/>
      <c r="BHX228" s="1"/>
      <c r="BHY228" s="1"/>
      <c r="BHZ228" s="1"/>
      <c r="BIA228" s="1"/>
      <c r="BIB228" s="1"/>
      <c r="BIC228" s="1"/>
      <c r="BID228" s="1"/>
      <c r="BIE228" s="1"/>
      <c r="BIF228" s="1"/>
      <c r="BIG228" s="1"/>
      <c r="BIH228" s="1"/>
      <c r="BII228" s="1"/>
      <c r="BIJ228" s="1"/>
      <c r="BIK228" s="1"/>
      <c r="BIL228" s="1"/>
      <c r="BIM228" s="1"/>
      <c r="BIN228" s="1"/>
      <c r="BIO228" s="1"/>
      <c r="BIP228" s="1"/>
      <c r="BIQ228" s="1"/>
      <c r="BIR228" s="1"/>
      <c r="BIS228" s="1"/>
      <c r="BIT228" s="1"/>
      <c r="BIU228" s="1"/>
      <c r="BIV228" s="1"/>
      <c r="BIW228" s="1"/>
      <c r="BIX228" s="1"/>
      <c r="BIY228" s="1"/>
      <c r="BIZ228" s="1"/>
      <c r="BJA228" s="1"/>
      <c r="BJB228" s="1"/>
      <c r="BJC228" s="1"/>
      <c r="BJD228" s="1"/>
      <c r="BJE228" s="1"/>
      <c r="BJF228" s="1"/>
      <c r="BJG228" s="1"/>
      <c r="BJH228" s="1"/>
      <c r="BJI228" s="1"/>
      <c r="BJJ228" s="1"/>
      <c r="BJK228" s="1"/>
      <c r="BJL228" s="1"/>
      <c r="BJM228" s="1"/>
      <c r="BJN228" s="1"/>
      <c r="BJO228" s="1"/>
      <c r="BJP228" s="1"/>
      <c r="BJQ228" s="1"/>
      <c r="BJR228" s="1"/>
      <c r="BJS228" s="1"/>
      <c r="BJT228" s="1"/>
      <c r="BJU228" s="1"/>
      <c r="BJV228" s="1"/>
      <c r="BJW228" s="1"/>
      <c r="BJX228" s="1"/>
      <c r="BJY228" s="1"/>
      <c r="BJZ228" s="1"/>
      <c r="BKA228" s="1"/>
      <c r="BKB228" s="1"/>
      <c r="BKC228" s="1"/>
      <c r="BKD228" s="1"/>
      <c r="BKE228" s="1"/>
      <c r="BKF228" s="1"/>
      <c r="BKG228" s="1"/>
      <c r="BKH228" s="1"/>
      <c r="BKI228" s="1"/>
      <c r="BKJ228" s="1"/>
      <c r="BKK228" s="1"/>
      <c r="BKL228" s="1"/>
      <c r="BKM228" s="1"/>
      <c r="BKN228" s="1"/>
      <c r="BKO228" s="1"/>
      <c r="BKP228" s="1"/>
      <c r="BKQ228" s="1"/>
      <c r="BKR228" s="1"/>
      <c r="BKS228" s="1"/>
      <c r="BKT228" s="1"/>
      <c r="BKU228" s="1"/>
      <c r="BKV228" s="1"/>
      <c r="BKW228" s="1"/>
      <c r="BKX228" s="1"/>
      <c r="BKY228" s="1"/>
      <c r="BKZ228" s="1"/>
      <c r="BLA228" s="1"/>
      <c r="BLB228" s="1"/>
      <c r="BLC228" s="1"/>
      <c r="BLD228" s="1"/>
      <c r="BLE228" s="1"/>
      <c r="BLF228" s="1"/>
      <c r="BLG228" s="1"/>
      <c r="BLH228" s="1"/>
      <c r="BLI228" s="1"/>
      <c r="BLJ228" s="1"/>
      <c r="BLK228" s="1"/>
      <c r="BLL228" s="1"/>
      <c r="BLM228" s="1"/>
      <c r="BLN228" s="1"/>
      <c r="BLO228" s="1"/>
      <c r="BLP228" s="1"/>
      <c r="BLQ228" s="1"/>
      <c r="BLR228" s="1"/>
      <c r="BLS228" s="1"/>
      <c r="BLT228" s="1"/>
      <c r="BLU228" s="1"/>
      <c r="BLV228" s="1"/>
      <c r="BLW228" s="1"/>
      <c r="BLX228" s="1"/>
      <c r="BLY228" s="1"/>
      <c r="BLZ228" s="1"/>
      <c r="BMA228" s="1"/>
      <c r="BMB228" s="1"/>
      <c r="BMC228" s="1"/>
      <c r="BMD228" s="1"/>
      <c r="BME228" s="1"/>
      <c r="BMF228" s="1"/>
      <c r="BMG228" s="1"/>
      <c r="BMH228" s="1"/>
      <c r="BMI228" s="1"/>
      <c r="BMJ228" s="1"/>
      <c r="BMK228" s="1"/>
      <c r="BML228" s="1"/>
      <c r="BMM228" s="1"/>
      <c r="BMN228" s="1"/>
      <c r="BMO228" s="1"/>
      <c r="BMP228" s="1"/>
      <c r="BMQ228" s="1"/>
      <c r="BMR228" s="1"/>
      <c r="BMS228" s="1"/>
      <c r="BMT228" s="1"/>
      <c r="BMU228" s="1"/>
      <c r="BMV228" s="1"/>
      <c r="BMW228" s="1"/>
      <c r="BMX228" s="1"/>
      <c r="BMY228" s="1"/>
      <c r="BMZ228" s="1"/>
      <c r="BNA228" s="1"/>
      <c r="BNB228" s="1"/>
      <c r="BNC228" s="1"/>
      <c r="BND228" s="1"/>
      <c r="BNE228" s="1"/>
      <c r="BNF228" s="1"/>
      <c r="BNG228" s="1"/>
      <c r="BNH228" s="1"/>
      <c r="BNI228" s="1"/>
      <c r="BNJ228" s="1"/>
      <c r="BNK228" s="1"/>
      <c r="BNL228" s="1"/>
      <c r="BNM228" s="1"/>
      <c r="BNN228" s="1"/>
      <c r="BNO228" s="1"/>
      <c r="BNP228" s="1"/>
      <c r="BNQ228" s="1"/>
      <c r="BNR228" s="1"/>
      <c r="BNS228" s="1"/>
      <c r="BNT228" s="1"/>
      <c r="BNU228" s="1"/>
      <c r="BNV228" s="1"/>
      <c r="BNW228" s="1"/>
      <c r="BNX228" s="1"/>
      <c r="BNY228" s="1"/>
      <c r="BNZ228" s="1"/>
      <c r="BOA228" s="1"/>
      <c r="BOB228" s="1"/>
      <c r="BOC228" s="1"/>
      <c r="BOD228" s="1"/>
      <c r="BOE228" s="1"/>
      <c r="BOF228" s="1"/>
      <c r="BOG228" s="1"/>
      <c r="BOH228" s="1"/>
      <c r="BOI228" s="1"/>
      <c r="BOJ228" s="1"/>
      <c r="BOK228" s="1"/>
      <c r="BOL228" s="1"/>
      <c r="BOM228" s="1"/>
      <c r="BON228" s="1"/>
      <c r="BOO228" s="1"/>
      <c r="BOP228" s="1"/>
      <c r="BOQ228" s="1"/>
      <c r="BOR228" s="1"/>
      <c r="BOS228" s="1"/>
      <c r="BOT228" s="1"/>
      <c r="BOU228" s="1"/>
      <c r="BOV228" s="1"/>
      <c r="BOW228" s="1"/>
      <c r="BOX228" s="1"/>
      <c r="BOY228" s="1"/>
      <c r="BOZ228" s="1"/>
      <c r="BPA228" s="1"/>
      <c r="BPB228" s="1"/>
      <c r="BPC228" s="1"/>
      <c r="BPD228" s="1"/>
      <c r="BPE228" s="1"/>
      <c r="BPF228" s="1"/>
      <c r="BPG228" s="1"/>
      <c r="BPH228" s="1"/>
      <c r="BPI228" s="1"/>
      <c r="BPJ228" s="1"/>
      <c r="BPK228" s="1"/>
      <c r="BPL228" s="1"/>
      <c r="BPM228" s="1"/>
      <c r="BPN228" s="1"/>
      <c r="BPO228" s="1"/>
      <c r="BPP228" s="1"/>
      <c r="BPQ228" s="1"/>
      <c r="BPR228" s="1"/>
      <c r="BPS228" s="1"/>
      <c r="BPT228" s="1"/>
      <c r="BPU228" s="1"/>
      <c r="BPV228" s="1"/>
      <c r="BPW228" s="1"/>
      <c r="BPX228" s="1"/>
      <c r="BPY228" s="1"/>
      <c r="BPZ228" s="1"/>
      <c r="BQA228" s="1"/>
      <c r="BQB228" s="1"/>
      <c r="BQC228" s="1"/>
      <c r="BQD228" s="1"/>
      <c r="BQE228" s="1"/>
      <c r="BQF228" s="1"/>
      <c r="BQG228" s="1"/>
      <c r="BQH228" s="1"/>
      <c r="BQI228" s="1"/>
      <c r="BQJ228" s="1"/>
      <c r="BQK228" s="1"/>
      <c r="BQL228" s="1"/>
      <c r="BQM228" s="1"/>
      <c r="BQN228" s="1"/>
      <c r="BQO228" s="1"/>
      <c r="BQP228" s="1"/>
      <c r="BQQ228" s="1"/>
      <c r="BQR228" s="1"/>
      <c r="BQS228" s="1"/>
      <c r="BQT228" s="1"/>
      <c r="BQU228" s="1"/>
      <c r="BQV228" s="1"/>
      <c r="BQW228" s="1"/>
      <c r="BQX228" s="1"/>
      <c r="BQY228" s="1"/>
      <c r="BQZ228" s="1"/>
      <c r="BRA228" s="1"/>
      <c r="BRB228" s="1"/>
      <c r="BRC228" s="1"/>
      <c r="BRD228" s="1"/>
      <c r="BRE228" s="1"/>
      <c r="BRF228" s="1"/>
      <c r="BRG228" s="1"/>
      <c r="BRH228" s="1"/>
      <c r="BRI228" s="1"/>
      <c r="BRJ228" s="1"/>
      <c r="BRK228" s="1"/>
      <c r="BRL228" s="1"/>
      <c r="BRM228" s="1"/>
      <c r="BRN228" s="1"/>
      <c r="BRO228" s="1"/>
      <c r="BRP228" s="1"/>
      <c r="BRQ228" s="1"/>
      <c r="BRR228" s="1"/>
      <c r="BRS228" s="1"/>
      <c r="BRT228" s="1"/>
      <c r="BRU228" s="1"/>
      <c r="BRV228" s="1"/>
      <c r="BRW228" s="1"/>
      <c r="BRX228" s="1"/>
      <c r="BRY228" s="1"/>
      <c r="BRZ228" s="1"/>
      <c r="BSA228" s="1"/>
      <c r="BSB228" s="1"/>
      <c r="BSC228" s="1"/>
      <c r="BSD228" s="1"/>
      <c r="BSE228" s="1"/>
      <c r="BSF228" s="1"/>
      <c r="BSG228" s="1"/>
      <c r="BSH228" s="1"/>
      <c r="BSI228" s="1"/>
      <c r="BSJ228" s="1"/>
      <c r="BSK228" s="1"/>
      <c r="BSL228" s="1"/>
      <c r="BSM228" s="1"/>
      <c r="BSN228" s="1"/>
      <c r="BSO228" s="1"/>
      <c r="BSP228" s="1"/>
      <c r="BSQ228" s="1"/>
      <c r="BSR228" s="1"/>
      <c r="BSS228" s="1"/>
      <c r="BST228" s="1"/>
      <c r="BSU228" s="1"/>
      <c r="BSV228" s="1"/>
      <c r="BSW228" s="1"/>
      <c r="BSX228" s="1"/>
      <c r="BSY228" s="1"/>
      <c r="BSZ228" s="1"/>
      <c r="BTA228" s="1"/>
      <c r="BTB228" s="1"/>
      <c r="BTC228" s="1"/>
      <c r="BTD228" s="1"/>
      <c r="BTE228" s="1"/>
      <c r="BTF228" s="1"/>
      <c r="BTG228" s="1"/>
      <c r="BTH228" s="1"/>
      <c r="BTI228" s="1"/>
      <c r="BTJ228" s="1"/>
      <c r="BTK228" s="1"/>
      <c r="BTL228" s="1"/>
      <c r="BTM228" s="1"/>
      <c r="BTN228" s="1"/>
      <c r="BTO228" s="1"/>
      <c r="BTP228" s="1"/>
      <c r="BTQ228" s="1"/>
      <c r="BTR228" s="1"/>
      <c r="BTS228" s="1"/>
      <c r="BTT228" s="1"/>
      <c r="BTU228" s="1"/>
      <c r="BTV228" s="1"/>
      <c r="BTW228" s="1"/>
      <c r="BTX228" s="1"/>
      <c r="BTY228" s="1"/>
      <c r="BTZ228" s="1"/>
      <c r="BUA228" s="1"/>
      <c r="BUB228" s="1"/>
      <c r="BUC228" s="1"/>
      <c r="BUD228" s="1"/>
      <c r="BUE228" s="1"/>
      <c r="BUF228" s="1"/>
      <c r="BUG228" s="1"/>
      <c r="BUH228" s="1"/>
      <c r="BUI228" s="1"/>
      <c r="BUJ228" s="1"/>
      <c r="BUK228" s="1"/>
      <c r="BUL228" s="1"/>
      <c r="BUM228" s="1"/>
      <c r="BUN228" s="1"/>
      <c r="BUO228" s="1"/>
      <c r="BUP228" s="1"/>
      <c r="BUQ228" s="1"/>
      <c r="BUR228" s="1"/>
      <c r="BUS228" s="1"/>
      <c r="BUT228" s="1"/>
      <c r="BUU228" s="1"/>
      <c r="BUV228" s="1"/>
      <c r="BUW228" s="1"/>
      <c r="BUX228" s="1"/>
      <c r="BUY228" s="1"/>
      <c r="BUZ228" s="1"/>
      <c r="BVA228" s="1"/>
      <c r="BVB228" s="1"/>
      <c r="BVC228" s="1"/>
      <c r="BVD228" s="1"/>
      <c r="BVE228" s="1"/>
      <c r="BVF228" s="1"/>
      <c r="BVG228" s="1"/>
      <c r="BVH228" s="1"/>
      <c r="BVI228" s="1"/>
      <c r="BVJ228" s="1"/>
      <c r="BVK228" s="1"/>
      <c r="BVL228" s="1"/>
      <c r="BVM228" s="1"/>
      <c r="BVN228" s="1"/>
      <c r="BVO228" s="1"/>
      <c r="BVP228" s="1"/>
      <c r="BVQ228" s="1"/>
      <c r="BVR228" s="1"/>
      <c r="BVS228" s="1"/>
      <c r="BVT228" s="1"/>
      <c r="BVU228" s="1"/>
      <c r="BVV228" s="1"/>
      <c r="BVW228" s="1"/>
      <c r="BVX228" s="1"/>
      <c r="BVY228" s="1"/>
      <c r="BVZ228" s="1"/>
      <c r="BWA228" s="1"/>
      <c r="BWB228" s="1"/>
      <c r="BWC228" s="1"/>
      <c r="BWD228" s="1"/>
      <c r="BWE228" s="1"/>
      <c r="BWF228" s="1"/>
      <c r="BWG228" s="1"/>
      <c r="BWH228" s="1"/>
      <c r="BWI228" s="1"/>
      <c r="BWJ228" s="1"/>
      <c r="BWK228" s="1"/>
      <c r="BWL228" s="1"/>
      <c r="BWM228" s="1"/>
      <c r="BWN228" s="1"/>
      <c r="BWO228" s="1"/>
      <c r="BWP228" s="1"/>
      <c r="BWQ228" s="1"/>
      <c r="BWR228" s="1"/>
      <c r="BWS228" s="1"/>
      <c r="BWT228" s="1"/>
      <c r="BWU228" s="1"/>
      <c r="BWV228" s="1"/>
      <c r="BWW228" s="1"/>
      <c r="BWX228" s="1"/>
      <c r="BWY228" s="1"/>
      <c r="BWZ228" s="1"/>
      <c r="BXA228" s="1"/>
      <c r="BXB228" s="1"/>
      <c r="BXC228" s="1"/>
      <c r="BXD228" s="1"/>
      <c r="BXE228" s="1"/>
      <c r="BXF228" s="1"/>
      <c r="BXG228" s="1"/>
      <c r="BXH228" s="1"/>
      <c r="BXI228" s="1"/>
      <c r="BXJ228" s="1"/>
      <c r="BXK228" s="1"/>
      <c r="BXL228" s="1"/>
      <c r="BXM228" s="1"/>
      <c r="BXN228" s="1"/>
      <c r="BXO228" s="1"/>
      <c r="BXP228" s="1"/>
      <c r="BXQ228" s="1"/>
      <c r="BXR228" s="1"/>
      <c r="BXS228" s="1"/>
      <c r="BXT228" s="1"/>
      <c r="BXU228" s="1"/>
      <c r="BXV228" s="1"/>
      <c r="BXW228" s="1"/>
      <c r="BXX228" s="1"/>
      <c r="BXY228" s="1"/>
      <c r="BXZ228" s="1"/>
      <c r="BYA228" s="1"/>
      <c r="BYB228" s="1"/>
      <c r="BYC228" s="1"/>
      <c r="BYD228" s="1"/>
      <c r="BYE228" s="1"/>
      <c r="BYF228" s="1"/>
      <c r="BYG228" s="1"/>
      <c r="BYH228" s="1"/>
      <c r="BYI228" s="1"/>
      <c r="BYJ228" s="1"/>
      <c r="BYK228" s="1"/>
      <c r="BYL228" s="1"/>
      <c r="BYM228" s="1"/>
      <c r="BYN228" s="1"/>
      <c r="BYO228" s="1"/>
      <c r="BYP228" s="1"/>
      <c r="BYQ228" s="1"/>
      <c r="BYR228" s="1"/>
      <c r="BYS228" s="1"/>
      <c r="BYT228" s="1"/>
      <c r="BYU228" s="1"/>
      <c r="BYV228" s="1"/>
      <c r="BYW228" s="1"/>
      <c r="BYX228" s="1"/>
      <c r="BYY228" s="1"/>
      <c r="BYZ228" s="1"/>
      <c r="BZA228" s="1"/>
      <c r="BZB228" s="1"/>
      <c r="BZC228" s="1"/>
      <c r="BZD228" s="1"/>
      <c r="BZE228" s="1"/>
      <c r="BZF228" s="1"/>
      <c r="BZG228" s="1"/>
      <c r="BZH228" s="1"/>
      <c r="BZI228" s="1"/>
      <c r="BZJ228" s="1"/>
      <c r="BZK228" s="1"/>
      <c r="BZL228" s="1"/>
      <c r="BZM228" s="1"/>
      <c r="BZN228" s="1"/>
      <c r="BZO228" s="1"/>
      <c r="BZP228" s="1"/>
      <c r="BZQ228" s="1"/>
      <c r="BZR228" s="1"/>
      <c r="BZS228" s="1"/>
      <c r="BZT228" s="1"/>
      <c r="BZU228" s="1"/>
      <c r="BZV228" s="1"/>
      <c r="BZW228" s="1"/>
      <c r="BZX228" s="1"/>
      <c r="BZY228" s="1"/>
      <c r="BZZ228" s="1"/>
      <c r="CAA228" s="1"/>
      <c r="CAB228" s="1"/>
      <c r="CAC228" s="1"/>
      <c r="CAD228" s="1"/>
      <c r="CAE228" s="1"/>
      <c r="CAF228" s="1"/>
      <c r="CAG228" s="1"/>
      <c r="CAH228" s="1"/>
      <c r="CAI228" s="1"/>
      <c r="CAJ228" s="1"/>
      <c r="CAK228" s="1"/>
      <c r="CAL228" s="1"/>
      <c r="CAM228" s="1"/>
      <c r="CAN228" s="1"/>
      <c r="CAO228" s="1"/>
      <c r="CAP228" s="1"/>
      <c r="CAQ228" s="1"/>
      <c r="CAR228" s="1"/>
      <c r="CAS228" s="1"/>
      <c r="CAT228" s="1"/>
      <c r="CAU228" s="1"/>
      <c r="CAV228" s="1"/>
      <c r="CAW228" s="1"/>
      <c r="CAX228" s="1"/>
      <c r="CAY228" s="1"/>
      <c r="CAZ228" s="1"/>
      <c r="CBA228" s="1"/>
      <c r="CBB228" s="1"/>
      <c r="CBC228" s="1"/>
      <c r="CBD228" s="1"/>
      <c r="CBE228" s="1"/>
      <c r="CBF228" s="1"/>
      <c r="CBG228" s="1"/>
      <c r="CBH228" s="1"/>
      <c r="CBI228" s="1"/>
      <c r="CBJ228" s="1"/>
      <c r="CBK228" s="1"/>
      <c r="CBL228" s="1"/>
      <c r="CBM228" s="1"/>
      <c r="CBN228" s="1"/>
      <c r="CBO228" s="1"/>
      <c r="CBP228" s="1"/>
      <c r="CBQ228" s="1"/>
      <c r="CBR228" s="1"/>
      <c r="CBS228" s="1"/>
      <c r="CBT228" s="1"/>
      <c r="CBU228" s="1"/>
      <c r="CBV228" s="1"/>
      <c r="CBW228" s="1"/>
      <c r="CBX228" s="1"/>
      <c r="CBY228" s="1"/>
      <c r="CBZ228" s="1"/>
      <c r="CCA228" s="1"/>
      <c r="CCB228" s="1"/>
      <c r="CCC228" s="1"/>
      <c r="CCD228" s="1"/>
      <c r="CCE228" s="1"/>
      <c r="CCF228" s="1"/>
      <c r="CCG228" s="1"/>
      <c r="CCH228" s="1"/>
      <c r="CCI228" s="1"/>
      <c r="CCJ228" s="1"/>
      <c r="CCK228" s="1"/>
      <c r="CCL228" s="1"/>
      <c r="CCM228" s="1"/>
      <c r="CCN228" s="1"/>
      <c r="CCO228" s="1"/>
      <c r="CCP228" s="1"/>
      <c r="CCQ228" s="1"/>
      <c r="CCR228" s="1"/>
      <c r="CCS228" s="1"/>
      <c r="CCT228" s="1"/>
      <c r="CCU228" s="1"/>
      <c r="CCV228" s="1"/>
      <c r="CCW228" s="1"/>
      <c r="CCX228" s="1"/>
      <c r="CCY228" s="1"/>
      <c r="CCZ228" s="1"/>
      <c r="CDA228" s="1"/>
      <c r="CDB228" s="1"/>
      <c r="CDC228" s="1"/>
      <c r="CDD228" s="1"/>
      <c r="CDE228" s="1"/>
      <c r="CDF228" s="1"/>
      <c r="CDG228" s="1"/>
      <c r="CDH228" s="1"/>
      <c r="CDI228" s="1"/>
      <c r="CDJ228" s="1"/>
      <c r="CDK228" s="1"/>
      <c r="CDL228" s="1"/>
      <c r="CDM228" s="1"/>
      <c r="CDN228" s="1"/>
      <c r="CDO228" s="1"/>
      <c r="CDP228" s="1"/>
      <c r="CDQ228" s="1"/>
      <c r="CDR228" s="1"/>
      <c r="CDS228" s="1"/>
      <c r="CDT228" s="1"/>
      <c r="CDU228" s="1"/>
      <c r="CDV228" s="1"/>
      <c r="CDW228" s="1"/>
      <c r="CDX228" s="1"/>
      <c r="CDY228" s="1"/>
      <c r="CDZ228" s="1"/>
      <c r="CEA228" s="1"/>
      <c r="CEB228" s="1"/>
      <c r="CEC228" s="1"/>
      <c r="CED228" s="1"/>
      <c r="CEE228" s="1"/>
      <c r="CEF228" s="1"/>
      <c r="CEG228" s="1"/>
      <c r="CEH228" s="1"/>
      <c r="CEI228" s="1"/>
      <c r="CEJ228" s="1"/>
      <c r="CEK228" s="1"/>
      <c r="CEL228" s="1"/>
      <c r="CEM228" s="1"/>
      <c r="CEN228" s="1"/>
      <c r="CEO228" s="1"/>
      <c r="CEP228" s="1"/>
      <c r="CEQ228" s="1"/>
      <c r="CER228" s="1"/>
      <c r="CES228" s="1"/>
      <c r="CET228" s="1"/>
      <c r="CEU228" s="1"/>
      <c r="CEV228" s="1"/>
      <c r="CEW228" s="1"/>
      <c r="CEX228" s="1"/>
      <c r="CEY228" s="1"/>
      <c r="CEZ228" s="1"/>
      <c r="CFA228" s="1"/>
      <c r="CFB228" s="1"/>
      <c r="CFC228" s="1"/>
      <c r="CFD228" s="1"/>
      <c r="CFE228" s="1"/>
      <c r="CFF228" s="1"/>
      <c r="CFG228" s="1"/>
      <c r="CFH228" s="1"/>
      <c r="CFI228" s="1"/>
      <c r="CFJ228" s="1"/>
      <c r="CFK228" s="1"/>
      <c r="CFL228" s="1"/>
      <c r="CFM228" s="1"/>
      <c r="CFN228" s="1"/>
      <c r="CFO228" s="1"/>
      <c r="CFP228" s="1"/>
      <c r="CFQ228" s="1"/>
      <c r="CFR228" s="1"/>
      <c r="CFS228" s="1"/>
      <c r="CFT228" s="1"/>
      <c r="CFU228" s="1"/>
      <c r="CFV228" s="1"/>
      <c r="CFW228" s="1"/>
      <c r="CFX228" s="1"/>
      <c r="CFY228" s="1"/>
      <c r="CFZ228" s="1"/>
      <c r="CGA228" s="1"/>
      <c r="CGB228" s="1"/>
      <c r="CGC228" s="1"/>
      <c r="CGD228" s="1"/>
      <c r="CGE228" s="1"/>
      <c r="CGF228" s="1"/>
      <c r="CGG228" s="1"/>
      <c r="CGH228" s="1"/>
      <c r="CGI228" s="1"/>
      <c r="CGJ228" s="1"/>
      <c r="CGK228" s="1"/>
      <c r="CGL228" s="1"/>
      <c r="CGM228" s="1"/>
      <c r="CGN228" s="1"/>
      <c r="CGO228" s="1"/>
      <c r="CGP228" s="1"/>
      <c r="CGQ228" s="1"/>
      <c r="CGR228" s="1"/>
      <c r="CGS228" s="1"/>
      <c r="CGT228" s="1"/>
      <c r="CGU228" s="1"/>
      <c r="CGV228" s="1"/>
      <c r="CGW228" s="1"/>
      <c r="CGX228" s="1"/>
      <c r="CGY228" s="1"/>
      <c r="CGZ228" s="1"/>
      <c r="CHA228" s="1"/>
      <c r="CHB228" s="1"/>
      <c r="CHC228" s="1"/>
      <c r="CHD228" s="1"/>
      <c r="CHE228" s="1"/>
      <c r="CHF228" s="1"/>
      <c r="CHG228" s="1"/>
      <c r="CHH228" s="1"/>
      <c r="CHI228" s="1"/>
      <c r="CHJ228" s="1"/>
      <c r="CHK228" s="1"/>
      <c r="CHL228" s="1"/>
      <c r="CHM228" s="1"/>
      <c r="CHN228" s="1"/>
      <c r="CHO228" s="1"/>
      <c r="CHP228" s="1"/>
      <c r="CHQ228" s="1"/>
      <c r="CHR228" s="1"/>
      <c r="CHS228" s="1"/>
      <c r="CHT228" s="1"/>
      <c r="CHU228" s="1"/>
      <c r="CHV228" s="1"/>
      <c r="CHW228" s="1"/>
      <c r="CHX228" s="1"/>
      <c r="CHY228" s="1"/>
      <c r="CHZ228" s="1"/>
      <c r="CIA228" s="1"/>
      <c r="CIB228" s="1"/>
      <c r="CIC228" s="1"/>
      <c r="CID228" s="1"/>
      <c r="CIE228" s="1"/>
      <c r="CIF228" s="1"/>
      <c r="CIG228" s="1"/>
      <c r="CIH228" s="1"/>
      <c r="CII228" s="1"/>
      <c r="CIJ228" s="1"/>
      <c r="CIK228" s="1"/>
      <c r="CIL228" s="1"/>
      <c r="CIM228" s="1"/>
      <c r="CIN228" s="1"/>
      <c r="CIO228" s="1"/>
      <c r="CIP228" s="1"/>
      <c r="CIQ228" s="1"/>
      <c r="CIR228" s="1"/>
      <c r="CIS228" s="1"/>
      <c r="CIT228" s="1"/>
      <c r="CIU228" s="1"/>
      <c r="CIV228" s="1"/>
      <c r="CIW228" s="1"/>
      <c r="CIX228" s="1"/>
      <c r="CIY228" s="1"/>
      <c r="CIZ228" s="1"/>
      <c r="CJA228" s="1"/>
      <c r="CJB228" s="1"/>
      <c r="CJC228" s="1"/>
      <c r="CJD228" s="1"/>
      <c r="CJE228" s="1"/>
      <c r="CJF228" s="1"/>
      <c r="CJG228" s="1"/>
      <c r="CJH228" s="1"/>
      <c r="CJI228" s="1"/>
      <c r="CJJ228" s="1"/>
      <c r="CJK228" s="1"/>
      <c r="CJL228" s="1"/>
      <c r="CJM228" s="1"/>
      <c r="CJN228" s="1"/>
      <c r="CJO228" s="1"/>
      <c r="CJP228" s="1"/>
      <c r="CJQ228" s="1"/>
      <c r="CJR228" s="1"/>
      <c r="CJS228" s="1"/>
      <c r="CJT228" s="1"/>
      <c r="CJU228" s="1"/>
      <c r="CJV228" s="1"/>
      <c r="CJW228" s="1"/>
      <c r="CJX228" s="1"/>
      <c r="CJY228" s="1"/>
      <c r="CJZ228" s="1"/>
      <c r="CKA228" s="1"/>
      <c r="CKB228" s="1"/>
      <c r="CKC228" s="1"/>
      <c r="CKD228" s="1"/>
      <c r="CKE228" s="1"/>
      <c r="CKF228" s="1"/>
      <c r="CKG228" s="1"/>
      <c r="CKH228" s="1"/>
      <c r="CKI228" s="1"/>
      <c r="CKJ228" s="1"/>
      <c r="CKK228" s="1"/>
      <c r="CKL228" s="1"/>
      <c r="CKM228" s="1"/>
      <c r="CKN228" s="1"/>
      <c r="CKO228" s="1"/>
      <c r="CKP228" s="1"/>
      <c r="CKQ228" s="1"/>
      <c r="CKR228" s="1"/>
      <c r="CKS228" s="1"/>
      <c r="CKT228" s="1"/>
      <c r="CKU228" s="1"/>
      <c r="CKV228" s="1"/>
      <c r="CKW228" s="1"/>
      <c r="CKX228" s="1"/>
      <c r="CKY228" s="1"/>
      <c r="CKZ228" s="1"/>
      <c r="CLA228" s="1"/>
      <c r="CLB228" s="1"/>
      <c r="CLC228" s="1"/>
      <c r="CLD228" s="1"/>
      <c r="CLE228" s="1"/>
      <c r="CLF228" s="1"/>
      <c r="CLG228" s="1"/>
      <c r="CLH228" s="1"/>
      <c r="CLI228" s="1"/>
      <c r="CLJ228" s="1"/>
      <c r="CLK228" s="1"/>
      <c r="CLL228" s="1"/>
      <c r="CLM228" s="1"/>
      <c r="CLN228" s="1"/>
      <c r="CLO228" s="1"/>
      <c r="CLP228" s="1"/>
      <c r="CLQ228" s="1"/>
      <c r="CLR228" s="1"/>
      <c r="CLS228" s="1"/>
      <c r="CLT228" s="1"/>
      <c r="CLU228" s="1"/>
      <c r="CLV228" s="1"/>
      <c r="CLW228" s="1"/>
      <c r="CLX228" s="1"/>
      <c r="CLY228" s="1"/>
      <c r="CLZ228" s="1"/>
      <c r="CMA228" s="1"/>
      <c r="CMB228" s="1"/>
      <c r="CMC228" s="1"/>
      <c r="CMD228" s="1"/>
      <c r="CME228" s="1"/>
      <c r="CMF228" s="1"/>
      <c r="CMG228" s="1"/>
      <c r="CMH228" s="1"/>
      <c r="CMI228" s="1"/>
      <c r="CMJ228" s="1"/>
      <c r="CMK228" s="1"/>
      <c r="CML228" s="1"/>
      <c r="CMM228" s="1"/>
      <c r="CMN228" s="1"/>
      <c r="CMO228" s="1"/>
      <c r="CMP228" s="1"/>
      <c r="CMQ228" s="1"/>
      <c r="CMR228" s="1"/>
      <c r="CMS228" s="1"/>
      <c r="CMT228" s="1"/>
      <c r="CMU228" s="1"/>
      <c r="CMV228" s="1"/>
      <c r="CMW228" s="1"/>
      <c r="CMX228" s="1"/>
      <c r="CMY228" s="1"/>
      <c r="CMZ228" s="1"/>
      <c r="CNA228" s="1"/>
      <c r="CNB228" s="1"/>
      <c r="CNC228" s="1"/>
      <c r="CND228" s="1"/>
      <c r="CNE228" s="1"/>
      <c r="CNF228" s="1"/>
      <c r="CNG228" s="1"/>
      <c r="CNH228" s="1"/>
      <c r="CNI228" s="1"/>
      <c r="CNJ228" s="1"/>
      <c r="CNK228" s="1"/>
      <c r="CNL228" s="1"/>
      <c r="CNM228" s="1"/>
      <c r="CNN228" s="1"/>
      <c r="CNO228" s="1"/>
      <c r="CNP228" s="1"/>
      <c r="CNQ228" s="1"/>
      <c r="CNR228" s="1"/>
      <c r="CNS228" s="1"/>
      <c r="CNT228" s="1"/>
      <c r="CNU228" s="1"/>
      <c r="CNV228" s="1"/>
      <c r="CNW228" s="1"/>
      <c r="CNX228" s="1"/>
      <c r="CNY228" s="1"/>
      <c r="CNZ228" s="1"/>
      <c r="COA228" s="1"/>
      <c r="COB228" s="1"/>
      <c r="COC228" s="1"/>
      <c r="COD228" s="1"/>
      <c r="COE228" s="1"/>
      <c r="COF228" s="1"/>
      <c r="COG228" s="1"/>
      <c r="COH228" s="1"/>
      <c r="COI228" s="1"/>
      <c r="COJ228" s="1"/>
      <c r="COK228" s="1"/>
      <c r="COL228" s="1"/>
      <c r="COM228" s="1"/>
      <c r="CON228" s="1"/>
      <c r="COO228" s="1"/>
      <c r="COP228" s="1"/>
      <c r="COQ228" s="1"/>
      <c r="COR228" s="1"/>
      <c r="COS228" s="1"/>
      <c r="COT228" s="1"/>
      <c r="COU228" s="1"/>
      <c r="COV228" s="1"/>
      <c r="COW228" s="1"/>
      <c r="COX228" s="1"/>
      <c r="COY228" s="1"/>
      <c r="COZ228" s="1"/>
      <c r="CPA228" s="1"/>
      <c r="CPB228" s="1"/>
      <c r="CPC228" s="1"/>
      <c r="CPD228" s="1"/>
      <c r="CPE228" s="1"/>
      <c r="CPF228" s="1"/>
      <c r="CPG228" s="1"/>
      <c r="CPH228" s="1"/>
      <c r="CPI228" s="1"/>
      <c r="CPJ228" s="1"/>
      <c r="CPK228" s="1"/>
      <c r="CPL228" s="1"/>
      <c r="CPM228" s="1"/>
      <c r="CPN228" s="1"/>
      <c r="CPO228" s="1"/>
      <c r="CPP228" s="1"/>
      <c r="CPQ228" s="1"/>
      <c r="CPR228" s="1"/>
      <c r="CPS228" s="1"/>
      <c r="CPT228" s="1"/>
      <c r="CPU228" s="1"/>
      <c r="CPV228" s="1"/>
      <c r="CPW228" s="1"/>
      <c r="CPX228" s="1"/>
      <c r="CPY228" s="1"/>
      <c r="CPZ228" s="1"/>
      <c r="CQA228" s="1"/>
      <c r="CQB228" s="1"/>
      <c r="CQC228" s="1"/>
      <c r="CQD228" s="1"/>
      <c r="CQE228" s="1"/>
      <c r="CQF228" s="1"/>
      <c r="CQG228" s="1"/>
      <c r="CQH228" s="1"/>
      <c r="CQI228" s="1"/>
      <c r="CQJ228" s="1"/>
      <c r="CQK228" s="1"/>
      <c r="CQL228" s="1"/>
      <c r="CQM228" s="1"/>
      <c r="CQN228" s="1"/>
      <c r="CQO228" s="1"/>
      <c r="CQP228" s="1"/>
      <c r="CQQ228" s="1"/>
      <c r="CQR228" s="1"/>
      <c r="CQS228" s="1"/>
      <c r="CQT228" s="1"/>
      <c r="CQU228" s="1"/>
      <c r="CQV228" s="1"/>
      <c r="CQW228" s="1"/>
      <c r="CQX228" s="1"/>
      <c r="CQY228" s="1"/>
      <c r="CQZ228" s="1"/>
      <c r="CRA228" s="1"/>
      <c r="CRB228" s="1"/>
      <c r="CRC228" s="1"/>
      <c r="CRD228" s="1"/>
      <c r="CRE228" s="1"/>
      <c r="CRF228" s="1"/>
      <c r="CRG228" s="1"/>
      <c r="CRH228" s="1"/>
      <c r="CRI228" s="1"/>
      <c r="CRJ228" s="1"/>
      <c r="CRK228" s="1"/>
      <c r="CRL228" s="1"/>
      <c r="CRM228" s="1"/>
      <c r="CRN228" s="1"/>
      <c r="CRO228" s="1"/>
      <c r="CRP228" s="1"/>
      <c r="CRQ228" s="1"/>
      <c r="CRR228" s="1"/>
      <c r="CRS228" s="1"/>
      <c r="CRT228" s="1"/>
      <c r="CRU228" s="1"/>
      <c r="CRV228" s="1"/>
      <c r="CRW228" s="1"/>
      <c r="CRX228" s="1"/>
      <c r="CRY228" s="1"/>
      <c r="CRZ228" s="1"/>
      <c r="CSA228" s="1"/>
      <c r="CSB228" s="1"/>
      <c r="CSC228" s="1"/>
      <c r="CSD228" s="1"/>
      <c r="CSE228" s="1"/>
      <c r="CSF228" s="1"/>
      <c r="CSG228" s="1"/>
      <c r="CSH228" s="1"/>
      <c r="CSI228" s="1"/>
      <c r="CSJ228" s="1"/>
      <c r="CSK228" s="1"/>
      <c r="CSL228" s="1"/>
      <c r="CSM228" s="1"/>
      <c r="CSN228" s="1"/>
      <c r="CSO228" s="1"/>
      <c r="CSP228" s="1"/>
      <c r="CSQ228" s="1"/>
      <c r="CSR228" s="1"/>
      <c r="CSS228" s="1"/>
      <c r="CST228" s="1"/>
      <c r="CSU228" s="1"/>
      <c r="CSV228" s="1"/>
      <c r="CSW228" s="1"/>
      <c r="CSX228" s="1"/>
      <c r="CSY228" s="1"/>
      <c r="CSZ228" s="1"/>
      <c r="CTA228" s="1"/>
      <c r="CTB228" s="1"/>
      <c r="CTC228" s="1"/>
      <c r="CTD228" s="1"/>
      <c r="CTE228" s="1"/>
      <c r="CTF228" s="1"/>
      <c r="CTG228" s="1"/>
      <c r="CTH228" s="1"/>
      <c r="CTI228" s="1"/>
      <c r="CTJ228" s="1"/>
      <c r="CTK228" s="1"/>
      <c r="CTL228" s="1"/>
      <c r="CTM228" s="1"/>
      <c r="CTN228" s="1"/>
      <c r="CTO228" s="1"/>
      <c r="CTP228" s="1"/>
      <c r="CTQ228" s="1"/>
      <c r="CTR228" s="1"/>
      <c r="CTS228" s="1"/>
      <c r="CTT228" s="1"/>
      <c r="CTU228" s="1"/>
      <c r="CTV228" s="1"/>
      <c r="CTW228" s="1"/>
      <c r="CTX228" s="1"/>
      <c r="CTY228" s="1"/>
      <c r="CTZ228" s="1"/>
      <c r="CUA228" s="1"/>
      <c r="CUB228" s="1"/>
      <c r="CUC228" s="1"/>
      <c r="CUD228" s="1"/>
      <c r="CUE228" s="1"/>
      <c r="CUF228" s="1"/>
      <c r="CUG228" s="1"/>
      <c r="CUH228" s="1"/>
      <c r="CUI228" s="1"/>
      <c r="CUJ228" s="1"/>
      <c r="CUK228" s="1"/>
      <c r="CUL228" s="1"/>
      <c r="CUM228" s="1"/>
      <c r="CUN228" s="1"/>
      <c r="CUO228" s="1"/>
      <c r="CUP228" s="1"/>
      <c r="CUQ228" s="1"/>
      <c r="CUR228" s="1"/>
      <c r="CUS228" s="1"/>
      <c r="CUT228" s="1"/>
      <c r="CUU228" s="1"/>
      <c r="CUV228" s="1"/>
      <c r="CUW228" s="1"/>
      <c r="CUX228" s="1"/>
      <c r="CUY228" s="1"/>
      <c r="CUZ228" s="1"/>
      <c r="CVA228" s="1"/>
      <c r="CVB228" s="1"/>
      <c r="CVC228" s="1"/>
      <c r="CVD228" s="1"/>
      <c r="CVE228" s="1"/>
      <c r="CVF228" s="1"/>
      <c r="CVG228" s="1"/>
      <c r="CVH228" s="1"/>
      <c r="CVI228" s="1"/>
      <c r="CVJ228" s="1"/>
      <c r="CVK228" s="1"/>
      <c r="CVL228" s="1"/>
      <c r="CVM228" s="1"/>
      <c r="CVN228" s="1"/>
      <c r="CVO228" s="1"/>
      <c r="CVP228" s="1"/>
      <c r="CVQ228" s="1"/>
      <c r="CVR228" s="1"/>
      <c r="CVS228" s="1"/>
      <c r="CVT228" s="1"/>
      <c r="CVU228" s="1"/>
      <c r="CVV228" s="1"/>
      <c r="CVW228" s="1"/>
      <c r="CVX228" s="1"/>
      <c r="CVY228" s="1"/>
      <c r="CVZ228" s="1"/>
      <c r="CWA228" s="1"/>
      <c r="CWB228" s="1"/>
      <c r="CWC228" s="1"/>
      <c r="CWD228" s="1"/>
      <c r="CWE228" s="1"/>
      <c r="CWF228" s="1"/>
      <c r="CWG228" s="1"/>
      <c r="CWH228" s="1"/>
      <c r="CWI228" s="1"/>
      <c r="CWJ228" s="1"/>
      <c r="CWK228" s="1"/>
      <c r="CWL228" s="1"/>
      <c r="CWM228" s="1"/>
      <c r="CWN228" s="1"/>
      <c r="CWO228" s="1"/>
      <c r="CWP228" s="1"/>
      <c r="CWQ228" s="1"/>
      <c r="CWR228" s="1"/>
      <c r="CWS228" s="1"/>
      <c r="CWT228" s="1"/>
      <c r="CWU228" s="1"/>
      <c r="CWV228" s="1"/>
      <c r="CWW228" s="1"/>
      <c r="CWX228" s="1"/>
      <c r="CWY228" s="1"/>
      <c r="CWZ228" s="1"/>
      <c r="CXA228" s="1"/>
      <c r="CXB228" s="1"/>
      <c r="CXC228" s="1"/>
      <c r="CXD228" s="1"/>
      <c r="CXE228" s="1"/>
      <c r="CXF228" s="1"/>
      <c r="CXG228" s="1"/>
      <c r="CXH228" s="1"/>
      <c r="CXI228" s="1"/>
      <c r="CXJ228" s="1"/>
      <c r="CXK228" s="1"/>
      <c r="CXL228" s="1"/>
      <c r="CXM228" s="1"/>
      <c r="CXN228" s="1"/>
      <c r="CXO228" s="1"/>
      <c r="CXP228" s="1"/>
      <c r="CXQ228" s="1"/>
      <c r="CXR228" s="1"/>
      <c r="CXS228" s="1"/>
      <c r="CXT228" s="1"/>
      <c r="CXU228" s="1"/>
      <c r="CXV228" s="1"/>
      <c r="CXW228" s="1"/>
      <c r="CXX228" s="1"/>
      <c r="CXY228" s="1"/>
      <c r="CXZ228" s="1"/>
      <c r="CYA228" s="1"/>
      <c r="CYB228" s="1"/>
      <c r="CYC228" s="1"/>
      <c r="CYD228" s="1"/>
      <c r="CYE228" s="1"/>
      <c r="CYF228" s="1"/>
      <c r="CYG228" s="1"/>
      <c r="CYH228" s="1"/>
      <c r="CYI228" s="1"/>
      <c r="CYJ228" s="1"/>
      <c r="CYK228" s="1"/>
      <c r="CYL228" s="1"/>
      <c r="CYM228" s="1"/>
      <c r="CYN228" s="1"/>
      <c r="CYO228" s="1"/>
      <c r="CYP228" s="1"/>
      <c r="CYQ228" s="1"/>
      <c r="CYR228" s="1"/>
      <c r="CYS228" s="1"/>
      <c r="CYT228" s="1"/>
      <c r="CYU228" s="1"/>
      <c r="CYV228" s="1"/>
      <c r="CYW228" s="1"/>
      <c r="CYX228" s="1"/>
      <c r="CYY228" s="1"/>
      <c r="CYZ228" s="1"/>
      <c r="CZA228" s="1"/>
      <c r="CZB228" s="1"/>
      <c r="CZC228" s="1"/>
      <c r="CZD228" s="1"/>
      <c r="CZE228" s="1"/>
      <c r="CZF228" s="1"/>
      <c r="CZG228" s="1"/>
      <c r="CZH228" s="1"/>
      <c r="CZI228" s="1"/>
      <c r="CZJ228" s="1"/>
      <c r="CZK228" s="1"/>
      <c r="CZL228" s="1"/>
      <c r="CZM228" s="1"/>
      <c r="CZN228" s="1"/>
      <c r="CZO228" s="1"/>
      <c r="CZP228" s="1"/>
      <c r="CZQ228" s="1"/>
      <c r="CZR228" s="1"/>
      <c r="CZS228" s="1"/>
      <c r="CZT228" s="1"/>
      <c r="CZU228" s="1"/>
      <c r="CZV228" s="1"/>
      <c r="CZW228" s="1"/>
      <c r="CZX228" s="1"/>
      <c r="CZY228" s="1"/>
      <c r="CZZ228" s="1"/>
      <c r="DAA228" s="1"/>
      <c r="DAB228" s="1"/>
      <c r="DAC228" s="1"/>
      <c r="DAD228" s="1"/>
      <c r="DAE228" s="1"/>
      <c r="DAF228" s="1"/>
      <c r="DAG228" s="1"/>
      <c r="DAH228" s="1"/>
      <c r="DAI228" s="1"/>
      <c r="DAJ228" s="1"/>
      <c r="DAK228" s="1"/>
      <c r="DAL228" s="1"/>
      <c r="DAM228" s="1"/>
      <c r="DAN228" s="1"/>
      <c r="DAO228" s="1"/>
      <c r="DAP228" s="1"/>
      <c r="DAQ228" s="1"/>
      <c r="DAR228" s="1"/>
      <c r="DAS228" s="1"/>
      <c r="DAT228" s="1"/>
      <c r="DAU228" s="1"/>
      <c r="DAV228" s="1"/>
      <c r="DAW228" s="1"/>
      <c r="DAX228" s="1"/>
      <c r="DAY228" s="1"/>
      <c r="DAZ228" s="1"/>
      <c r="DBA228" s="1"/>
      <c r="DBB228" s="1"/>
      <c r="DBC228" s="1"/>
      <c r="DBD228" s="1"/>
      <c r="DBE228" s="1"/>
      <c r="DBF228" s="1"/>
      <c r="DBG228" s="1"/>
      <c r="DBH228" s="1"/>
      <c r="DBI228" s="1"/>
      <c r="DBJ228" s="1"/>
      <c r="DBK228" s="1"/>
      <c r="DBL228" s="1"/>
      <c r="DBM228" s="1"/>
      <c r="DBN228" s="1"/>
      <c r="DBO228" s="1"/>
      <c r="DBP228" s="1"/>
      <c r="DBQ228" s="1"/>
      <c r="DBR228" s="1"/>
      <c r="DBS228" s="1"/>
      <c r="DBT228" s="1"/>
      <c r="DBU228" s="1"/>
      <c r="DBV228" s="1"/>
      <c r="DBW228" s="1"/>
      <c r="DBX228" s="1"/>
      <c r="DBY228" s="1"/>
      <c r="DBZ228" s="1"/>
      <c r="DCA228" s="1"/>
      <c r="DCB228" s="1"/>
      <c r="DCC228" s="1"/>
      <c r="DCD228" s="1"/>
      <c r="DCE228" s="1"/>
      <c r="DCF228" s="1"/>
      <c r="DCG228" s="1"/>
      <c r="DCH228" s="1"/>
      <c r="DCI228" s="1"/>
      <c r="DCJ228" s="1"/>
      <c r="DCK228" s="1"/>
      <c r="DCL228" s="1"/>
      <c r="DCM228" s="1"/>
      <c r="DCN228" s="1"/>
      <c r="DCO228" s="1"/>
      <c r="DCP228" s="1"/>
      <c r="DCQ228" s="1"/>
      <c r="DCR228" s="1"/>
      <c r="DCS228" s="1"/>
      <c r="DCT228" s="1"/>
      <c r="DCU228" s="1"/>
      <c r="DCV228" s="1"/>
      <c r="DCW228" s="1"/>
      <c r="DCX228" s="1"/>
      <c r="DCY228" s="1"/>
      <c r="DCZ228" s="1"/>
      <c r="DDA228" s="1"/>
      <c r="DDB228" s="1"/>
      <c r="DDC228" s="1"/>
      <c r="DDD228" s="1"/>
      <c r="DDE228" s="1"/>
      <c r="DDF228" s="1"/>
      <c r="DDG228" s="1"/>
      <c r="DDH228" s="1"/>
      <c r="DDI228" s="1"/>
      <c r="DDJ228" s="1"/>
      <c r="DDK228" s="1"/>
      <c r="DDL228" s="1"/>
      <c r="DDM228" s="1"/>
      <c r="DDN228" s="1"/>
      <c r="DDO228" s="1"/>
      <c r="DDP228" s="1"/>
      <c r="DDQ228" s="1"/>
      <c r="DDR228" s="1"/>
      <c r="DDS228" s="1"/>
      <c r="DDT228" s="1"/>
      <c r="DDU228" s="1"/>
      <c r="DDV228" s="1"/>
      <c r="DDW228" s="1"/>
      <c r="DDX228" s="1"/>
      <c r="DDY228" s="1"/>
      <c r="DDZ228" s="1"/>
      <c r="DEA228" s="1"/>
      <c r="DEB228" s="1"/>
      <c r="DEC228" s="1"/>
      <c r="DED228" s="1"/>
      <c r="DEE228" s="1"/>
      <c r="DEF228" s="1"/>
      <c r="DEG228" s="1"/>
      <c r="DEH228" s="1"/>
      <c r="DEI228" s="1"/>
      <c r="DEJ228" s="1"/>
      <c r="DEK228" s="1"/>
      <c r="DEL228" s="1"/>
      <c r="DEM228" s="1"/>
      <c r="DEN228" s="1"/>
      <c r="DEO228" s="1"/>
      <c r="DEP228" s="1"/>
      <c r="DEQ228" s="1"/>
      <c r="DER228" s="1"/>
      <c r="DES228" s="1"/>
      <c r="DET228" s="1"/>
      <c r="DEU228" s="1"/>
      <c r="DEV228" s="1"/>
      <c r="DEW228" s="1"/>
      <c r="DEX228" s="1"/>
      <c r="DEY228" s="1"/>
      <c r="DEZ228" s="1"/>
      <c r="DFA228" s="1"/>
      <c r="DFB228" s="1"/>
      <c r="DFC228" s="1"/>
      <c r="DFD228" s="1"/>
      <c r="DFE228" s="1"/>
      <c r="DFF228" s="1"/>
      <c r="DFG228" s="1"/>
      <c r="DFH228" s="1"/>
      <c r="DFI228" s="1"/>
      <c r="DFJ228" s="1"/>
      <c r="DFK228" s="1"/>
      <c r="DFL228" s="1"/>
      <c r="DFM228" s="1"/>
      <c r="DFN228" s="1"/>
      <c r="DFO228" s="1"/>
      <c r="DFP228" s="1"/>
      <c r="DFQ228" s="1"/>
      <c r="DFR228" s="1"/>
      <c r="DFS228" s="1"/>
      <c r="DFT228" s="1"/>
      <c r="DFU228" s="1"/>
      <c r="DFV228" s="1"/>
      <c r="DFW228" s="1"/>
      <c r="DFX228" s="1"/>
      <c r="DFY228" s="1"/>
      <c r="DFZ228" s="1"/>
      <c r="DGA228" s="1"/>
      <c r="DGB228" s="1"/>
      <c r="DGC228" s="1"/>
      <c r="DGD228" s="1"/>
      <c r="DGE228" s="1"/>
      <c r="DGF228" s="1"/>
      <c r="DGG228" s="1"/>
      <c r="DGH228" s="1"/>
      <c r="DGI228" s="1"/>
      <c r="DGJ228" s="1"/>
      <c r="DGK228" s="1"/>
      <c r="DGL228" s="1"/>
      <c r="DGM228" s="1"/>
      <c r="DGN228" s="1"/>
      <c r="DGO228" s="1"/>
      <c r="DGP228" s="1"/>
      <c r="DGQ228" s="1"/>
      <c r="DGR228" s="1"/>
      <c r="DGS228" s="1"/>
      <c r="DGT228" s="1"/>
      <c r="DGU228" s="1"/>
      <c r="DGV228" s="1"/>
      <c r="DGW228" s="1"/>
      <c r="DGX228" s="1"/>
      <c r="DGY228" s="1"/>
      <c r="DGZ228" s="1"/>
      <c r="DHA228" s="1"/>
      <c r="DHB228" s="1"/>
      <c r="DHC228" s="1"/>
      <c r="DHD228" s="1"/>
      <c r="DHE228" s="1"/>
      <c r="DHF228" s="1"/>
      <c r="DHG228" s="1"/>
      <c r="DHH228" s="1"/>
      <c r="DHI228" s="1"/>
      <c r="DHJ228" s="1"/>
      <c r="DHK228" s="1"/>
      <c r="DHL228" s="1"/>
      <c r="DHM228" s="1"/>
      <c r="DHN228" s="1"/>
      <c r="DHO228" s="1"/>
      <c r="DHP228" s="1"/>
      <c r="DHQ228" s="1"/>
      <c r="DHR228" s="1"/>
      <c r="DHS228" s="1"/>
      <c r="DHT228" s="1"/>
      <c r="DHU228" s="1"/>
      <c r="DHV228" s="1"/>
      <c r="DHW228" s="1"/>
      <c r="DHX228" s="1"/>
      <c r="DHY228" s="1"/>
      <c r="DHZ228" s="1"/>
      <c r="DIA228" s="1"/>
      <c r="DIB228" s="1"/>
      <c r="DIC228" s="1"/>
      <c r="DID228" s="1"/>
      <c r="DIE228" s="1"/>
      <c r="DIF228" s="1"/>
      <c r="DIG228" s="1"/>
      <c r="DIH228" s="1"/>
      <c r="DII228" s="1"/>
      <c r="DIJ228" s="1"/>
      <c r="DIK228" s="1"/>
      <c r="DIL228" s="1"/>
      <c r="DIM228" s="1"/>
      <c r="DIN228" s="1"/>
      <c r="DIO228" s="1"/>
      <c r="DIP228" s="1"/>
      <c r="DIQ228" s="1"/>
      <c r="DIR228" s="1"/>
      <c r="DIS228" s="1"/>
      <c r="DIT228" s="1"/>
      <c r="DIU228" s="1"/>
      <c r="DIV228" s="1"/>
      <c r="DIW228" s="1"/>
      <c r="DIX228" s="1"/>
      <c r="DIY228" s="1"/>
      <c r="DIZ228" s="1"/>
      <c r="DJA228" s="1"/>
      <c r="DJB228" s="1"/>
      <c r="DJC228" s="1"/>
      <c r="DJD228" s="1"/>
      <c r="DJE228" s="1"/>
      <c r="DJF228" s="1"/>
      <c r="DJG228" s="1"/>
      <c r="DJH228" s="1"/>
      <c r="DJI228" s="1"/>
      <c r="DJJ228" s="1"/>
      <c r="DJK228" s="1"/>
      <c r="DJL228" s="1"/>
      <c r="DJM228" s="1"/>
      <c r="DJN228" s="1"/>
      <c r="DJO228" s="1"/>
      <c r="DJP228" s="1"/>
      <c r="DJQ228" s="1"/>
      <c r="DJR228" s="1"/>
      <c r="DJS228" s="1"/>
      <c r="DJT228" s="1"/>
      <c r="DJU228" s="1"/>
      <c r="DJV228" s="1"/>
      <c r="DJW228" s="1"/>
      <c r="DJX228" s="1"/>
      <c r="DJY228" s="1"/>
      <c r="DJZ228" s="1"/>
      <c r="DKA228" s="1"/>
      <c r="DKB228" s="1"/>
      <c r="DKC228" s="1"/>
      <c r="DKD228" s="1"/>
      <c r="DKE228" s="1"/>
      <c r="DKF228" s="1"/>
      <c r="DKG228" s="1"/>
      <c r="DKH228" s="1"/>
      <c r="DKI228" s="1"/>
      <c r="DKJ228" s="1"/>
      <c r="DKK228" s="1"/>
      <c r="DKL228" s="1"/>
      <c r="DKM228" s="1"/>
      <c r="DKN228" s="1"/>
      <c r="DKO228" s="1"/>
      <c r="DKP228" s="1"/>
      <c r="DKQ228" s="1"/>
      <c r="DKR228" s="1"/>
      <c r="DKS228" s="1"/>
      <c r="DKT228" s="1"/>
      <c r="DKU228" s="1"/>
      <c r="DKV228" s="1"/>
      <c r="DKW228" s="1"/>
      <c r="DKX228" s="1"/>
      <c r="DKY228" s="1"/>
      <c r="DKZ228" s="1"/>
      <c r="DLA228" s="1"/>
      <c r="DLB228" s="1"/>
      <c r="DLC228" s="1"/>
      <c r="DLD228" s="1"/>
      <c r="DLE228" s="1"/>
      <c r="DLF228" s="1"/>
      <c r="DLG228" s="1"/>
      <c r="DLH228" s="1"/>
      <c r="DLI228" s="1"/>
      <c r="DLJ228" s="1"/>
      <c r="DLK228" s="1"/>
      <c r="DLL228" s="1"/>
      <c r="DLM228" s="1"/>
      <c r="DLN228" s="1"/>
      <c r="DLO228" s="1"/>
      <c r="DLP228" s="1"/>
      <c r="DLQ228" s="1"/>
      <c r="DLR228" s="1"/>
      <c r="DLS228" s="1"/>
      <c r="DLT228" s="1"/>
      <c r="DLU228" s="1"/>
      <c r="DLV228" s="1"/>
      <c r="DLW228" s="1"/>
      <c r="DLX228" s="1"/>
      <c r="DLY228" s="1"/>
      <c r="DLZ228" s="1"/>
      <c r="DMA228" s="1"/>
      <c r="DMB228" s="1"/>
      <c r="DMC228" s="1"/>
      <c r="DMD228" s="1"/>
      <c r="DME228" s="1"/>
      <c r="DMF228" s="1"/>
      <c r="DMG228" s="1"/>
      <c r="DMH228" s="1"/>
      <c r="DMI228" s="1"/>
      <c r="DMJ228" s="1"/>
      <c r="DMK228" s="1"/>
      <c r="DML228" s="1"/>
      <c r="DMM228" s="1"/>
      <c r="DMN228" s="1"/>
      <c r="DMO228" s="1"/>
      <c r="DMP228" s="1"/>
      <c r="DMQ228" s="1"/>
      <c r="DMR228" s="1"/>
      <c r="DMS228" s="1"/>
      <c r="DMT228" s="1"/>
      <c r="DMU228" s="1"/>
      <c r="DMV228" s="1"/>
      <c r="DMW228" s="1"/>
      <c r="DMX228" s="1"/>
      <c r="DMY228" s="1"/>
      <c r="DMZ228" s="1"/>
      <c r="DNA228" s="1"/>
      <c r="DNB228" s="1"/>
      <c r="DNC228" s="1"/>
      <c r="DND228" s="1"/>
      <c r="DNE228" s="1"/>
      <c r="DNF228" s="1"/>
      <c r="DNG228" s="1"/>
      <c r="DNH228" s="1"/>
      <c r="DNI228" s="1"/>
      <c r="DNJ228" s="1"/>
      <c r="DNK228" s="1"/>
      <c r="DNL228" s="1"/>
      <c r="DNM228" s="1"/>
      <c r="DNN228" s="1"/>
      <c r="DNO228" s="1"/>
      <c r="DNP228" s="1"/>
      <c r="DNQ228" s="1"/>
      <c r="DNR228" s="1"/>
      <c r="DNS228" s="1"/>
      <c r="DNT228" s="1"/>
      <c r="DNU228" s="1"/>
      <c r="DNV228" s="1"/>
      <c r="DNW228" s="1"/>
      <c r="DNX228" s="1"/>
      <c r="DNY228" s="1"/>
      <c r="DNZ228" s="1"/>
      <c r="DOA228" s="1"/>
      <c r="DOB228" s="1"/>
      <c r="DOC228" s="1"/>
      <c r="DOD228" s="1"/>
      <c r="DOE228" s="1"/>
      <c r="DOF228" s="1"/>
      <c r="DOG228" s="1"/>
      <c r="DOH228" s="1"/>
      <c r="DOI228" s="1"/>
      <c r="DOJ228" s="1"/>
      <c r="DOK228" s="1"/>
      <c r="DOL228" s="1"/>
      <c r="DOM228" s="1"/>
      <c r="DON228" s="1"/>
      <c r="DOO228" s="1"/>
      <c r="DOP228" s="1"/>
      <c r="DOQ228" s="1"/>
      <c r="DOR228" s="1"/>
      <c r="DOS228" s="1"/>
      <c r="DOT228" s="1"/>
      <c r="DOU228" s="1"/>
      <c r="DOV228" s="1"/>
      <c r="DOW228" s="1"/>
      <c r="DOX228" s="1"/>
      <c r="DOY228" s="1"/>
      <c r="DOZ228" s="1"/>
      <c r="DPA228" s="1"/>
      <c r="DPB228" s="1"/>
      <c r="DPC228" s="1"/>
      <c r="DPD228" s="1"/>
      <c r="DPE228" s="1"/>
      <c r="DPF228" s="1"/>
      <c r="DPG228" s="1"/>
      <c r="DPH228" s="1"/>
      <c r="DPI228" s="1"/>
      <c r="DPJ228" s="1"/>
      <c r="DPK228" s="1"/>
      <c r="DPL228" s="1"/>
      <c r="DPM228" s="1"/>
      <c r="DPN228" s="1"/>
      <c r="DPO228" s="1"/>
      <c r="DPP228" s="1"/>
      <c r="DPQ228" s="1"/>
      <c r="DPR228" s="1"/>
      <c r="DPS228" s="1"/>
      <c r="DPT228" s="1"/>
      <c r="DPU228" s="1"/>
      <c r="DPV228" s="1"/>
      <c r="DPW228" s="1"/>
      <c r="DPX228" s="1"/>
      <c r="DPY228" s="1"/>
      <c r="DPZ228" s="1"/>
      <c r="DQA228" s="1"/>
      <c r="DQB228" s="1"/>
      <c r="DQC228" s="1"/>
      <c r="DQD228" s="1"/>
      <c r="DQE228" s="1"/>
      <c r="DQF228" s="1"/>
      <c r="DQG228" s="1"/>
      <c r="DQH228" s="1"/>
      <c r="DQI228" s="1"/>
      <c r="DQJ228" s="1"/>
      <c r="DQK228" s="1"/>
      <c r="DQL228" s="1"/>
      <c r="DQM228" s="1"/>
      <c r="DQN228" s="1"/>
      <c r="DQO228" s="1"/>
      <c r="DQP228" s="1"/>
      <c r="DQQ228" s="1"/>
      <c r="DQR228" s="1"/>
      <c r="DQS228" s="1"/>
      <c r="DQT228" s="1"/>
      <c r="DQU228" s="1"/>
      <c r="DQV228" s="1"/>
      <c r="DQW228" s="1"/>
      <c r="DQX228" s="1"/>
      <c r="DQY228" s="1"/>
      <c r="DQZ228" s="1"/>
      <c r="DRA228" s="1"/>
      <c r="DRB228" s="1"/>
      <c r="DRC228" s="1"/>
      <c r="DRD228" s="1"/>
      <c r="DRE228" s="1"/>
      <c r="DRF228" s="1"/>
      <c r="DRG228" s="1"/>
      <c r="DRH228" s="1"/>
      <c r="DRI228" s="1"/>
      <c r="DRJ228" s="1"/>
      <c r="DRK228" s="1"/>
      <c r="DRL228" s="1"/>
      <c r="DRM228" s="1"/>
      <c r="DRN228" s="1"/>
      <c r="DRO228" s="1"/>
      <c r="DRP228" s="1"/>
      <c r="DRQ228" s="1"/>
      <c r="DRR228" s="1"/>
      <c r="DRS228" s="1"/>
      <c r="DRT228" s="1"/>
      <c r="DRU228" s="1"/>
      <c r="DRV228" s="1"/>
      <c r="DRW228" s="1"/>
      <c r="DRX228" s="1"/>
      <c r="DRY228" s="1"/>
      <c r="DRZ228" s="1"/>
      <c r="DSA228" s="1"/>
      <c r="DSB228" s="1"/>
      <c r="DSC228" s="1"/>
      <c r="DSD228" s="1"/>
      <c r="DSE228" s="1"/>
      <c r="DSF228" s="1"/>
      <c r="DSG228" s="1"/>
      <c r="DSH228" s="1"/>
      <c r="DSI228" s="1"/>
      <c r="DSJ228" s="1"/>
      <c r="DSK228" s="1"/>
      <c r="DSL228" s="1"/>
      <c r="DSM228" s="1"/>
      <c r="DSN228" s="1"/>
      <c r="DSO228" s="1"/>
      <c r="DSP228" s="1"/>
      <c r="DSQ228" s="1"/>
      <c r="DSR228" s="1"/>
      <c r="DSS228" s="1"/>
      <c r="DST228" s="1"/>
      <c r="DSU228" s="1"/>
      <c r="DSV228" s="1"/>
      <c r="DSW228" s="1"/>
      <c r="DSX228" s="1"/>
      <c r="DSY228" s="1"/>
      <c r="DSZ228" s="1"/>
      <c r="DTA228" s="1"/>
      <c r="DTB228" s="1"/>
      <c r="DTC228" s="1"/>
      <c r="DTD228" s="1"/>
      <c r="DTE228" s="1"/>
      <c r="DTF228" s="1"/>
      <c r="DTG228" s="1"/>
      <c r="DTH228" s="1"/>
      <c r="DTI228" s="1"/>
      <c r="DTJ228" s="1"/>
      <c r="DTK228" s="1"/>
      <c r="DTL228" s="1"/>
      <c r="DTM228" s="1"/>
      <c r="DTN228" s="1"/>
      <c r="DTO228" s="1"/>
      <c r="DTP228" s="1"/>
      <c r="DTQ228" s="1"/>
      <c r="DTR228" s="1"/>
      <c r="DTS228" s="1"/>
      <c r="DTT228" s="1"/>
      <c r="DTU228" s="1"/>
      <c r="DTV228" s="1"/>
      <c r="DTW228" s="1"/>
      <c r="DTX228" s="1"/>
      <c r="DTY228" s="1"/>
      <c r="DTZ228" s="1"/>
      <c r="DUA228" s="1"/>
      <c r="DUB228" s="1"/>
      <c r="DUC228" s="1"/>
      <c r="DUD228" s="1"/>
      <c r="DUE228" s="1"/>
      <c r="DUF228" s="1"/>
      <c r="DUG228" s="1"/>
      <c r="DUH228" s="1"/>
      <c r="DUI228" s="1"/>
      <c r="DUJ228" s="1"/>
      <c r="DUK228" s="1"/>
      <c r="DUL228" s="1"/>
      <c r="DUM228" s="1"/>
      <c r="DUN228" s="1"/>
      <c r="DUO228" s="1"/>
      <c r="DUP228" s="1"/>
      <c r="DUQ228" s="1"/>
      <c r="DUR228" s="1"/>
      <c r="DUS228" s="1"/>
      <c r="DUT228" s="1"/>
      <c r="DUU228" s="1"/>
      <c r="DUV228" s="1"/>
      <c r="DUW228" s="1"/>
      <c r="DUX228" s="1"/>
      <c r="DUY228" s="1"/>
      <c r="DUZ228" s="1"/>
      <c r="DVA228" s="1"/>
      <c r="DVB228" s="1"/>
      <c r="DVC228" s="1"/>
      <c r="DVD228" s="1"/>
      <c r="DVE228" s="1"/>
      <c r="DVF228" s="1"/>
      <c r="DVG228" s="1"/>
      <c r="DVH228" s="1"/>
      <c r="DVI228" s="1"/>
      <c r="DVJ228" s="1"/>
      <c r="DVK228" s="1"/>
      <c r="DVL228" s="1"/>
      <c r="DVM228" s="1"/>
      <c r="DVN228" s="1"/>
      <c r="DVO228" s="1"/>
      <c r="DVP228" s="1"/>
      <c r="DVQ228" s="1"/>
      <c r="DVR228" s="1"/>
      <c r="DVS228" s="1"/>
      <c r="DVT228" s="1"/>
      <c r="DVU228" s="1"/>
      <c r="DVV228" s="1"/>
      <c r="DVW228" s="1"/>
      <c r="DVX228" s="1"/>
      <c r="DVY228" s="1"/>
      <c r="DVZ228" s="1"/>
      <c r="DWA228" s="1"/>
      <c r="DWB228" s="1"/>
      <c r="DWC228" s="1"/>
      <c r="DWD228" s="1"/>
      <c r="DWE228" s="1"/>
      <c r="DWF228" s="1"/>
      <c r="DWG228" s="1"/>
      <c r="DWH228" s="1"/>
      <c r="DWI228" s="1"/>
      <c r="DWJ228" s="1"/>
      <c r="DWK228" s="1"/>
      <c r="DWL228" s="1"/>
      <c r="DWM228" s="1"/>
      <c r="DWN228" s="1"/>
      <c r="DWO228" s="1"/>
      <c r="DWP228" s="1"/>
      <c r="DWQ228" s="1"/>
      <c r="DWR228" s="1"/>
      <c r="DWS228" s="1"/>
      <c r="DWT228" s="1"/>
      <c r="DWU228" s="1"/>
      <c r="DWV228" s="1"/>
      <c r="DWW228" s="1"/>
      <c r="DWX228" s="1"/>
      <c r="DWY228" s="1"/>
      <c r="DWZ228" s="1"/>
      <c r="DXA228" s="1"/>
      <c r="DXB228" s="1"/>
      <c r="DXC228" s="1"/>
      <c r="DXD228" s="1"/>
      <c r="DXE228" s="1"/>
      <c r="DXF228" s="1"/>
      <c r="DXG228" s="1"/>
      <c r="DXH228" s="1"/>
      <c r="DXI228" s="1"/>
      <c r="DXJ228" s="1"/>
      <c r="DXK228" s="1"/>
      <c r="DXL228" s="1"/>
      <c r="DXM228" s="1"/>
      <c r="DXN228" s="1"/>
      <c r="DXO228" s="1"/>
      <c r="DXP228" s="1"/>
      <c r="DXQ228" s="1"/>
      <c r="DXR228" s="1"/>
      <c r="DXS228" s="1"/>
      <c r="DXT228" s="1"/>
      <c r="DXU228" s="1"/>
      <c r="DXV228" s="1"/>
      <c r="DXW228" s="1"/>
      <c r="DXX228" s="1"/>
      <c r="DXY228" s="1"/>
      <c r="DXZ228" s="1"/>
      <c r="DYA228" s="1"/>
      <c r="DYB228" s="1"/>
      <c r="DYC228" s="1"/>
      <c r="DYD228" s="1"/>
      <c r="DYE228" s="1"/>
      <c r="DYF228" s="1"/>
      <c r="DYG228" s="1"/>
      <c r="DYH228" s="1"/>
      <c r="DYI228" s="1"/>
      <c r="DYJ228" s="1"/>
      <c r="DYK228" s="1"/>
      <c r="DYL228" s="1"/>
      <c r="DYM228" s="1"/>
      <c r="DYN228" s="1"/>
      <c r="DYO228" s="1"/>
      <c r="DYP228" s="1"/>
      <c r="DYQ228" s="1"/>
      <c r="DYR228" s="1"/>
      <c r="DYS228" s="1"/>
      <c r="DYT228" s="1"/>
      <c r="DYU228" s="1"/>
      <c r="DYV228" s="1"/>
      <c r="DYW228" s="1"/>
      <c r="DYX228" s="1"/>
      <c r="DYY228" s="1"/>
      <c r="DYZ228" s="1"/>
      <c r="DZA228" s="1"/>
      <c r="DZB228" s="1"/>
      <c r="DZC228" s="1"/>
      <c r="DZD228" s="1"/>
      <c r="DZE228" s="1"/>
      <c r="DZF228" s="1"/>
      <c r="DZG228" s="1"/>
      <c r="DZH228" s="1"/>
      <c r="DZI228" s="1"/>
      <c r="DZJ228" s="1"/>
      <c r="DZK228" s="1"/>
      <c r="DZL228" s="1"/>
      <c r="DZM228" s="1"/>
      <c r="DZN228" s="1"/>
      <c r="DZO228" s="1"/>
      <c r="DZP228" s="1"/>
      <c r="DZQ228" s="1"/>
      <c r="DZR228" s="1"/>
      <c r="DZS228" s="1"/>
      <c r="DZT228" s="1"/>
      <c r="DZU228" s="1"/>
      <c r="DZV228" s="1"/>
      <c r="DZW228" s="1"/>
      <c r="DZX228" s="1"/>
      <c r="DZY228" s="1"/>
      <c r="DZZ228" s="1"/>
      <c r="EAA228" s="1"/>
      <c r="EAB228" s="1"/>
      <c r="EAC228" s="1"/>
      <c r="EAD228" s="1"/>
      <c r="EAE228" s="1"/>
      <c r="EAF228" s="1"/>
      <c r="EAG228" s="1"/>
      <c r="EAH228" s="1"/>
      <c r="EAI228" s="1"/>
      <c r="EAJ228" s="1"/>
      <c r="EAK228" s="1"/>
      <c r="EAL228" s="1"/>
      <c r="EAM228" s="1"/>
      <c r="EAN228" s="1"/>
      <c r="EAO228" s="1"/>
      <c r="EAP228" s="1"/>
      <c r="EAQ228" s="1"/>
      <c r="EAR228" s="1"/>
      <c r="EAS228" s="1"/>
      <c r="EAT228" s="1"/>
      <c r="EAU228" s="1"/>
      <c r="EAV228" s="1"/>
      <c r="EAW228" s="1"/>
      <c r="EAX228" s="1"/>
      <c r="EAY228" s="1"/>
      <c r="EAZ228" s="1"/>
      <c r="EBA228" s="1"/>
      <c r="EBB228" s="1"/>
      <c r="EBC228" s="1"/>
      <c r="EBD228" s="1"/>
      <c r="EBE228" s="1"/>
      <c r="EBF228" s="1"/>
      <c r="EBG228" s="1"/>
      <c r="EBH228" s="1"/>
      <c r="EBI228" s="1"/>
      <c r="EBJ228" s="1"/>
      <c r="EBK228" s="1"/>
      <c r="EBL228" s="1"/>
      <c r="EBM228" s="1"/>
      <c r="EBN228" s="1"/>
      <c r="EBO228" s="1"/>
      <c r="EBP228" s="1"/>
      <c r="EBQ228" s="1"/>
      <c r="EBR228" s="1"/>
      <c r="EBS228" s="1"/>
      <c r="EBT228" s="1"/>
      <c r="EBU228" s="1"/>
      <c r="EBV228" s="1"/>
      <c r="EBW228" s="1"/>
      <c r="EBX228" s="1"/>
      <c r="EBY228" s="1"/>
      <c r="EBZ228" s="1"/>
      <c r="ECA228" s="1"/>
      <c r="ECB228" s="1"/>
      <c r="ECC228" s="1"/>
      <c r="ECD228" s="1"/>
      <c r="ECE228" s="1"/>
      <c r="ECF228" s="1"/>
      <c r="ECG228" s="1"/>
      <c r="ECH228" s="1"/>
      <c r="ECI228" s="1"/>
      <c r="ECJ228" s="1"/>
      <c r="ECK228" s="1"/>
      <c r="ECL228" s="1"/>
      <c r="ECM228" s="1"/>
      <c r="ECN228" s="1"/>
      <c r="ECO228" s="1"/>
      <c r="ECP228" s="1"/>
      <c r="ECQ228" s="1"/>
      <c r="ECR228" s="1"/>
      <c r="ECS228" s="1"/>
      <c r="ECT228" s="1"/>
      <c r="ECU228" s="1"/>
      <c r="ECV228" s="1"/>
      <c r="ECW228" s="1"/>
      <c r="ECX228" s="1"/>
      <c r="ECY228" s="1"/>
      <c r="ECZ228" s="1"/>
      <c r="EDA228" s="1"/>
      <c r="EDB228" s="1"/>
      <c r="EDC228" s="1"/>
      <c r="EDD228" s="1"/>
      <c r="EDE228" s="1"/>
      <c r="EDF228" s="1"/>
      <c r="EDG228" s="1"/>
      <c r="EDH228" s="1"/>
      <c r="EDI228" s="1"/>
      <c r="EDJ228" s="1"/>
      <c r="EDK228" s="1"/>
      <c r="EDL228" s="1"/>
      <c r="EDM228" s="1"/>
      <c r="EDN228" s="1"/>
      <c r="EDO228" s="1"/>
      <c r="EDP228" s="1"/>
      <c r="EDQ228" s="1"/>
      <c r="EDR228" s="1"/>
      <c r="EDS228" s="1"/>
      <c r="EDT228" s="1"/>
      <c r="EDU228" s="1"/>
      <c r="EDV228" s="1"/>
      <c r="EDW228" s="1"/>
      <c r="EDX228" s="1"/>
      <c r="EDY228" s="1"/>
      <c r="EDZ228" s="1"/>
      <c r="EEA228" s="1"/>
      <c r="EEB228" s="1"/>
      <c r="EEC228" s="1"/>
      <c r="EED228" s="1"/>
      <c r="EEE228" s="1"/>
      <c r="EEF228" s="1"/>
      <c r="EEG228" s="1"/>
      <c r="EEH228" s="1"/>
      <c r="EEI228" s="1"/>
      <c r="EEJ228" s="1"/>
      <c r="EEK228" s="1"/>
      <c r="EEL228" s="1"/>
      <c r="EEM228" s="1"/>
      <c r="EEN228" s="1"/>
      <c r="EEO228" s="1"/>
      <c r="EEP228" s="1"/>
      <c r="EEQ228" s="1"/>
      <c r="EER228" s="1"/>
      <c r="EES228" s="1"/>
      <c r="EET228" s="1"/>
      <c r="EEU228" s="1"/>
      <c r="EEV228" s="1"/>
      <c r="EEW228" s="1"/>
      <c r="EEX228" s="1"/>
      <c r="EEY228" s="1"/>
      <c r="EEZ228" s="1"/>
      <c r="EFA228" s="1"/>
      <c r="EFB228" s="1"/>
      <c r="EFC228" s="1"/>
      <c r="EFD228" s="1"/>
      <c r="EFE228" s="1"/>
      <c r="EFF228" s="1"/>
      <c r="EFG228" s="1"/>
      <c r="EFH228" s="1"/>
      <c r="EFI228" s="1"/>
      <c r="EFJ228" s="1"/>
      <c r="EFK228" s="1"/>
      <c r="EFL228" s="1"/>
      <c r="EFM228" s="1"/>
      <c r="EFN228" s="1"/>
      <c r="EFO228" s="1"/>
      <c r="EFP228" s="1"/>
      <c r="EFQ228" s="1"/>
      <c r="EFR228" s="1"/>
      <c r="EFS228" s="1"/>
      <c r="EFT228" s="1"/>
      <c r="EFU228" s="1"/>
      <c r="EFV228" s="1"/>
      <c r="EFW228" s="1"/>
      <c r="EFX228" s="1"/>
      <c r="EFY228" s="1"/>
      <c r="EFZ228" s="1"/>
      <c r="EGA228" s="1"/>
      <c r="EGB228" s="1"/>
      <c r="EGC228" s="1"/>
      <c r="EGD228" s="1"/>
      <c r="EGE228" s="1"/>
      <c r="EGF228" s="1"/>
      <c r="EGG228" s="1"/>
      <c r="EGH228" s="1"/>
      <c r="EGI228" s="1"/>
      <c r="EGJ228" s="1"/>
      <c r="EGK228" s="1"/>
      <c r="EGL228" s="1"/>
      <c r="EGM228" s="1"/>
      <c r="EGN228" s="1"/>
      <c r="EGO228" s="1"/>
      <c r="EGP228" s="1"/>
      <c r="EGQ228" s="1"/>
      <c r="EGR228" s="1"/>
      <c r="EGS228" s="1"/>
      <c r="EGT228" s="1"/>
      <c r="EGU228" s="1"/>
      <c r="EGV228" s="1"/>
      <c r="EGW228" s="1"/>
      <c r="EGX228" s="1"/>
      <c r="EGY228" s="1"/>
      <c r="EGZ228" s="1"/>
      <c r="EHA228" s="1"/>
      <c r="EHB228" s="1"/>
      <c r="EHC228" s="1"/>
      <c r="EHD228" s="1"/>
      <c r="EHE228" s="1"/>
      <c r="EHF228" s="1"/>
      <c r="EHG228" s="1"/>
      <c r="EHH228" s="1"/>
      <c r="EHI228" s="1"/>
      <c r="EHJ228" s="1"/>
      <c r="EHK228" s="1"/>
      <c r="EHL228" s="1"/>
      <c r="EHM228" s="1"/>
      <c r="EHN228" s="1"/>
      <c r="EHO228" s="1"/>
      <c r="EHP228" s="1"/>
      <c r="EHQ228" s="1"/>
      <c r="EHR228" s="1"/>
      <c r="EHS228" s="1"/>
      <c r="EHT228" s="1"/>
      <c r="EHU228" s="1"/>
      <c r="EHV228" s="1"/>
      <c r="EHW228" s="1"/>
      <c r="EHX228" s="1"/>
      <c r="EHY228" s="1"/>
      <c r="EHZ228" s="1"/>
      <c r="EIA228" s="1"/>
      <c r="EIB228" s="1"/>
      <c r="EIC228" s="1"/>
      <c r="EID228" s="1"/>
      <c r="EIE228" s="1"/>
      <c r="EIF228" s="1"/>
      <c r="EIG228" s="1"/>
      <c r="EIH228" s="1"/>
      <c r="EII228" s="1"/>
      <c r="EIJ228" s="1"/>
      <c r="EIK228" s="1"/>
      <c r="EIL228" s="1"/>
      <c r="EIM228" s="1"/>
      <c r="EIN228" s="1"/>
      <c r="EIO228" s="1"/>
      <c r="EIP228" s="1"/>
      <c r="EIQ228" s="1"/>
      <c r="EIR228" s="1"/>
      <c r="EIS228" s="1"/>
      <c r="EIT228" s="1"/>
      <c r="EIU228" s="1"/>
      <c r="EIV228" s="1"/>
      <c r="EIW228" s="1"/>
      <c r="EIX228" s="1"/>
      <c r="EIY228" s="1"/>
      <c r="EIZ228" s="1"/>
      <c r="EJA228" s="1"/>
      <c r="EJB228" s="1"/>
      <c r="EJC228" s="1"/>
      <c r="EJD228" s="1"/>
      <c r="EJE228" s="1"/>
      <c r="EJF228" s="1"/>
      <c r="EJG228" s="1"/>
      <c r="EJH228" s="1"/>
      <c r="EJI228" s="1"/>
      <c r="EJJ228" s="1"/>
      <c r="EJK228" s="1"/>
      <c r="EJL228" s="1"/>
      <c r="EJM228" s="1"/>
      <c r="EJN228" s="1"/>
      <c r="EJO228" s="1"/>
      <c r="EJP228" s="1"/>
      <c r="EJQ228" s="1"/>
      <c r="EJR228" s="1"/>
      <c r="EJS228" s="1"/>
      <c r="EJT228" s="1"/>
      <c r="EJU228" s="1"/>
      <c r="EJV228" s="1"/>
      <c r="EJW228" s="1"/>
      <c r="EJX228" s="1"/>
      <c r="EJY228" s="1"/>
      <c r="EJZ228" s="1"/>
      <c r="EKA228" s="1"/>
      <c r="EKB228" s="1"/>
      <c r="EKC228" s="1"/>
      <c r="EKD228" s="1"/>
      <c r="EKE228" s="1"/>
      <c r="EKF228" s="1"/>
      <c r="EKG228" s="1"/>
      <c r="EKH228" s="1"/>
      <c r="EKI228" s="1"/>
      <c r="EKJ228" s="1"/>
      <c r="EKK228" s="1"/>
      <c r="EKL228" s="1"/>
      <c r="EKM228" s="1"/>
      <c r="EKN228" s="1"/>
      <c r="EKO228" s="1"/>
      <c r="EKP228" s="1"/>
      <c r="EKQ228" s="1"/>
      <c r="EKR228" s="1"/>
      <c r="EKS228" s="1"/>
      <c r="EKT228" s="1"/>
      <c r="EKU228" s="1"/>
      <c r="EKV228" s="1"/>
      <c r="EKW228" s="1"/>
      <c r="EKX228" s="1"/>
      <c r="EKY228" s="1"/>
      <c r="EKZ228" s="1"/>
      <c r="ELA228" s="1"/>
      <c r="ELB228" s="1"/>
      <c r="ELC228" s="1"/>
      <c r="ELD228" s="1"/>
      <c r="ELE228" s="1"/>
      <c r="ELF228" s="1"/>
      <c r="ELG228" s="1"/>
      <c r="ELH228" s="1"/>
      <c r="ELI228" s="1"/>
      <c r="ELJ228" s="1"/>
      <c r="ELK228" s="1"/>
      <c r="ELL228" s="1"/>
      <c r="ELM228" s="1"/>
      <c r="ELN228" s="1"/>
      <c r="ELO228" s="1"/>
      <c r="ELP228" s="1"/>
      <c r="ELQ228" s="1"/>
      <c r="ELR228" s="1"/>
      <c r="ELS228" s="1"/>
      <c r="ELT228" s="1"/>
      <c r="ELU228" s="1"/>
      <c r="ELV228" s="1"/>
      <c r="ELW228" s="1"/>
      <c r="ELX228" s="1"/>
      <c r="ELY228" s="1"/>
      <c r="ELZ228" s="1"/>
      <c r="EMA228" s="1"/>
      <c r="EMB228" s="1"/>
      <c r="EMC228" s="1"/>
      <c r="EMD228" s="1"/>
      <c r="EME228" s="1"/>
      <c r="EMF228" s="1"/>
      <c r="EMG228" s="1"/>
      <c r="EMH228" s="1"/>
      <c r="EMI228" s="1"/>
      <c r="EMJ228" s="1"/>
      <c r="EMK228" s="1"/>
      <c r="EML228" s="1"/>
      <c r="EMM228" s="1"/>
      <c r="EMN228" s="1"/>
      <c r="EMO228" s="1"/>
      <c r="EMP228" s="1"/>
      <c r="EMQ228" s="1"/>
      <c r="EMR228" s="1"/>
      <c r="EMS228" s="1"/>
      <c r="EMT228" s="1"/>
      <c r="EMU228" s="1"/>
      <c r="EMV228" s="1"/>
      <c r="EMW228" s="1"/>
      <c r="EMX228" s="1"/>
      <c r="EMY228" s="1"/>
      <c r="EMZ228" s="1"/>
      <c r="ENA228" s="1"/>
      <c r="ENB228" s="1"/>
      <c r="ENC228" s="1"/>
      <c r="END228" s="1"/>
      <c r="ENE228" s="1"/>
      <c r="ENF228" s="1"/>
      <c r="ENG228" s="1"/>
      <c r="ENH228" s="1"/>
      <c r="ENI228" s="1"/>
      <c r="ENJ228" s="1"/>
      <c r="ENK228" s="1"/>
      <c r="ENL228" s="1"/>
      <c r="ENM228" s="1"/>
      <c r="ENN228" s="1"/>
      <c r="ENO228" s="1"/>
      <c r="ENP228" s="1"/>
      <c r="ENQ228" s="1"/>
      <c r="ENR228" s="1"/>
      <c r="ENS228" s="1"/>
      <c r="ENT228" s="1"/>
      <c r="ENU228" s="1"/>
      <c r="ENV228" s="1"/>
      <c r="ENW228" s="1"/>
      <c r="ENX228" s="1"/>
      <c r="ENY228" s="1"/>
      <c r="ENZ228" s="1"/>
      <c r="EOA228" s="1"/>
      <c r="EOB228" s="1"/>
      <c r="EOC228" s="1"/>
      <c r="EOD228" s="1"/>
      <c r="EOE228" s="1"/>
      <c r="EOF228" s="1"/>
      <c r="EOG228" s="1"/>
      <c r="EOH228" s="1"/>
      <c r="EOI228" s="1"/>
      <c r="EOJ228" s="1"/>
      <c r="EOK228" s="1"/>
      <c r="EOL228" s="1"/>
      <c r="EOM228" s="1"/>
      <c r="EON228" s="1"/>
      <c r="EOO228" s="1"/>
      <c r="EOP228" s="1"/>
      <c r="EOQ228" s="1"/>
      <c r="EOR228" s="1"/>
      <c r="EOS228" s="1"/>
      <c r="EOT228" s="1"/>
      <c r="EOU228" s="1"/>
      <c r="EOV228" s="1"/>
      <c r="EOW228" s="1"/>
      <c r="EOX228" s="1"/>
      <c r="EOY228" s="1"/>
      <c r="EOZ228" s="1"/>
      <c r="EPA228" s="1"/>
      <c r="EPB228" s="1"/>
      <c r="EPC228" s="1"/>
      <c r="EPD228" s="1"/>
      <c r="EPE228" s="1"/>
      <c r="EPF228" s="1"/>
      <c r="EPG228" s="1"/>
      <c r="EPH228" s="1"/>
      <c r="EPI228" s="1"/>
      <c r="EPJ228" s="1"/>
      <c r="EPK228" s="1"/>
      <c r="EPL228" s="1"/>
      <c r="EPM228" s="1"/>
      <c r="EPN228" s="1"/>
      <c r="EPO228" s="1"/>
      <c r="EPP228" s="1"/>
      <c r="EPQ228" s="1"/>
      <c r="EPR228" s="1"/>
      <c r="EPS228" s="1"/>
      <c r="EPT228" s="1"/>
      <c r="EPU228" s="1"/>
      <c r="EPV228" s="1"/>
      <c r="EPW228" s="1"/>
      <c r="EPX228" s="1"/>
      <c r="EPY228" s="1"/>
      <c r="EPZ228" s="1"/>
      <c r="EQA228" s="1"/>
      <c r="EQB228" s="1"/>
      <c r="EQC228" s="1"/>
      <c r="EQD228" s="1"/>
      <c r="EQE228" s="1"/>
      <c r="EQF228" s="1"/>
      <c r="EQG228" s="1"/>
      <c r="EQH228" s="1"/>
      <c r="EQI228" s="1"/>
      <c r="EQJ228" s="1"/>
      <c r="EQK228" s="1"/>
      <c r="EQL228" s="1"/>
      <c r="EQM228" s="1"/>
      <c r="EQN228" s="1"/>
      <c r="EQO228" s="1"/>
      <c r="EQP228" s="1"/>
      <c r="EQQ228" s="1"/>
      <c r="EQR228" s="1"/>
      <c r="EQS228" s="1"/>
      <c r="EQT228" s="1"/>
      <c r="EQU228" s="1"/>
      <c r="EQV228" s="1"/>
      <c r="EQW228" s="1"/>
      <c r="EQX228" s="1"/>
      <c r="EQY228" s="1"/>
      <c r="EQZ228" s="1"/>
      <c r="ERA228" s="1"/>
      <c r="ERB228" s="1"/>
      <c r="ERC228" s="1"/>
      <c r="ERD228" s="1"/>
      <c r="ERE228" s="1"/>
      <c r="ERF228" s="1"/>
      <c r="ERG228" s="1"/>
      <c r="ERH228" s="1"/>
      <c r="ERI228" s="1"/>
      <c r="ERJ228" s="1"/>
      <c r="ERK228" s="1"/>
      <c r="ERL228" s="1"/>
      <c r="ERM228" s="1"/>
      <c r="ERN228" s="1"/>
      <c r="ERO228" s="1"/>
      <c r="ERP228" s="1"/>
      <c r="ERQ228" s="1"/>
      <c r="ERR228" s="1"/>
      <c r="ERS228" s="1"/>
      <c r="ERT228" s="1"/>
      <c r="ERU228" s="1"/>
      <c r="ERV228" s="1"/>
      <c r="ERW228" s="1"/>
      <c r="ERX228" s="1"/>
      <c r="ERY228" s="1"/>
      <c r="ERZ228" s="1"/>
      <c r="ESA228" s="1"/>
      <c r="ESB228" s="1"/>
      <c r="ESC228" s="1"/>
      <c r="ESD228" s="1"/>
      <c r="ESE228" s="1"/>
      <c r="ESF228" s="1"/>
      <c r="ESG228" s="1"/>
      <c r="ESH228" s="1"/>
      <c r="ESI228" s="1"/>
      <c r="ESJ228" s="1"/>
      <c r="ESK228" s="1"/>
      <c r="ESL228" s="1"/>
      <c r="ESM228" s="1"/>
      <c r="ESN228" s="1"/>
      <c r="ESO228" s="1"/>
      <c r="ESP228" s="1"/>
      <c r="ESQ228" s="1"/>
      <c r="ESR228" s="1"/>
      <c r="ESS228" s="1"/>
      <c r="EST228" s="1"/>
      <c r="ESU228" s="1"/>
      <c r="ESV228" s="1"/>
      <c r="ESW228" s="1"/>
      <c r="ESX228" s="1"/>
      <c r="ESY228" s="1"/>
      <c r="ESZ228" s="1"/>
      <c r="ETA228" s="1"/>
      <c r="ETB228" s="1"/>
      <c r="ETC228" s="1"/>
      <c r="ETD228" s="1"/>
      <c r="ETE228" s="1"/>
      <c r="ETF228" s="1"/>
      <c r="ETG228" s="1"/>
      <c r="ETH228" s="1"/>
      <c r="ETI228" s="1"/>
      <c r="ETJ228" s="1"/>
      <c r="ETK228" s="1"/>
      <c r="ETL228" s="1"/>
      <c r="ETM228" s="1"/>
      <c r="ETN228" s="1"/>
      <c r="ETO228" s="1"/>
      <c r="ETP228" s="1"/>
      <c r="ETQ228" s="1"/>
      <c r="ETR228" s="1"/>
      <c r="ETS228" s="1"/>
      <c r="ETT228" s="1"/>
      <c r="ETU228" s="1"/>
      <c r="ETV228" s="1"/>
      <c r="ETW228" s="1"/>
      <c r="ETX228" s="1"/>
      <c r="ETY228" s="1"/>
      <c r="ETZ228" s="1"/>
      <c r="EUA228" s="1"/>
      <c r="EUB228" s="1"/>
      <c r="EUC228" s="1"/>
      <c r="EUD228" s="1"/>
      <c r="EUE228" s="1"/>
      <c r="EUF228" s="1"/>
      <c r="EUG228" s="1"/>
      <c r="EUH228" s="1"/>
      <c r="EUI228" s="1"/>
      <c r="EUJ228" s="1"/>
      <c r="EUK228" s="1"/>
      <c r="EUL228" s="1"/>
      <c r="EUM228" s="1"/>
      <c r="EUN228" s="1"/>
      <c r="EUO228" s="1"/>
      <c r="EUP228" s="1"/>
      <c r="EUQ228" s="1"/>
      <c r="EUR228" s="1"/>
      <c r="EUS228" s="1"/>
      <c r="EUT228" s="1"/>
      <c r="EUU228" s="1"/>
      <c r="EUV228" s="1"/>
      <c r="EUW228" s="1"/>
      <c r="EUX228" s="1"/>
      <c r="EUY228" s="1"/>
      <c r="EUZ228" s="1"/>
      <c r="EVA228" s="1"/>
      <c r="EVB228" s="1"/>
      <c r="EVC228" s="1"/>
      <c r="EVD228" s="1"/>
      <c r="EVE228" s="1"/>
      <c r="EVF228" s="1"/>
      <c r="EVG228" s="1"/>
      <c r="EVH228" s="1"/>
      <c r="EVI228" s="1"/>
      <c r="EVJ228" s="1"/>
      <c r="EVK228" s="1"/>
      <c r="EVL228" s="1"/>
      <c r="EVM228" s="1"/>
      <c r="EVN228" s="1"/>
      <c r="EVO228" s="1"/>
      <c r="EVP228" s="1"/>
      <c r="EVQ228" s="1"/>
      <c r="EVR228" s="1"/>
      <c r="EVS228" s="1"/>
      <c r="EVT228" s="1"/>
      <c r="EVU228" s="1"/>
      <c r="EVV228" s="1"/>
      <c r="EVW228" s="1"/>
      <c r="EVX228" s="1"/>
      <c r="EVY228" s="1"/>
      <c r="EVZ228" s="1"/>
      <c r="EWA228" s="1"/>
      <c r="EWB228" s="1"/>
      <c r="EWC228" s="1"/>
      <c r="EWD228" s="1"/>
      <c r="EWE228" s="1"/>
      <c r="EWF228" s="1"/>
      <c r="EWG228" s="1"/>
      <c r="EWH228" s="1"/>
      <c r="EWI228" s="1"/>
      <c r="EWJ228" s="1"/>
      <c r="EWK228" s="1"/>
      <c r="EWL228" s="1"/>
      <c r="EWM228" s="1"/>
      <c r="EWN228" s="1"/>
      <c r="EWO228" s="1"/>
      <c r="EWP228" s="1"/>
      <c r="EWQ228" s="1"/>
      <c r="EWR228" s="1"/>
      <c r="EWS228" s="1"/>
      <c r="EWT228" s="1"/>
      <c r="EWU228" s="1"/>
      <c r="EWV228" s="1"/>
      <c r="EWW228" s="1"/>
      <c r="EWX228" s="1"/>
      <c r="EWY228" s="1"/>
      <c r="EWZ228" s="1"/>
      <c r="EXA228" s="1"/>
      <c r="EXB228" s="1"/>
      <c r="EXC228" s="1"/>
      <c r="EXD228" s="1"/>
      <c r="EXE228" s="1"/>
      <c r="EXF228" s="1"/>
      <c r="EXG228" s="1"/>
      <c r="EXH228" s="1"/>
      <c r="EXI228" s="1"/>
      <c r="EXJ228" s="1"/>
      <c r="EXK228" s="1"/>
      <c r="EXL228" s="1"/>
      <c r="EXM228" s="1"/>
      <c r="EXN228" s="1"/>
      <c r="EXO228" s="1"/>
      <c r="EXP228" s="1"/>
      <c r="EXQ228" s="1"/>
      <c r="EXR228" s="1"/>
      <c r="EXS228" s="1"/>
      <c r="EXT228" s="1"/>
      <c r="EXU228" s="1"/>
      <c r="EXV228" s="1"/>
      <c r="EXW228" s="1"/>
      <c r="EXX228" s="1"/>
      <c r="EXY228" s="1"/>
      <c r="EXZ228" s="1"/>
      <c r="EYA228" s="1"/>
      <c r="EYB228" s="1"/>
      <c r="EYC228" s="1"/>
      <c r="EYD228" s="1"/>
      <c r="EYE228" s="1"/>
      <c r="EYF228" s="1"/>
      <c r="EYG228" s="1"/>
      <c r="EYH228" s="1"/>
      <c r="EYI228" s="1"/>
      <c r="EYJ228" s="1"/>
      <c r="EYK228" s="1"/>
      <c r="EYL228" s="1"/>
      <c r="EYM228" s="1"/>
      <c r="EYN228" s="1"/>
      <c r="EYO228" s="1"/>
      <c r="EYP228" s="1"/>
      <c r="EYQ228" s="1"/>
      <c r="EYR228" s="1"/>
      <c r="EYS228" s="1"/>
      <c r="EYT228" s="1"/>
      <c r="EYU228" s="1"/>
      <c r="EYV228" s="1"/>
      <c r="EYW228" s="1"/>
      <c r="EYX228" s="1"/>
      <c r="EYY228" s="1"/>
      <c r="EYZ228" s="1"/>
      <c r="EZA228" s="1"/>
      <c r="EZB228" s="1"/>
      <c r="EZC228" s="1"/>
      <c r="EZD228" s="1"/>
      <c r="EZE228" s="1"/>
      <c r="EZF228" s="1"/>
      <c r="EZG228" s="1"/>
      <c r="EZH228" s="1"/>
      <c r="EZI228" s="1"/>
      <c r="EZJ228" s="1"/>
      <c r="EZK228" s="1"/>
      <c r="EZL228" s="1"/>
      <c r="EZM228" s="1"/>
      <c r="EZN228" s="1"/>
      <c r="EZO228" s="1"/>
      <c r="EZP228" s="1"/>
      <c r="EZQ228" s="1"/>
      <c r="EZR228" s="1"/>
      <c r="EZS228" s="1"/>
      <c r="EZT228" s="1"/>
      <c r="EZU228" s="1"/>
      <c r="EZV228" s="1"/>
      <c r="EZW228" s="1"/>
      <c r="EZX228" s="1"/>
      <c r="EZY228" s="1"/>
      <c r="EZZ228" s="1"/>
      <c r="FAA228" s="1"/>
      <c r="FAB228" s="1"/>
      <c r="FAC228" s="1"/>
      <c r="FAD228" s="1"/>
      <c r="FAE228" s="1"/>
      <c r="FAF228" s="1"/>
      <c r="FAG228" s="1"/>
      <c r="FAH228" s="1"/>
      <c r="FAI228" s="1"/>
      <c r="FAJ228" s="1"/>
      <c r="FAK228" s="1"/>
      <c r="FAL228" s="1"/>
      <c r="FAM228" s="1"/>
      <c r="FAN228" s="1"/>
      <c r="FAO228" s="1"/>
      <c r="FAP228" s="1"/>
      <c r="FAQ228" s="1"/>
      <c r="FAR228" s="1"/>
      <c r="FAS228" s="1"/>
      <c r="FAT228" s="1"/>
      <c r="FAU228" s="1"/>
      <c r="FAV228" s="1"/>
      <c r="FAW228" s="1"/>
      <c r="FAX228" s="1"/>
      <c r="FAY228" s="1"/>
      <c r="FAZ228" s="1"/>
      <c r="FBA228" s="1"/>
      <c r="FBB228" s="1"/>
      <c r="FBC228" s="1"/>
      <c r="FBD228" s="1"/>
      <c r="FBE228" s="1"/>
      <c r="FBF228" s="1"/>
      <c r="FBG228" s="1"/>
      <c r="FBH228" s="1"/>
      <c r="FBI228" s="1"/>
      <c r="FBJ228" s="1"/>
      <c r="FBK228" s="1"/>
      <c r="FBL228" s="1"/>
      <c r="FBM228" s="1"/>
      <c r="FBN228" s="1"/>
      <c r="FBO228" s="1"/>
      <c r="FBP228" s="1"/>
      <c r="FBQ228" s="1"/>
      <c r="FBR228" s="1"/>
      <c r="FBS228" s="1"/>
      <c r="FBT228" s="1"/>
      <c r="FBU228" s="1"/>
      <c r="FBV228" s="1"/>
      <c r="FBW228" s="1"/>
      <c r="FBX228" s="1"/>
      <c r="FBY228" s="1"/>
      <c r="FBZ228" s="1"/>
      <c r="FCA228" s="1"/>
      <c r="FCB228" s="1"/>
      <c r="FCC228" s="1"/>
      <c r="FCD228" s="1"/>
      <c r="FCE228" s="1"/>
      <c r="FCF228" s="1"/>
      <c r="FCG228" s="1"/>
      <c r="FCH228" s="1"/>
      <c r="FCI228" s="1"/>
      <c r="FCJ228" s="1"/>
      <c r="FCK228" s="1"/>
      <c r="FCL228" s="1"/>
      <c r="FCM228" s="1"/>
      <c r="FCN228" s="1"/>
      <c r="FCO228" s="1"/>
      <c r="FCP228" s="1"/>
      <c r="FCQ228" s="1"/>
      <c r="FCR228" s="1"/>
      <c r="FCS228" s="1"/>
      <c r="FCT228" s="1"/>
      <c r="FCU228" s="1"/>
      <c r="FCV228" s="1"/>
      <c r="FCW228" s="1"/>
      <c r="FCX228" s="1"/>
      <c r="FCY228" s="1"/>
      <c r="FCZ228" s="1"/>
      <c r="FDA228" s="1"/>
      <c r="FDB228" s="1"/>
      <c r="FDC228" s="1"/>
      <c r="FDD228" s="1"/>
      <c r="FDE228" s="1"/>
      <c r="FDF228" s="1"/>
      <c r="FDG228" s="1"/>
      <c r="FDH228" s="1"/>
      <c r="FDI228" s="1"/>
      <c r="FDJ228" s="1"/>
      <c r="FDK228" s="1"/>
      <c r="FDL228" s="1"/>
      <c r="FDM228" s="1"/>
      <c r="FDN228" s="1"/>
      <c r="FDO228" s="1"/>
      <c r="FDP228" s="1"/>
      <c r="FDQ228" s="1"/>
      <c r="FDR228" s="1"/>
      <c r="FDS228" s="1"/>
      <c r="FDT228" s="1"/>
      <c r="FDU228" s="1"/>
      <c r="FDV228" s="1"/>
      <c r="FDW228" s="1"/>
      <c r="FDX228" s="1"/>
      <c r="FDY228" s="1"/>
      <c r="FDZ228" s="1"/>
      <c r="FEA228" s="1"/>
      <c r="FEB228" s="1"/>
      <c r="FEC228" s="1"/>
      <c r="FED228" s="1"/>
      <c r="FEE228" s="1"/>
      <c r="FEF228" s="1"/>
      <c r="FEG228" s="1"/>
      <c r="FEH228" s="1"/>
      <c r="FEI228" s="1"/>
      <c r="FEJ228" s="1"/>
      <c r="FEK228" s="1"/>
      <c r="FEL228" s="1"/>
      <c r="FEM228" s="1"/>
      <c r="FEN228" s="1"/>
      <c r="FEO228" s="1"/>
      <c r="FEP228" s="1"/>
      <c r="FEQ228" s="1"/>
      <c r="FER228" s="1"/>
      <c r="FES228" s="1"/>
      <c r="FET228" s="1"/>
      <c r="FEU228" s="1"/>
      <c r="FEV228" s="1"/>
      <c r="FEW228" s="1"/>
      <c r="FEX228" s="1"/>
      <c r="FEY228" s="1"/>
      <c r="FEZ228" s="1"/>
      <c r="FFA228" s="1"/>
      <c r="FFB228" s="1"/>
      <c r="FFC228" s="1"/>
      <c r="FFD228" s="1"/>
      <c r="FFE228" s="1"/>
      <c r="FFF228" s="1"/>
      <c r="FFG228" s="1"/>
      <c r="FFH228" s="1"/>
      <c r="FFI228" s="1"/>
      <c r="FFJ228" s="1"/>
      <c r="FFK228" s="1"/>
      <c r="FFL228" s="1"/>
      <c r="FFM228" s="1"/>
      <c r="FFN228" s="1"/>
      <c r="FFO228" s="1"/>
      <c r="FFP228" s="1"/>
      <c r="FFQ228" s="1"/>
      <c r="FFR228" s="1"/>
      <c r="FFS228" s="1"/>
      <c r="FFT228" s="1"/>
      <c r="FFU228" s="1"/>
      <c r="FFV228" s="1"/>
      <c r="FFW228" s="1"/>
      <c r="FFX228" s="1"/>
      <c r="FFY228" s="1"/>
      <c r="FFZ228" s="1"/>
      <c r="FGA228" s="1"/>
      <c r="FGB228" s="1"/>
      <c r="FGC228" s="1"/>
      <c r="FGD228" s="1"/>
      <c r="FGE228" s="1"/>
      <c r="FGF228" s="1"/>
      <c r="FGG228" s="1"/>
      <c r="FGH228" s="1"/>
      <c r="FGI228" s="1"/>
      <c r="FGJ228" s="1"/>
      <c r="FGK228" s="1"/>
      <c r="FGL228" s="1"/>
      <c r="FGM228" s="1"/>
      <c r="FGN228" s="1"/>
      <c r="FGO228" s="1"/>
      <c r="FGP228" s="1"/>
      <c r="FGQ228" s="1"/>
      <c r="FGR228" s="1"/>
      <c r="FGS228" s="1"/>
      <c r="FGT228" s="1"/>
      <c r="FGU228" s="1"/>
      <c r="FGV228" s="1"/>
      <c r="FGW228" s="1"/>
      <c r="FGX228" s="1"/>
      <c r="FGY228" s="1"/>
      <c r="FGZ228" s="1"/>
      <c r="FHA228" s="1"/>
      <c r="FHB228" s="1"/>
      <c r="FHC228" s="1"/>
      <c r="FHD228" s="1"/>
      <c r="FHE228" s="1"/>
      <c r="FHF228" s="1"/>
      <c r="FHG228" s="1"/>
      <c r="FHH228" s="1"/>
      <c r="FHI228" s="1"/>
      <c r="FHJ228" s="1"/>
      <c r="FHK228" s="1"/>
      <c r="FHL228" s="1"/>
      <c r="FHM228" s="1"/>
      <c r="FHN228" s="1"/>
      <c r="FHO228" s="1"/>
      <c r="FHP228" s="1"/>
      <c r="FHQ228" s="1"/>
      <c r="FHR228" s="1"/>
      <c r="FHS228" s="1"/>
      <c r="FHT228" s="1"/>
      <c r="FHU228" s="1"/>
      <c r="FHV228" s="1"/>
      <c r="FHW228" s="1"/>
      <c r="FHX228" s="1"/>
      <c r="FHY228" s="1"/>
      <c r="FHZ228" s="1"/>
      <c r="FIA228" s="1"/>
      <c r="FIB228" s="1"/>
      <c r="FIC228" s="1"/>
      <c r="FID228" s="1"/>
      <c r="FIE228" s="1"/>
      <c r="FIF228" s="1"/>
      <c r="FIG228" s="1"/>
      <c r="FIH228" s="1"/>
      <c r="FII228" s="1"/>
      <c r="FIJ228" s="1"/>
      <c r="FIK228" s="1"/>
      <c r="FIL228" s="1"/>
      <c r="FIM228" s="1"/>
      <c r="FIN228" s="1"/>
      <c r="FIO228" s="1"/>
      <c r="FIP228" s="1"/>
      <c r="FIQ228" s="1"/>
      <c r="FIR228" s="1"/>
      <c r="FIS228" s="1"/>
      <c r="FIT228" s="1"/>
      <c r="FIU228" s="1"/>
      <c r="FIV228" s="1"/>
      <c r="FIW228" s="1"/>
      <c r="FIX228" s="1"/>
      <c r="FIY228" s="1"/>
      <c r="FIZ228" s="1"/>
      <c r="FJA228" s="1"/>
      <c r="FJB228" s="1"/>
      <c r="FJC228" s="1"/>
      <c r="FJD228" s="1"/>
      <c r="FJE228" s="1"/>
      <c r="FJF228" s="1"/>
      <c r="FJG228" s="1"/>
      <c r="FJH228" s="1"/>
      <c r="FJI228" s="1"/>
      <c r="FJJ228" s="1"/>
      <c r="FJK228" s="1"/>
      <c r="FJL228" s="1"/>
      <c r="FJM228" s="1"/>
      <c r="FJN228" s="1"/>
      <c r="FJO228" s="1"/>
      <c r="FJP228" s="1"/>
      <c r="FJQ228" s="1"/>
      <c r="FJR228" s="1"/>
      <c r="FJS228" s="1"/>
      <c r="FJT228" s="1"/>
      <c r="FJU228" s="1"/>
      <c r="FJV228" s="1"/>
      <c r="FJW228" s="1"/>
      <c r="FJX228" s="1"/>
      <c r="FJY228" s="1"/>
      <c r="FJZ228" s="1"/>
      <c r="FKA228" s="1"/>
      <c r="FKB228" s="1"/>
      <c r="FKC228" s="1"/>
      <c r="FKD228" s="1"/>
      <c r="FKE228" s="1"/>
      <c r="FKF228" s="1"/>
      <c r="FKG228" s="1"/>
      <c r="FKH228" s="1"/>
      <c r="FKI228" s="1"/>
      <c r="FKJ228" s="1"/>
      <c r="FKK228" s="1"/>
      <c r="FKL228" s="1"/>
      <c r="FKM228" s="1"/>
      <c r="FKN228" s="1"/>
      <c r="FKO228" s="1"/>
      <c r="FKP228" s="1"/>
      <c r="FKQ228" s="1"/>
      <c r="FKR228" s="1"/>
      <c r="FKS228" s="1"/>
      <c r="FKT228" s="1"/>
      <c r="FKU228" s="1"/>
      <c r="FKV228" s="1"/>
      <c r="FKW228" s="1"/>
      <c r="FKX228" s="1"/>
      <c r="FKY228" s="1"/>
      <c r="FKZ228" s="1"/>
      <c r="FLA228" s="1"/>
      <c r="FLB228" s="1"/>
      <c r="FLC228" s="1"/>
      <c r="FLD228" s="1"/>
      <c r="FLE228" s="1"/>
      <c r="FLF228" s="1"/>
      <c r="FLG228" s="1"/>
      <c r="FLH228" s="1"/>
      <c r="FLI228" s="1"/>
      <c r="FLJ228" s="1"/>
      <c r="FLK228" s="1"/>
      <c r="FLL228" s="1"/>
      <c r="FLM228" s="1"/>
      <c r="FLN228" s="1"/>
      <c r="FLO228" s="1"/>
      <c r="FLP228" s="1"/>
      <c r="FLQ228" s="1"/>
      <c r="FLR228" s="1"/>
      <c r="FLS228" s="1"/>
      <c r="FLT228" s="1"/>
      <c r="FLU228" s="1"/>
      <c r="FLV228" s="1"/>
      <c r="FLW228" s="1"/>
      <c r="FLX228" s="1"/>
      <c r="FLY228" s="1"/>
      <c r="FLZ228" s="1"/>
      <c r="FMA228" s="1"/>
      <c r="FMB228" s="1"/>
      <c r="FMC228" s="1"/>
      <c r="FMD228" s="1"/>
      <c r="FME228" s="1"/>
      <c r="FMF228" s="1"/>
      <c r="FMG228" s="1"/>
      <c r="FMH228" s="1"/>
      <c r="FMI228" s="1"/>
      <c r="FMJ228" s="1"/>
      <c r="FMK228" s="1"/>
      <c r="FML228" s="1"/>
      <c r="FMM228" s="1"/>
      <c r="FMN228" s="1"/>
      <c r="FMO228" s="1"/>
      <c r="FMP228" s="1"/>
      <c r="FMQ228" s="1"/>
      <c r="FMR228" s="1"/>
      <c r="FMS228" s="1"/>
      <c r="FMT228" s="1"/>
      <c r="FMU228" s="1"/>
      <c r="FMV228" s="1"/>
      <c r="FMW228" s="1"/>
      <c r="FMX228" s="1"/>
      <c r="FMY228" s="1"/>
      <c r="FMZ228" s="1"/>
      <c r="FNA228" s="1"/>
      <c r="FNB228" s="1"/>
      <c r="FNC228" s="1"/>
      <c r="FND228" s="1"/>
      <c r="FNE228" s="1"/>
      <c r="FNF228" s="1"/>
      <c r="FNG228" s="1"/>
      <c r="FNH228" s="1"/>
      <c r="FNI228" s="1"/>
      <c r="FNJ228" s="1"/>
      <c r="FNK228" s="1"/>
      <c r="FNL228" s="1"/>
      <c r="FNM228" s="1"/>
      <c r="FNN228" s="1"/>
      <c r="FNO228" s="1"/>
      <c r="FNP228" s="1"/>
      <c r="FNQ228" s="1"/>
      <c r="FNR228" s="1"/>
      <c r="FNS228" s="1"/>
      <c r="FNT228" s="1"/>
      <c r="FNU228" s="1"/>
      <c r="FNV228" s="1"/>
      <c r="FNW228" s="1"/>
      <c r="FNX228" s="1"/>
      <c r="FNY228" s="1"/>
      <c r="FNZ228" s="1"/>
      <c r="FOA228" s="1"/>
      <c r="FOB228" s="1"/>
      <c r="FOC228" s="1"/>
      <c r="FOD228" s="1"/>
      <c r="FOE228" s="1"/>
      <c r="FOF228" s="1"/>
      <c r="FOG228" s="1"/>
      <c r="FOH228" s="1"/>
      <c r="FOI228" s="1"/>
      <c r="FOJ228" s="1"/>
      <c r="FOK228" s="1"/>
      <c r="FOL228" s="1"/>
      <c r="FOM228" s="1"/>
      <c r="FON228" s="1"/>
      <c r="FOO228" s="1"/>
      <c r="FOP228" s="1"/>
      <c r="FOQ228" s="1"/>
      <c r="FOR228" s="1"/>
      <c r="FOS228" s="1"/>
      <c r="FOT228" s="1"/>
      <c r="FOU228" s="1"/>
      <c r="FOV228" s="1"/>
      <c r="FOW228" s="1"/>
      <c r="FOX228" s="1"/>
      <c r="FOY228" s="1"/>
      <c r="FOZ228" s="1"/>
      <c r="FPA228" s="1"/>
      <c r="FPB228" s="1"/>
      <c r="FPC228" s="1"/>
      <c r="FPD228" s="1"/>
      <c r="FPE228" s="1"/>
      <c r="FPF228" s="1"/>
      <c r="FPG228" s="1"/>
      <c r="FPH228" s="1"/>
      <c r="FPI228" s="1"/>
      <c r="FPJ228" s="1"/>
      <c r="FPK228" s="1"/>
      <c r="FPL228" s="1"/>
      <c r="FPM228" s="1"/>
      <c r="FPN228" s="1"/>
      <c r="FPO228" s="1"/>
      <c r="FPP228" s="1"/>
      <c r="FPQ228" s="1"/>
      <c r="FPR228" s="1"/>
      <c r="FPS228" s="1"/>
      <c r="FPT228" s="1"/>
      <c r="FPU228" s="1"/>
      <c r="FPV228" s="1"/>
      <c r="FPW228" s="1"/>
      <c r="FPX228" s="1"/>
      <c r="FPY228" s="1"/>
      <c r="FPZ228" s="1"/>
      <c r="FQA228" s="1"/>
      <c r="FQB228" s="1"/>
      <c r="FQC228" s="1"/>
      <c r="FQD228" s="1"/>
      <c r="FQE228" s="1"/>
      <c r="FQF228" s="1"/>
      <c r="FQG228" s="1"/>
      <c r="FQH228" s="1"/>
      <c r="FQI228" s="1"/>
      <c r="FQJ228" s="1"/>
      <c r="FQK228" s="1"/>
      <c r="FQL228" s="1"/>
      <c r="FQM228" s="1"/>
      <c r="FQN228" s="1"/>
      <c r="FQO228" s="1"/>
      <c r="FQP228" s="1"/>
      <c r="FQQ228" s="1"/>
      <c r="FQR228" s="1"/>
      <c r="FQS228" s="1"/>
      <c r="FQT228" s="1"/>
      <c r="FQU228" s="1"/>
      <c r="FQV228" s="1"/>
      <c r="FQW228" s="1"/>
      <c r="FQX228" s="1"/>
      <c r="FQY228" s="1"/>
      <c r="FQZ228" s="1"/>
      <c r="FRA228" s="1"/>
      <c r="FRB228" s="1"/>
      <c r="FRC228" s="1"/>
      <c r="FRD228" s="1"/>
      <c r="FRE228" s="1"/>
      <c r="FRF228" s="1"/>
      <c r="FRG228" s="1"/>
      <c r="FRH228" s="1"/>
      <c r="FRI228" s="1"/>
      <c r="FRJ228" s="1"/>
      <c r="FRK228" s="1"/>
      <c r="FRL228" s="1"/>
      <c r="FRM228" s="1"/>
      <c r="FRN228" s="1"/>
      <c r="FRO228" s="1"/>
      <c r="FRP228" s="1"/>
      <c r="FRQ228" s="1"/>
      <c r="FRR228" s="1"/>
      <c r="FRS228" s="1"/>
      <c r="FRT228" s="1"/>
      <c r="FRU228" s="1"/>
      <c r="FRV228" s="1"/>
      <c r="FRW228" s="1"/>
      <c r="FRX228" s="1"/>
      <c r="FRY228" s="1"/>
      <c r="FRZ228" s="1"/>
      <c r="FSA228" s="1"/>
      <c r="FSB228" s="1"/>
      <c r="FSC228" s="1"/>
      <c r="FSD228" s="1"/>
      <c r="FSE228" s="1"/>
      <c r="FSF228" s="1"/>
      <c r="FSG228" s="1"/>
      <c r="FSH228" s="1"/>
      <c r="FSI228" s="1"/>
      <c r="FSJ228" s="1"/>
      <c r="FSK228" s="1"/>
      <c r="FSL228" s="1"/>
      <c r="FSM228" s="1"/>
      <c r="FSN228" s="1"/>
      <c r="FSO228" s="1"/>
      <c r="FSP228" s="1"/>
      <c r="FSQ228" s="1"/>
      <c r="FSR228" s="1"/>
      <c r="FSS228" s="1"/>
      <c r="FST228" s="1"/>
      <c r="FSU228" s="1"/>
      <c r="FSV228" s="1"/>
      <c r="FSW228" s="1"/>
      <c r="FSX228" s="1"/>
      <c r="FSY228" s="1"/>
      <c r="FSZ228" s="1"/>
      <c r="FTA228" s="1"/>
      <c r="FTB228" s="1"/>
      <c r="FTC228" s="1"/>
      <c r="FTD228" s="1"/>
      <c r="FTE228" s="1"/>
      <c r="FTF228" s="1"/>
      <c r="FTG228" s="1"/>
      <c r="FTH228" s="1"/>
      <c r="FTI228" s="1"/>
      <c r="FTJ228" s="1"/>
      <c r="FTK228" s="1"/>
      <c r="FTL228" s="1"/>
      <c r="FTM228" s="1"/>
      <c r="FTN228" s="1"/>
      <c r="FTO228" s="1"/>
      <c r="FTP228" s="1"/>
      <c r="FTQ228" s="1"/>
      <c r="FTR228" s="1"/>
      <c r="FTS228" s="1"/>
      <c r="FTT228" s="1"/>
      <c r="FTU228" s="1"/>
      <c r="FTV228" s="1"/>
      <c r="FTW228" s="1"/>
      <c r="FTX228" s="1"/>
      <c r="FTY228" s="1"/>
      <c r="FTZ228" s="1"/>
      <c r="FUA228" s="1"/>
      <c r="FUB228" s="1"/>
      <c r="FUC228" s="1"/>
      <c r="FUD228" s="1"/>
      <c r="FUE228" s="1"/>
      <c r="FUF228" s="1"/>
      <c r="FUG228" s="1"/>
      <c r="FUH228" s="1"/>
      <c r="FUI228" s="1"/>
      <c r="FUJ228" s="1"/>
      <c r="FUK228" s="1"/>
      <c r="FUL228" s="1"/>
      <c r="FUM228" s="1"/>
      <c r="FUN228" s="1"/>
      <c r="FUO228" s="1"/>
      <c r="FUP228" s="1"/>
      <c r="FUQ228" s="1"/>
      <c r="FUR228" s="1"/>
      <c r="FUS228" s="1"/>
      <c r="FUT228" s="1"/>
      <c r="FUU228" s="1"/>
      <c r="FUV228" s="1"/>
      <c r="FUW228" s="1"/>
      <c r="FUX228" s="1"/>
      <c r="FUY228" s="1"/>
      <c r="FUZ228" s="1"/>
      <c r="FVA228" s="1"/>
      <c r="FVB228" s="1"/>
      <c r="FVC228" s="1"/>
      <c r="FVD228" s="1"/>
      <c r="FVE228" s="1"/>
      <c r="FVF228" s="1"/>
      <c r="FVG228" s="1"/>
      <c r="FVH228" s="1"/>
      <c r="FVI228" s="1"/>
      <c r="FVJ228" s="1"/>
      <c r="FVK228" s="1"/>
      <c r="FVL228" s="1"/>
      <c r="FVM228" s="1"/>
      <c r="FVN228" s="1"/>
      <c r="FVO228" s="1"/>
      <c r="FVP228" s="1"/>
      <c r="FVQ228" s="1"/>
      <c r="FVR228" s="1"/>
      <c r="FVS228" s="1"/>
      <c r="FVT228" s="1"/>
      <c r="FVU228" s="1"/>
      <c r="FVV228" s="1"/>
      <c r="FVW228" s="1"/>
      <c r="FVX228" s="1"/>
      <c r="FVY228" s="1"/>
      <c r="FVZ228" s="1"/>
      <c r="FWA228" s="1"/>
      <c r="FWB228" s="1"/>
      <c r="FWC228" s="1"/>
      <c r="FWD228" s="1"/>
      <c r="FWE228" s="1"/>
      <c r="FWF228" s="1"/>
      <c r="FWG228" s="1"/>
      <c r="FWH228" s="1"/>
      <c r="FWI228" s="1"/>
      <c r="FWJ228" s="1"/>
      <c r="FWK228" s="1"/>
      <c r="FWL228" s="1"/>
      <c r="FWM228" s="1"/>
      <c r="FWN228" s="1"/>
      <c r="FWO228" s="1"/>
      <c r="FWP228" s="1"/>
      <c r="FWQ228" s="1"/>
      <c r="FWR228" s="1"/>
      <c r="FWS228" s="1"/>
      <c r="FWT228" s="1"/>
      <c r="FWU228" s="1"/>
      <c r="FWV228" s="1"/>
      <c r="FWW228" s="1"/>
      <c r="FWX228" s="1"/>
      <c r="FWY228" s="1"/>
      <c r="FWZ228" s="1"/>
      <c r="FXA228" s="1"/>
      <c r="FXB228" s="1"/>
      <c r="FXC228" s="1"/>
      <c r="FXD228" s="1"/>
      <c r="FXE228" s="1"/>
      <c r="FXF228" s="1"/>
      <c r="FXG228" s="1"/>
      <c r="FXH228" s="1"/>
      <c r="FXI228" s="1"/>
      <c r="FXJ228" s="1"/>
      <c r="FXK228" s="1"/>
      <c r="FXL228" s="1"/>
      <c r="FXM228" s="1"/>
      <c r="FXN228" s="1"/>
      <c r="FXO228" s="1"/>
      <c r="FXP228" s="1"/>
      <c r="FXQ228" s="1"/>
      <c r="FXR228" s="1"/>
      <c r="FXS228" s="1"/>
      <c r="FXT228" s="1"/>
      <c r="FXU228" s="1"/>
      <c r="FXV228" s="1"/>
      <c r="FXW228" s="1"/>
      <c r="FXX228" s="1"/>
      <c r="FXY228" s="1"/>
      <c r="FXZ228" s="1"/>
      <c r="FYA228" s="1"/>
      <c r="FYB228" s="1"/>
      <c r="FYC228" s="1"/>
      <c r="FYD228" s="1"/>
      <c r="FYE228" s="1"/>
      <c r="FYF228" s="1"/>
      <c r="FYG228" s="1"/>
      <c r="FYH228" s="1"/>
      <c r="FYI228" s="1"/>
      <c r="FYJ228" s="1"/>
      <c r="FYK228" s="1"/>
      <c r="FYL228" s="1"/>
      <c r="FYM228" s="1"/>
      <c r="FYN228" s="1"/>
      <c r="FYO228" s="1"/>
      <c r="FYP228" s="1"/>
      <c r="FYQ228" s="1"/>
      <c r="FYR228" s="1"/>
      <c r="FYS228" s="1"/>
      <c r="FYT228" s="1"/>
      <c r="FYU228" s="1"/>
      <c r="FYV228" s="1"/>
      <c r="FYW228" s="1"/>
      <c r="FYX228" s="1"/>
      <c r="FYY228" s="1"/>
      <c r="FYZ228" s="1"/>
      <c r="FZA228" s="1"/>
      <c r="FZB228" s="1"/>
      <c r="FZC228" s="1"/>
      <c r="FZD228" s="1"/>
      <c r="FZE228" s="1"/>
      <c r="FZF228" s="1"/>
      <c r="FZG228" s="1"/>
      <c r="FZH228" s="1"/>
      <c r="FZI228" s="1"/>
      <c r="FZJ228" s="1"/>
      <c r="FZK228" s="1"/>
      <c r="FZL228" s="1"/>
      <c r="FZM228" s="1"/>
      <c r="FZN228" s="1"/>
      <c r="FZO228" s="1"/>
      <c r="FZP228" s="1"/>
      <c r="FZQ228" s="1"/>
      <c r="FZR228" s="1"/>
      <c r="FZS228" s="1"/>
      <c r="FZT228" s="1"/>
      <c r="FZU228" s="1"/>
      <c r="FZV228" s="1"/>
      <c r="FZW228" s="1"/>
      <c r="FZX228" s="1"/>
      <c r="FZY228" s="1"/>
      <c r="FZZ228" s="1"/>
      <c r="GAA228" s="1"/>
      <c r="GAB228" s="1"/>
      <c r="GAC228" s="1"/>
      <c r="GAD228" s="1"/>
      <c r="GAE228" s="1"/>
      <c r="GAF228" s="1"/>
      <c r="GAG228" s="1"/>
      <c r="GAH228" s="1"/>
      <c r="GAI228" s="1"/>
      <c r="GAJ228" s="1"/>
      <c r="GAK228" s="1"/>
      <c r="GAL228" s="1"/>
      <c r="GAM228" s="1"/>
      <c r="GAN228" s="1"/>
      <c r="GAO228" s="1"/>
      <c r="GAP228" s="1"/>
      <c r="GAQ228" s="1"/>
      <c r="GAR228" s="1"/>
      <c r="GAS228" s="1"/>
      <c r="GAT228" s="1"/>
      <c r="GAU228" s="1"/>
      <c r="GAV228" s="1"/>
      <c r="GAW228" s="1"/>
      <c r="GAX228" s="1"/>
      <c r="GAY228" s="1"/>
      <c r="GAZ228" s="1"/>
      <c r="GBA228" s="1"/>
      <c r="GBB228" s="1"/>
      <c r="GBC228" s="1"/>
      <c r="GBD228" s="1"/>
      <c r="GBE228" s="1"/>
      <c r="GBF228" s="1"/>
      <c r="GBG228" s="1"/>
      <c r="GBH228" s="1"/>
      <c r="GBI228" s="1"/>
      <c r="GBJ228" s="1"/>
      <c r="GBK228" s="1"/>
      <c r="GBL228" s="1"/>
      <c r="GBM228" s="1"/>
      <c r="GBN228" s="1"/>
      <c r="GBO228" s="1"/>
      <c r="GBP228" s="1"/>
      <c r="GBQ228" s="1"/>
      <c r="GBR228" s="1"/>
      <c r="GBS228" s="1"/>
      <c r="GBT228" s="1"/>
      <c r="GBU228" s="1"/>
      <c r="GBV228" s="1"/>
      <c r="GBW228" s="1"/>
      <c r="GBX228" s="1"/>
      <c r="GBY228" s="1"/>
      <c r="GBZ228" s="1"/>
      <c r="GCA228" s="1"/>
      <c r="GCB228" s="1"/>
      <c r="GCC228" s="1"/>
      <c r="GCD228" s="1"/>
      <c r="GCE228" s="1"/>
      <c r="GCF228" s="1"/>
      <c r="GCG228" s="1"/>
      <c r="GCH228" s="1"/>
      <c r="GCI228" s="1"/>
      <c r="GCJ228" s="1"/>
      <c r="GCK228" s="1"/>
      <c r="GCL228" s="1"/>
      <c r="GCM228" s="1"/>
      <c r="GCN228" s="1"/>
      <c r="GCO228" s="1"/>
      <c r="GCP228" s="1"/>
      <c r="GCQ228" s="1"/>
      <c r="GCR228" s="1"/>
      <c r="GCS228" s="1"/>
      <c r="GCT228" s="1"/>
      <c r="GCU228" s="1"/>
      <c r="GCV228" s="1"/>
      <c r="GCW228" s="1"/>
      <c r="GCX228" s="1"/>
      <c r="GCY228" s="1"/>
      <c r="GCZ228" s="1"/>
      <c r="GDA228" s="1"/>
      <c r="GDB228" s="1"/>
      <c r="GDC228" s="1"/>
      <c r="GDD228" s="1"/>
      <c r="GDE228" s="1"/>
      <c r="GDF228" s="1"/>
      <c r="GDG228" s="1"/>
      <c r="GDH228" s="1"/>
      <c r="GDI228" s="1"/>
      <c r="GDJ228" s="1"/>
      <c r="GDK228" s="1"/>
      <c r="GDL228" s="1"/>
      <c r="GDM228" s="1"/>
      <c r="GDN228" s="1"/>
      <c r="GDO228" s="1"/>
      <c r="GDP228" s="1"/>
      <c r="GDQ228" s="1"/>
      <c r="GDR228" s="1"/>
      <c r="GDS228" s="1"/>
      <c r="GDT228" s="1"/>
      <c r="GDU228" s="1"/>
      <c r="GDV228" s="1"/>
      <c r="GDW228" s="1"/>
      <c r="GDX228" s="1"/>
      <c r="GDY228" s="1"/>
      <c r="GDZ228" s="1"/>
      <c r="GEA228" s="1"/>
      <c r="GEB228" s="1"/>
      <c r="GEC228" s="1"/>
      <c r="GED228" s="1"/>
      <c r="GEE228" s="1"/>
      <c r="GEF228" s="1"/>
      <c r="GEG228" s="1"/>
      <c r="GEH228" s="1"/>
      <c r="GEI228" s="1"/>
      <c r="GEJ228" s="1"/>
      <c r="GEK228" s="1"/>
      <c r="GEL228" s="1"/>
      <c r="GEM228" s="1"/>
      <c r="GEN228" s="1"/>
      <c r="GEO228" s="1"/>
      <c r="GEP228" s="1"/>
      <c r="GEQ228" s="1"/>
      <c r="GER228" s="1"/>
      <c r="GES228" s="1"/>
      <c r="GET228" s="1"/>
      <c r="GEU228" s="1"/>
      <c r="GEV228" s="1"/>
      <c r="GEW228" s="1"/>
      <c r="GEX228" s="1"/>
      <c r="GEY228" s="1"/>
      <c r="GEZ228" s="1"/>
      <c r="GFA228" s="1"/>
      <c r="GFB228" s="1"/>
      <c r="GFC228" s="1"/>
      <c r="GFD228" s="1"/>
      <c r="GFE228" s="1"/>
      <c r="GFF228" s="1"/>
      <c r="GFG228" s="1"/>
      <c r="GFH228" s="1"/>
      <c r="GFI228" s="1"/>
      <c r="GFJ228" s="1"/>
      <c r="GFK228" s="1"/>
      <c r="GFL228" s="1"/>
      <c r="GFM228" s="1"/>
      <c r="GFN228" s="1"/>
      <c r="GFO228" s="1"/>
      <c r="GFP228" s="1"/>
      <c r="GFQ228" s="1"/>
      <c r="GFR228" s="1"/>
      <c r="GFS228" s="1"/>
      <c r="GFT228" s="1"/>
      <c r="GFU228" s="1"/>
      <c r="GFV228" s="1"/>
      <c r="GFW228" s="1"/>
      <c r="GFX228" s="1"/>
      <c r="GFY228" s="1"/>
      <c r="GFZ228" s="1"/>
      <c r="GGA228" s="1"/>
      <c r="GGB228" s="1"/>
      <c r="GGC228" s="1"/>
      <c r="GGD228" s="1"/>
      <c r="GGE228" s="1"/>
      <c r="GGF228" s="1"/>
      <c r="GGG228" s="1"/>
      <c r="GGH228" s="1"/>
      <c r="GGI228" s="1"/>
      <c r="GGJ228" s="1"/>
      <c r="GGK228" s="1"/>
      <c r="GGL228" s="1"/>
      <c r="GGM228" s="1"/>
      <c r="GGN228" s="1"/>
      <c r="GGO228" s="1"/>
      <c r="GGP228" s="1"/>
      <c r="GGQ228" s="1"/>
      <c r="GGR228" s="1"/>
      <c r="GGS228" s="1"/>
      <c r="GGT228" s="1"/>
      <c r="GGU228" s="1"/>
      <c r="GGV228" s="1"/>
      <c r="GGW228" s="1"/>
      <c r="GGX228" s="1"/>
      <c r="GGY228" s="1"/>
      <c r="GGZ228" s="1"/>
      <c r="GHA228" s="1"/>
      <c r="GHB228" s="1"/>
      <c r="GHC228" s="1"/>
      <c r="GHD228" s="1"/>
      <c r="GHE228" s="1"/>
      <c r="GHF228" s="1"/>
      <c r="GHG228" s="1"/>
      <c r="GHH228" s="1"/>
      <c r="GHI228" s="1"/>
      <c r="GHJ228" s="1"/>
      <c r="GHK228" s="1"/>
      <c r="GHL228" s="1"/>
      <c r="GHM228" s="1"/>
      <c r="GHN228" s="1"/>
      <c r="GHO228" s="1"/>
      <c r="GHP228" s="1"/>
      <c r="GHQ228" s="1"/>
      <c r="GHR228" s="1"/>
      <c r="GHS228" s="1"/>
      <c r="GHT228" s="1"/>
      <c r="GHU228" s="1"/>
      <c r="GHV228" s="1"/>
      <c r="GHW228" s="1"/>
      <c r="GHX228" s="1"/>
      <c r="GHY228" s="1"/>
      <c r="GHZ228" s="1"/>
      <c r="GIA228" s="1"/>
      <c r="GIB228" s="1"/>
      <c r="GIC228" s="1"/>
      <c r="GID228" s="1"/>
      <c r="GIE228" s="1"/>
      <c r="GIF228" s="1"/>
      <c r="GIG228" s="1"/>
      <c r="GIH228" s="1"/>
      <c r="GII228" s="1"/>
      <c r="GIJ228" s="1"/>
      <c r="GIK228" s="1"/>
      <c r="GIL228" s="1"/>
      <c r="GIM228" s="1"/>
      <c r="GIN228" s="1"/>
      <c r="GIO228" s="1"/>
      <c r="GIP228" s="1"/>
      <c r="GIQ228" s="1"/>
      <c r="GIR228" s="1"/>
      <c r="GIS228" s="1"/>
      <c r="GIT228" s="1"/>
      <c r="GIU228" s="1"/>
      <c r="GIV228" s="1"/>
      <c r="GIW228" s="1"/>
      <c r="GIX228" s="1"/>
      <c r="GIY228" s="1"/>
      <c r="GIZ228" s="1"/>
      <c r="GJA228" s="1"/>
      <c r="GJB228" s="1"/>
      <c r="GJC228" s="1"/>
      <c r="GJD228" s="1"/>
      <c r="GJE228" s="1"/>
      <c r="GJF228" s="1"/>
      <c r="GJG228" s="1"/>
      <c r="GJH228" s="1"/>
      <c r="GJI228" s="1"/>
      <c r="GJJ228" s="1"/>
      <c r="GJK228" s="1"/>
      <c r="GJL228" s="1"/>
      <c r="GJM228" s="1"/>
      <c r="GJN228" s="1"/>
      <c r="GJO228" s="1"/>
      <c r="GJP228" s="1"/>
      <c r="GJQ228" s="1"/>
      <c r="GJR228" s="1"/>
      <c r="GJS228" s="1"/>
      <c r="GJT228" s="1"/>
      <c r="GJU228" s="1"/>
      <c r="GJV228" s="1"/>
      <c r="GJW228" s="1"/>
      <c r="GJX228" s="1"/>
      <c r="GJY228" s="1"/>
      <c r="GJZ228" s="1"/>
      <c r="GKA228" s="1"/>
      <c r="GKB228" s="1"/>
      <c r="GKC228" s="1"/>
      <c r="GKD228" s="1"/>
      <c r="GKE228" s="1"/>
      <c r="GKF228" s="1"/>
      <c r="GKG228" s="1"/>
      <c r="GKH228" s="1"/>
      <c r="GKI228" s="1"/>
      <c r="GKJ228" s="1"/>
      <c r="GKK228" s="1"/>
      <c r="GKL228" s="1"/>
      <c r="GKM228" s="1"/>
      <c r="GKN228" s="1"/>
      <c r="GKO228" s="1"/>
      <c r="GKP228" s="1"/>
      <c r="GKQ228" s="1"/>
      <c r="GKR228" s="1"/>
      <c r="GKS228" s="1"/>
      <c r="GKT228" s="1"/>
      <c r="GKU228" s="1"/>
      <c r="GKV228" s="1"/>
      <c r="GKW228" s="1"/>
      <c r="GKX228" s="1"/>
      <c r="GKY228" s="1"/>
      <c r="GKZ228" s="1"/>
      <c r="GLA228" s="1"/>
      <c r="GLB228" s="1"/>
      <c r="GLC228" s="1"/>
      <c r="GLD228" s="1"/>
      <c r="GLE228" s="1"/>
      <c r="GLF228" s="1"/>
      <c r="GLG228" s="1"/>
      <c r="GLH228" s="1"/>
      <c r="GLI228" s="1"/>
      <c r="GLJ228" s="1"/>
      <c r="GLK228" s="1"/>
      <c r="GLL228" s="1"/>
      <c r="GLM228" s="1"/>
      <c r="GLN228" s="1"/>
      <c r="GLO228" s="1"/>
      <c r="GLP228" s="1"/>
      <c r="GLQ228" s="1"/>
      <c r="GLR228" s="1"/>
      <c r="GLS228" s="1"/>
      <c r="GLT228" s="1"/>
      <c r="GLU228" s="1"/>
      <c r="GLV228" s="1"/>
      <c r="GLW228" s="1"/>
      <c r="GLX228" s="1"/>
      <c r="GLY228" s="1"/>
      <c r="GLZ228" s="1"/>
      <c r="GMA228" s="1"/>
      <c r="GMB228" s="1"/>
      <c r="GMC228" s="1"/>
      <c r="GMD228" s="1"/>
      <c r="GME228" s="1"/>
      <c r="GMF228" s="1"/>
      <c r="GMG228" s="1"/>
      <c r="GMH228" s="1"/>
      <c r="GMI228" s="1"/>
      <c r="GMJ228" s="1"/>
      <c r="GMK228" s="1"/>
      <c r="GML228" s="1"/>
      <c r="GMM228" s="1"/>
      <c r="GMN228" s="1"/>
      <c r="GMO228" s="1"/>
      <c r="GMP228" s="1"/>
      <c r="GMQ228" s="1"/>
      <c r="GMR228" s="1"/>
      <c r="GMS228" s="1"/>
      <c r="GMT228" s="1"/>
      <c r="GMU228" s="1"/>
      <c r="GMV228" s="1"/>
      <c r="GMW228" s="1"/>
      <c r="GMX228" s="1"/>
      <c r="GMY228" s="1"/>
      <c r="GMZ228" s="1"/>
      <c r="GNA228" s="1"/>
      <c r="GNB228" s="1"/>
      <c r="GNC228" s="1"/>
      <c r="GND228" s="1"/>
      <c r="GNE228" s="1"/>
      <c r="GNF228" s="1"/>
      <c r="GNG228" s="1"/>
      <c r="GNH228" s="1"/>
      <c r="GNI228" s="1"/>
      <c r="GNJ228" s="1"/>
      <c r="GNK228" s="1"/>
      <c r="GNL228" s="1"/>
      <c r="GNM228" s="1"/>
      <c r="GNN228" s="1"/>
      <c r="GNO228" s="1"/>
      <c r="GNP228" s="1"/>
      <c r="GNQ228" s="1"/>
      <c r="GNR228" s="1"/>
      <c r="GNS228" s="1"/>
      <c r="GNT228" s="1"/>
      <c r="GNU228" s="1"/>
      <c r="GNV228" s="1"/>
      <c r="GNW228" s="1"/>
      <c r="GNX228" s="1"/>
      <c r="GNY228" s="1"/>
      <c r="GNZ228" s="1"/>
      <c r="GOA228" s="1"/>
      <c r="GOB228" s="1"/>
      <c r="GOC228" s="1"/>
      <c r="GOD228" s="1"/>
      <c r="GOE228" s="1"/>
      <c r="GOF228" s="1"/>
      <c r="GOG228" s="1"/>
      <c r="GOH228" s="1"/>
      <c r="GOI228" s="1"/>
      <c r="GOJ228" s="1"/>
      <c r="GOK228" s="1"/>
      <c r="GOL228" s="1"/>
      <c r="GOM228" s="1"/>
      <c r="GON228" s="1"/>
      <c r="GOO228" s="1"/>
      <c r="GOP228" s="1"/>
      <c r="GOQ228" s="1"/>
      <c r="GOR228" s="1"/>
      <c r="GOS228" s="1"/>
      <c r="GOT228" s="1"/>
      <c r="GOU228" s="1"/>
      <c r="GOV228" s="1"/>
      <c r="GOW228" s="1"/>
      <c r="GOX228" s="1"/>
      <c r="GOY228" s="1"/>
      <c r="GOZ228" s="1"/>
      <c r="GPA228" s="1"/>
      <c r="GPB228" s="1"/>
      <c r="GPC228" s="1"/>
      <c r="GPD228" s="1"/>
      <c r="GPE228" s="1"/>
      <c r="GPF228" s="1"/>
      <c r="GPG228" s="1"/>
      <c r="GPH228" s="1"/>
      <c r="GPI228" s="1"/>
      <c r="GPJ228" s="1"/>
      <c r="GPK228" s="1"/>
      <c r="GPL228" s="1"/>
      <c r="GPM228" s="1"/>
      <c r="GPN228" s="1"/>
      <c r="GPO228" s="1"/>
      <c r="GPP228" s="1"/>
      <c r="GPQ228" s="1"/>
      <c r="GPR228" s="1"/>
      <c r="GPS228" s="1"/>
      <c r="GPT228" s="1"/>
      <c r="GPU228" s="1"/>
      <c r="GPV228" s="1"/>
      <c r="GPW228" s="1"/>
      <c r="GPX228" s="1"/>
      <c r="GPY228" s="1"/>
      <c r="GPZ228" s="1"/>
      <c r="GQA228" s="1"/>
      <c r="GQB228" s="1"/>
      <c r="GQC228" s="1"/>
      <c r="GQD228" s="1"/>
      <c r="GQE228" s="1"/>
      <c r="GQF228" s="1"/>
      <c r="GQG228" s="1"/>
      <c r="GQH228" s="1"/>
      <c r="GQI228" s="1"/>
      <c r="GQJ228" s="1"/>
      <c r="GQK228" s="1"/>
      <c r="GQL228" s="1"/>
      <c r="GQM228" s="1"/>
      <c r="GQN228" s="1"/>
      <c r="GQO228" s="1"/>
      <c r="GQP228" s="1"/>
      <c r="GQQ228" s="1"/>
      <c r="GQR228" s="1"/>
      <c r="GQS228" s="1"/>
      <c r="GQT228" s="1"/>
      <c r="GQU228" s="1"/>
      <c r="GQV228" s="1"/>
      <c r="GQW228" s="1"/>
      <c r="GQX228" s="1"/>
      <c r="GQY228" s="1"/>
      <c r="GQZ228" s="1"/>
      <c r="GRA228" s="1"/>
      <c r="GRB228" s="1"/>
      <c r="GRC228" s="1"/>
      <c r="GRD228" s="1"/>
      <c r="GRE228" s="1"/>
      <c r="GRF228" s="1"/>
      <c r="GRG228" s="1"/>
      <c r="GRH228" s="1"/>
      <c r="GRI228" s="1"/>
      <c r="GRJ228" s="1"/>
      <c r="GRK228" s="1"/>
      <c r="GRL228" s="1"/>
      <c r="GRM228" s="1"/>
      <c r="GRN228" s="1"/>
      <c r="GRO228" s="1"/>
      <c r="GRP228" s="1"/>
      <c r="GRQ228" s="1"/>
      <c r="GRR228" s="1"/>
      <c r="GRS228" s="1"/>
      <c r="GRT228" s="1"/>
      <c r="GRU228" s="1"/>
      <c r="GRV228" s="1"/>
      <c r="GRW228" s="1"/>
      <c r="GRX228" s="1"/>
      <c r="GRY228" s="1"/>
      <c r="GRZ228" s="1"/>
      <c r="GSA228" s="1"/>
      <c r="GSB228" s="1"/>
      <c r="GSC228" s="1"/>
      <c r="GSD228" s="1"/>
      <c r="GSE228" s="1"/>
      <c r="GSF228" s="1"/>
      <c r="GSG228" s="1"/>
      <c r="GSH228" s="1"/>
      <c r="GSI228" s="1"/>
      <c r="GSJ228" s="1"/>
      <c r="GSK228" s="1"/>
      <c r="GSL228" s="1"/>
      <c r="GSM228" s="1"/>
      <c r="GSN228" s="1"/>
      <c r="GSO228" s="1"/>
      <c r="GSP228" s="1"/>
      <c r="GSQ228" s="1"/>
      <c r="GSR228" s="1"/>
      <c r="GSS228" s="1"/>
      <c r="GST228" s="1"/>
      <c r="GSU228" s="1"/>
      <c r="GSV228" s="1"/>
      <c r="GSW228" s="1"/>
      <c r="GSX228" s="1"/>
      <c r="GSY228" s="1"/>
      <c r="GSZ228" s="1"/>
      <c r="GTA228" s="1"/>
      <c r="GTB228" s="1"/>
      <c r="GTC228" s="1"/>
      <c r="GTD228" s="1"/>
      <c r="GTE228" s="1"/>
      <c r="GTF228" s="1"/>
      <c r="GTG228" s="1"/>
      <c r="GTH228" s="1"/>
      <c r="GTI228" s="1"/>
      <c r="GTJ228" s="1"/>
      <c r="GTK228" s="1"/>
      <c r="GTL228" s="1"/>
      <c r="GTM228" s="1"/>
      <c r="GTN228" s="1"/>
      <c r="GTO228" s="1"/>
      <c r="GTP228" s="1"/>
      <c r="GTQ228" s="1"/>
      <c r="GTR228" s="1"/>
      <c r="GTS228" s="1"/>
      <c r="GTT228" s="1"/>
      <c r="GTU228" s="1"/>
      <c r="GTV228" s="1"/>
      <c r="GTW228" s="1"/>
      <c r="GTX228" s="1"/>
      <c r="GTY228" s="1"/>
      <c r="GTZ228" s="1"/>
      <c r="GUA228" s="1"/>
      <c r="GUB228" s="1"/>
      <c r="GUC228" s="1"/>
      <c r="GUD228" s="1"/>
      <c r="GUE228" s="1"/>
      <c r="GUF228" s="1"/>
      <c r="GUG228" s="1"/>
      <c r="GUH228" s="1"/>
      <c r="GUI228" s="1"/>
      <c r="GUJ228" s="1"/>
      <c r="GUK228" s="1"/>
      <c r="GUL228" s="1"/>
      <c r="GUM228" s="1"/>
      <c r="GUN228" s="1"/>
      <c r="GUO228" s="1"/>
      <c r="GUP228" s="1"/>
      <c r="GUQ228" s="1"/>
      <c r="GUR228" s="1"/>
      <c r="GUS228" s="1"/>
      <c r="GUT228" s="1"/>
      <c r="GUU228" s="1"/>
      <c r="GUV228" s="1"/>
      <c r="GUW228" s="1"/>
      <c r="GUX228" s="1"/>
      <c r="GUY228" s="1"/>
      <c r="GUZ228" s="1"/>
      <c r="GVA228" s="1"/>
      <c r="GVB228" s="1"/>
      <c r="GVC228" s="1"/>
      <c r="GVD228" s="1"/>
      <c r="GVE228" s="1"/>
      <c r="GVF228" s="1"/>
      <c r="GVG228" s="1"/>
      <c r="GVH228" s="1"/>
      <c r="GVI228" s="1"/>
      <c r="GVJ228" s="1"/>
      <c r="GVK228" s="1"/>
      <c r="GVL228" s="1"/>
      <c r="GVM228" s="1"/>
      <c r="GVN228" s="1"/>
      <c r="GVO228" s="1"/>
      <c r="GVP228" s="1"/>
      <c r="GVQ228" s="1"/>
      <c r="GVR228" s="1"/>
      <c r="GVS228" s="1"/>
      <c r="GVT228" s="1"/>
      <c r="GVU228" s="1"/>
      <c r="GVV228" s="1"/>
      <c r="GVW228" s="1"/>
      <c r="GVX228" s="1"/>
      <c r="GVY228" s="1"/>
      <c r="GVZ228" s="1"/>
      <c r="GWA228" s="1"/>
      <c r="GWB228" s="1"/>
      <c r="GWC228" s="1"/>
      <c r="GWD228" s="1"/>
      <c r="GWE228" s="1"/>
      <c r="GWF228" s="1"/>
      <c r="GWG228" s="1"/>
      <c r="GWH228" s="1"/>
      <c r="GWI228" s="1"/>
      <c r="GWJ228" s="1"/>
      <c r="GWK228" s="1"/>
      <c r="GWL228" s="1"/>
      <c r="GWM228" s="1"/>
      <c r="GWN228" s="1"/>
      <c r="GWO228" s="1"/>
      <c r="GWP228" s="1"/>
      <c r="GWQ228" s="1"/>
      <c r="GWR228" s="1"/>
      <c r="GWS228" s="1"/>
      <c r="GWT228" s="1"/>
      <c r="GWU228" s="1"/>
      <c r="GWV228" s="1"/>
      <c r="GWW228" s="1"/>
      <c r="GWX228" s="1"/>
      <c r="GWY228" s="1"/>
      <c r="GWZ228" s="1"/>
      <c r="GXA228" s="1"/>
      <c r="GXB228" s="1"/>
      <c r="GXC228" s="1"/>
      <c r="GXD228" s="1"/>
      <c r="GXE228" s="1"/>
      <c r="GXF228" s="1"/>
      <c r="GXG228" s="1"/>
      <c r="GXH228" s="1"/>
      <c r="GXI228" s="1"/>
      <c r="GXJ228" s="1"/>
      <c r="GXK228" s="1"/>
      <c r="GXL228" s="1"/>
      <c r="GXM228" s="1"/>
      <c r="GXN228" s="1"/>
      <c r="GXO228" s="1"/>
      <c r="GXP228" s="1"/>
      <c r="GXQ228" s="1"/>
      <c r="GXR228" s="1"/>
      <c r="GXS228" s="1"/>
      <c r="GXT228" s="1"/>
      <c r="GXU228" s="1"/>
      <c r="GXV228" s="1"/>
      <c r="GXW228" s="1"/>
      <c r="GXX228" s="1"/>
      <c r="GXY228" s="1"/>
      <c r="GXZ228" s="1"/>
      <c r="GYA228" s="1"/>
      <c r="GYB228" s="1"/>
      <c r="GYC228" s="1"/>
      <c r="GYD228" s="1"/>
      <c r="GYE228" s="1"/>
      <c r="GYF228" s="1"/>
      <c r="GYG228" s="1"/>
      <c r="GYH228" s="1"/>
      <c r="GYI228" s="1"/>
      <c r="GYJ228" s="1"/>
      <c r="GYK228" s="1"/>
      <c r="GYL228" s="1"/>
      <c r="GYM228" s="1"/>
      <c r="GYN228" s="1"/>
      <c r="GYO228" s="1"/>
      <c r="GYP228" s="1"/>
      <c r="GYQ228" s="1"/>
      <c r="GYR228" s="1"/>
      <c r="GYS228" s="1"/>
      <c r="GYT228" s="1"/>
      <c r="GYU228" s="1"/>
      <c r="GYV228" s="1"/>
      <c r="GYW228" s="1"/>
      <c r="GYX228" s="1"/>
      <c r="GYY228" s="1"/>
      <c r="GYZ228" s="1"/>
      <c r="GZA228" s="1"/>
      <c r="GZB228" s="1"/>
      <c r="GZC228" s="1"/>
      <c r="GZD228" s="1"/>
      <c r="GZE228" s="1"/>
      <c r="GZF228" s="1"/>
      <c r="GZG228" s="1"/>
      <c r="GZH228" s="1"/>
      <c r="GZI228" s="1"/>
      <c r="GZJ228" s="1"/>
      <c r="GZK228" s="1"/>
      <c r="GZL228" s="1"/>
      <c r="GZM228" s="1"/>
      <c r="GZN228" s="1"/>
      <c r="GZO228" s="1"/>
      <c r="GZP228" s="1"/>
      <c r="GZQ228" s="1"/>
      <c r="GZR228" s="1"/>
      <c r="GZS228" s="1"/>
      <c r="GZT228" s="1"/>
      <c r="GZU228" s="1"/>
      <c r="GZV228" s="1"/>
      <c r="GZW228" s="1"/>
      <c r="GZX228" s="1"/>
      <c r="GZY228" s="1"/>
      <c r="GZZ228" s="1"/>
      <c r="HAA228" s="1"/>
      <c r="HAB228" s="1"/>
      <c r="HAC228" s="1"/>
      <c r="HAD228" s="1"/>
      <c r="HAE228" s="1"/>
      <c r="HAF228" s="1"/>
      <c r="HAG228" s="1"/>
      <c r="HAH228" s="1"/>
      <c r="HAI228" s="1"/>
      <c r="HAJ228" s="1"/>
      <c r="HAK228" s="1"/>
      <c r="HAL228" s="1"/>
      <c r="HAM228" s="1"/>
      <c r="HAN228" s="1"/>
      <c r="HAO228" s="1"/>
      <c r="HAP228" s="1"/>
      <c r="HAQ228" s="1"/>
      <c r="HAR228" s="1"/>
      <c r="HAS228" s="1"/>
      <c r="HAT228" s="1"/>
      <c r="HAU228" s="1"/>
      <c r="HAV228" s="1"/>
      <c r="HAW228" s="1"/>
      <c r="HAX228" s="1"/>
      <c r="HAY228" s="1"/>
      <c r="HAZ228" s="1"/>
      <c r="HBA228" s="1"/>
      <c r="HBB228" s="1"/>
      <c r="HBC228" s="1"/>
      <c r="HBD228" s="1"/>
      <c r="HBE228" s="1"/>
      <c r="HBF228" s="1"/>
      <c r="HBG228" s="1"/>
      <c r="HBH228" s="1"/>
      <c r="HBI228" s="1"/>
      <c r="HBJ228" s="1"/>
      <c r="HBK228" s="1"/>
      <c r="HBL228" s="1"/>
      <c r="HBM228" s="1"/>
      <c r="HBN228" s="1"/>
      <c r="HBO228" s="1"/>
      <c r="HBP228" s="1"/>
      <c r="HBQ228" s="1"/>
      <c r="HBR228" s="1"/>
      <c r="HBS228" s="1"/>
      <c r="HBT228" s="1"/>
      <c r="HBU228" s="1"/>
      <c r="HBV228" s="1"/>
      <c r="HBW228" s="1"/>
      <c r="HBX228" s="1"/>
      <c r="HBY228" s="1"/>
      <c r="HBZ228" s="1"/>
      <c r="HCA228" s="1"/>
      <c r="HCB228" s="1"/>
      <c r="HCC228" s="1"/>
      <c r="HCD228" s="1"/>
      <c r="HCE228" s="1"/>
      <c r="HCF228" s="1"/>
      <c r="HCG228" s="1"/>
      <c r="HCH228" s="1"/>
      <c r="HCI228" s="1"/>
      <c r="HCJ228" s="1"/>
      <c r="HCK228" s="1"/>
      <c r="HCL228" s="1"/>
      <c r="HCM228" s="1"/>
      <c r="HCN228" s="1"/>
      <c r="HCO228" s="1"/>
      <c r="HCP228" s="1"/>
      <c r="HCQ228" s="1"/>
      <c r="HCR228" s="1"/>
      <c r="HCS228" s="1"/>
      <c r="HCT228" s="1"/>
      <c r="HCU228" s="1"/>
      <c r="HCV228" s="1"/>
      <c r="HCW228" s="1"/>
      <c r="HCX228" s="1"/>
      <c r="HCY228" s="1"/>
      <c r="HCZ228" s="1"/>
      <c r="HDA228" s="1"/>
      <c r="HDB228" s="1"/>
      <c r="HDC228" s="1"/>
      <c r="HDD228" s="1"/>
      <c r="HDE228" s="1"/>
      <c r="HDF228" s="1"/>
      <c r="HDG228" s="1"/>
      <c r="HDH228" s="1"/>
      <c r="HDI228" s="1"/>
      <c r="HDJ228" s="1"/>
      <c r="HDK228" s="1"/>
      <c r="HDL228" s="1"/>
      <c r="HDM228" s="1"/>
      <c r="HDN228" s="1"/>
      <c r="HDO228" s="1"/>
      <c r="HDP228" s="1"/>
      <c r="HDQ228" s="1"/>
      <c r="HDR228" s="1"/>
      <c r="HDS228" s="1"/>
      <c r="HDT228" s="1"/>
      <c r="HDU228" s="1"/>
      <c r="HDV228" s="1"/>
      <c r="HDW228" s="1"/>
      <c r="HDX228" s="1"/>
      <c r="HDY228" s="1"/>
      <c r="HDZ228" s="1"/>
      <c r="HEA228" s="1"/>
      <c r="HEB228" s="1"/>
      <c r="HEC228" s="1"/>
      <c r="HED228" s="1"/>
      <c r="HEE228" s="1"/>
      <c r="HEF228" s="1"/>
      <c r="HEG228" s="1"/>
      <c r="HEH228" s="1"/>
      <c r="HEI228" s="1"/>
      <c r="HEJ228" s="1"/>
      <c r="HEK228" s="1"/>
      <c r="HEL228" s="1"/>
      <c r="HEM228" s="1"/>
      <c r="HEN228" s="1"/>
      <c r="HEO228" s="1"/>
      <c r="HEP228" s="1"/>
      <c r="HEQ228" s="1"/>
      <c r="HER228" s="1"/>
      <c r="HES228" s="1"/>
      <c r="HET228" s="1"/>
      <c r="HEU228" s="1"/>
      <c r="HEV228" s="1"/>
      <c r="HEW228" s="1"/>
      <c r="HEX228" s="1"/>
      <c r="HEY228" s="1"/>
      <c r="HEZ228" s="1"/>
      <c r="HFA228" s="1"/>
      <c r="HFB228" s="1"/>
      <c r="HFC228" s="1"/>
      <c r="HFD228" s="1"/>
      <c r="HFE228" s="1"/>
      <c r="HFF228" s="1"/>
      <c r="HFG228" s="1"/>
      <c r="HFH228" s="1"/>
      <c r="HFI228" s="1"/>
      <c r="HFJ228" s="1"/>
      <c r="HFK228" s="1"/>
      <c r="HFL228" s="1"/>
      <c r="HFM228" s="1"/>
      <c r="HFN228" s="1"/>
      <c r="HFO228" s="1"/>
      <c r="HFP228" s="1"/>
      <c r="HFQ228" s="1"/>
      <c r="HFR228" s="1"/>
      <c r="HFS228" s="1"/>
      <c r="HFT228" s="1"/>
      <c r="HFU228" s="1"/>
      <c r="HFV228" s="1"/>
      <c r="HFW228" s="1"/>
      <c r="HFX228" s="1"/>
      <c r="HFY228" s="1"/>
      <c r="HFZ228" s="1"/>
      <c r="HGA228" s="1"/>
      <c r="HGB228" s="1"/>
      <c r="HGC228" s="1"/>
      <c r="HGD228" s="1"/>
      <c r="HGE228" s="1"/>
      <c r="HGF228" s="1"/>
      <c r="HGG228" s="1"/>
      <c r="HGH228" s="1"/>
      <c r="HGI228" s="1"/>
      <c r="HGJ228" s="1"/>
      <c r="HGK228" s="1"/>
      <c r="HGL228" s="1"/>
      <c r="HGM228" s="1"/>
      <c r="HGN228" s="1"/>
      <c r="HGO228" s="1"/>
      <c r="HGP228" s="1"/>
      <c r="HGQ228" s="1"/>
      <c r="HGR228" s="1"/>
      <c r="HGS228" s="1"/>
      <c r="HGT228" s="1"/>
      <c r="HGU228" s="1"/>
      <c r="HGV228" s="1"/>
      <c r="HGW228" s="1"/>
      <c r="HGX228" s="1"/>
      <c r="HGY228" s="1"/>
      <c r="HGZ228" s="1"/>
      <c r="HHA228" s="1"/>
      <c r="HHB228" s="1"/>
      <c r="HHC228" s="1"/>
      <c r="HHD228" s="1"/>
      <c r="HHE228" s="1"/>
      <c r="HHF228" s="1"/>
      <c r="HHG228" s="1"/>
      <c r="HHH228" s="1"/>
      <c r="HHI228" s="1"/>
      <c r="HHJ228" s="1"/>
      <c r="HHK228" s="1"/>
      <c r="HHL228" s="1"/>
      <c r="HHM228" s="1"/>
      <c r="HHN228" s="1"/>
      <c r="HHO228" s="1"/>
      <c r="HHP228" s="1"/>
      <c r="HHQ228" s="1"/>
      <c r="HHR228" s="1"/>
      <c r="HHS228" s="1"/>
      <c r="HHT228" s="1"/>
      <c r="HHU228" s="1"/>
      <c r="HHV228" s="1"/>
      <c r="HHW228" s="1"/>
      <c r="HHX228" s="1"/>
      <c r="HHY228" s="1"/>
      <c r="HHZ228" s="1"/>
      <c r="HIA228" s="1"/>
      <c r="HIB228" s="1"/>
      <c r="HIC228" s="1"/>
      <c r="HID228" s="1"/>
      <c r="HIE228" s="1"/>
      <c r="HIF228" s="1"/>
      <c r="HIG228" s="1"/>
      <c r="HIH228" s="1"/>
      <c r="HII228" s="1"/>
      <c r="HIJ228" s="1"/>
      <c r="HIK228" s="1"/>
      <c r="HIL228" s="1"/>
      <c r="HIM228" s="1"/>
      <c r="HIN228" s="1"/>
      <c r="HIO228" s="1"/>
      <c r="HIP228" s="1"/>
      <c r="HIQ228" s="1"/>
      <c r="HIR228" s="1"/>
      <c r="HIS228" s="1"/>
      <c r="HIT228" s="1"/>
      <c r="HIU228" s="1"/>
      <c r="HIV228" s="1"/>
      <c r="HIW228" s="1"/>
      <c r="HIX228" s="1"/>
      <c r="HIY228" s="1"/>
      <c r="HIZ228" s="1"/>
      <c r="HJA228" s="1"/>
      <c r="HJB228" s="1"/>
      <c r="HJC228" s="1"/>
      <c r="HJD228" s="1"/>
      <c r="HJE228" s="1"/>
      <c r="HJF228" s="1"/>
      <c r="HJG228" s="1"/>
      <c r="HJH228" s="1"/>
      <c r="HJI228" s="1"/>
      <c r="HJJ228" s="1"/>
      <c r="HJK228" s="1"/>
      <c r="HJL228" s="1"/>
      <c r="HJM228" s="1"/>
      <c r="HJN228" s="1"/>
      <c r="HJO228" s="1"/>
      <c r="HJP228" s="1"/>
      <c r="HJQ228" s="1"/>
      <c r="HJR228" s="1"/>
      <c r="HJS228" s="1"/>
      <c r="HJT228" s="1"/>
      <c r="HJU228" s="1"/>
      <c r="HJV228" s="1"/>
      <c r="HJW228" s="1"/>
      <c r="HJX228" s="1"/>
      <c r="HJY228" s="1"/>
      <c r="HJZ228" s="1"/>
      <c r="HKA228" s="1"/>
      <c r="HKB228" s="1"/>
      <c r="HKC228" s="1"/>
      <c r="HKD228" s="1"/>
      <c r="HKE228" s="1"/>
      <c r="HKF228" s="1"/>
      <c r="HKG228" s="1"/>
      <c r="HKH228" s="1"/>
      <c r="HKI228" s="1"/>
      <c r="HKJ228" s="1"/>
      <c r="HKK228" s="1"/>
      <c r="HKL228" s="1"/>
      <c r="HKM228" s="1"/>
      <c r="HKN228" s="1"/>
      <c r="HKO228" s="1"/>
      <c r="HKP228" s="1"/>
      <c r="HKQ228" s="1"/>
      <c r="HKR228" s="1"/>
      <c r="HKS228" s="1"/>
      <c r="HKT228" s="1"/>
      <c r="HKU228" s="1"/>
      <c r="HKV228" s="1"/>
      <c r="HKW228" s="1"/>
      <c r="HKX228" s="1"/>
      <c r="HKY228" s="1"/>
      <c r="HKZ228" s="1"/>
      <c r="HLA228" s="1"/>
      <c r="HLB228" s="1"/>
      <c r="HLC228" s="1"/>
      <c r="HLD228" s="1"/>
      <c r="HLE228" s="1"/>
      <c r="HLF228" s="1"/>
      <c r="HLG228" s="1"/>
      <c r="HLH228" s="1"/>
      <c r="HLI228" s="1"/>
      <c r="HLJ228" s="1"/>
      <c r="HLK228" s="1"/>
      <c r="HLL228" s="1"/>
      <c r="HLM228" s="1"/>
      <c r="HLN228" s="1"/>
      <c r="HLO228" s="1"/>
      <c r="HLP228" s="1"/>
      <c r="HLQ228" s="1"/>
      <c r="HLR228" s="1"/>
      <c r="HLS228" s="1"/>
      <c r="HLT228" s="1"/>
      <c r="HLU228" s="1"/>
      <c r="HLV228" s="1"/>
      <c r="HLW228" s="1"/>
      <c r="HLX228" s="1"/>
      <c r="HLY228" s="1"/>
      <c r="HLZ228" s="1"/>
      <c r="HMA228" s="1"/>
      <c r="HMB228" s="1"/>
      <c r="HMC228" s="1"/>
      <c r="HMD228" s="1"/>
      <c r="HME228" s="1"/>
      <c r="HMF228" s="1"/>
      <c r="HMG228" s="1"/>
      <c r="HMH228" s="1"/>
      <c r="HMI228" s="1"/>
      <c r="HMJ228" s="1"/>
      <c r="HMK228" s="1"/>
      <c r="HML228" s="1"/>
      <c r="HMM228" s="1"/>
      <c r="HMN228" s="1"/>
      <c r="HMO228" s="1"/>
      <c r="HMP228" s="1"/>
      <c r="HMQ228" s="1"/>
      <c r="HMR228" s="1"/>
      <c r="HMS228" s="1"/>
      <c r="HMT228" s="1"/>
      <c r="HMU228" s="1"/>
      <c r="HMV228" s="1"/>
      <c r="HMW228" s="1"/>
      <c r="HMX228" s="1"/>
      <c r="HMY228" s="1"/>
      <c r="HMZ228" s="1"/>
      <c r="HNA228" s="1"/>
      <c r="HNB228" s="1"/>
      <c r="HNC228" s="1"/>
      <c r="HND228" s="1"/>
      <c r="HNE228" s="1"/>
      <c r="HNF228" s="1"/>
      <c r="HNG228" s="1"/>
      <c r="HNH228" s="1"/>
      <c r="HNI228" s="1"/>
      <c r="HNJ228" s="1"/>
      <c r="HNK228" s="1"/>
      <c r="HNL228" s="1"/>
      <c r="HNM228" s="1"/>
      <c r="HNN228" s="1"/>
      <c r="HNO228" s="1"/>
      <c r="HNP228" s="1"/>
      <c r="HNQ228" s="1"/>
      <c r="HNR228" s="1"/>
      <c r="HNS228" s="1"/>
      <c r="HNT228" s="1"/>
      <c r="HNU228" s="1"/>
      <c r="HNV228" s="1"/>
      <c r="HNW228" s="1"/>
      <c r="HNX228" s="1"/>
      <c r="HNY228" s="1"/>
      <c r="HNZ228" s="1"/>
      <c r="HOA228" s="1"/>
      <c r="HOB228" s="1"/>
      <c r="HOC228" s="1"/>
      <c r="HOD228" s="1"/>
      <c r="HOE228" s="1"/>
      <c r="HOF228" s="1"/>
      <c r="HOG228" s="1"/>
      <c r="HOH228" s="1"/>
      <c r="HOI228" s="1"/>
      <c r="HOJ228" s="1"/>
      <c r="HOK228" s="1"/>
      <c r="HOL228" s="1"/>
      <c r="HOM228" s="1"/>
      <c r="HON228" s="1"/>
      <c r="HOO228" s="1"/>
      <c r="HOP228" s="1"/>
      <c r="HOQ228" s="1"/>
      <c r="HOR228" s="1"/>
      <c r="HOS228" s="1"/>
      <c r="HOT228" s="1"/>
      <c r="HOU228" s="1"/>
      <c r="HOV228" s="1"/>
      <c r="HOW228" s="1"/>
      <c r="HOX228" s="1"/>
      <c r="HOY228" s="1"/>
      <c r="HOZ228" s="1"/>
      <c r="HPA228" s="1"/>
      <c r="HPB228" s="1"/>
      <c r="HPC228" s="1"/>
      <c r="HPD228" s="1"/>
      <c r="HPE228" s="1"/>
      <c r="HPF228" s="1"/>
      <c r="HPG228" s="1"/>
      <c r="HPH228" s="1"/>
      <c r="HPI228" s="1"/>
      <c r="HPJ228" s="1"/>
      <c r="HPK228" s="1"/>
      <c r="HPL228" s="1"/>
      <c r="HPM228" s="1"/>
      <c r="HPN228" s="1"/>
      <c r="HPO228" s="1"/>
      <c r="HPP228" s="1"/>
      <c r="HPQ228" s="1"/>
      <c r="HPR228" s="1"/>
      <c r="HPS228" s="1"/>
      <c r="HPT228" s="1"/>
      <c r="HPU228" s="1"/>
      <c r="HPV228" s="1"/>
      <c r="HPW228" s="1"/>
      <c r="HPX228" s="1"/>
      <c r="HPY228" s="1"/>
      <c r="HPZ228" s="1"/>
      <c r="HQA228" s="1"/>
      <c r="HQB228" s="1"/>
      <c r="HQC228" s="1"/>
      <c r="HQD228" s="1"/>
      <c r="HQE228" s="1"/>
      <c r="HQF228" s="1"/>
      <c r="HQG228" s="1"/>
      <c r="HQH228" s="1"/>
      <c r="HQI228" s="1"/>
      <c r="HQJ228" s="1"/>
      <c r="HQK228" s="1"/>
      <c r="HQL228" s="1"/>
      <c r="HQM228" s="1"/>
      <c r="HQN228" s="1"/>
      <c r="HQO228" s="1"/>
      <c r="HQP228" s="1"/>
      <c r="HQQ228" s="1"/>
      <c r="HQR228" s="1"/>
      <c r="HQS228" s="1"/>
      <c r="HQT228" s="1"/>
      <c r="HQU228" s="1"/>
      <c r="HQV228" s="1"/>
      <c r="HQW228" s="1"/>
      <c r="HQX228" s="1"/>
      <c r="HQY228" s="1"/>
      <c r="HQZ228" s="1"/>
      <c r="HRA228" s="1"/>
      <c r="HRB228" s="1"/>
      <c r="HRC228" s="1"/>
      <c r="HRD228" s="1"/>
      <c r="HRE228" s="1"/>
      <c r="HRF228" s="1"/>
      <c r="HRG228" s="1"/>
      <c r="HRH228" s="1"/>
      <c r="HRI228" s="1"/>
      <c r="HRJ228" s="1"/>
      <c r="HRK228" s="1"/>
      <c r="HRL228" s="1"/>
      <c r="HRM228" s="1"/>
      <c r="HRN228" s="1"/>
      <c r="HRO228" s="1"/>
      <c r="HRP228" s="1"/>
      <c r="HRQ228" s="1"/>
      <c r="HRR228" s="1"/>
      <c r="HRS228" s="1"/>
      <c r="HRT228" s="1"/>
      <c r="HRU228" s="1"/>
      <c r="HRV228" s="1"/>
      <c r="HRW228" s="1"/>
      <c r="HRX228" s="1"/>
      <c r="HRY228" s="1"/>
      <c r="HRZ228" s="1"/>
      <c r="HSA228" s="1"/>
      <c r="HSB228" s="1"/>
      <c r="HSC228" s="1"/>
      <c r="HSD228" s="1"/>
      <c r="HSE228" s="1"/>
      <c r="HSF228" s="1"/>
      <c r="HSG228" s="1"/>
      <c r="HSH228" s="1"/>
      <c r="HSI228" s="1"/>
      <c r="HSJ228" s="1"/>
      <c r="HSK228" s="1"/>
      <c r="HSL228" s="1"/>
      <c r="HSM228" s="1"/>
      <c r="HSN228" s="1"/>
      <c r="HSO228" s="1"/>
      <c r="HSP228" s="1"/>
      <c r="HSQ228" s="1"/>
      <c r="HSR228" s="1"/>
      <c r="HSS228" s="1"/>
      <c r="HST228" s="1"/>
      <c r="HSU228" s="1"/>
      <c r="HSV228" s="1"/>
      <c r="HSW228" s="1"/>
      <c r="HSX228" s="1"/>
      <c r="HSY228" s="1"/>
      <c r="HSZ228" s="1"/>
      <c r="HTA228" s="1"/>
      <c r="HTB228" s="1"/>
      <c r="HTC228" s="1"/>
      <c r="HTD228" s="1"/>
      <c r="HTE228" s="1"/>
      <c r="HTF228" s="1"/>
      <c r="HTG228" s="1"/>
      <c r="HTH228" s="1"/>
      <c r="HTI228" s="1"/>
      <c r="HTJ228" s="1"/>
      <c r="HTK228" s="1"/>
      <c r="HTL228" s="1"/>
      <c r="HTM228" s="1"/>
      <c r="HTN228" s="1"/>
      <c r="HTO228" s="1"/>
      <c r="HTP228" s="1"/>
      <c r="HTQ228" s="1"/>
      <c r="HTR228" s="1"/>
      <c r="HTS228" s="1"/>
      <c r="HTT228" s="1"/>
      <c r="HTU228" s="1"/>
      <c r="HTV228" s="1"/>
      <c r="HTW228" s="1"/>
      <c r="HTX228" s="1"/>
      <c r="HTY228" s="1"/>
      <c r="HTZ228" s="1"/>
      <c r="HUA228" s="1"/>
      <c r="HUB228" s="1"/>
      <c r="HUC228" s="1"/>
      <c r="HUD228" s="1"/>
      <c r="HUE228" s="1"/>
      <c r="HUF228" s="1"/>
      <c r="HUG228" s="1"/>
      <c r="HUH228" s="1"/>
      <c r="HUI228" s="1"/>
      <c r="HUJ228" s="1"/>
      <c r="HUK228" s="1"/>
      <c r="HUL228" s="1"/>
      <c r="HUM228" s="1"/>
      <c r="HUN228" s="1"/>
      <c r="HUO228" s="1"/>
      <c r="HUP228" s="1"/>
      <c r="HUQ228" s="1"/>
      <c r="HUR228" s="1"/>
      <c r="HUS228" s="1"/>
      <c r="HUT228" s="1"/>
      <c r="HUU228" s="1"/>
      <c r="HUV228" s="1"/>
      <c r="HUW228" s="1"/>
      <c r="HUX228" s="1"/>
      <c r="HUY228" s="1"/>
      <c r="HUZ228" s="1"/>
      <c r="HVA228" s="1"/>
      <c r="HVB228" s="1"/>
      <c r="HVC228" s="1"/>
      <c r="HVD228" s="1"/>
      <c r="HVE228" s="1"/>
      <c r="HVF228" s="1"/>
      <c r="HVG228" s="1"/>
      <c r="HVH228" s="1"/>
      <c r="HVI228" s="1"/>
      <c r="HVJ228" s="1"/>
      <c r="HVK228" s="1"/>
      <c r="HVL228" s="1"/>
      <c r="HVM228" s="1"/>
      <c r="HVN228" s="1"/>
      <c r="HVO228" s="1"/>
      <c r="HVP228" s="1"/>
      <c r="HVQ228" s="1"/>
      <c r="HVR228" s="1"/>
      <c r="HVS228" s="1"/>
      <c r="HVT228" s="1"/>
      <c r="HVU228" s="1"/>
      <c r="HVV228" s="1"/>
      <c r="HVW228" s="1"/>
      <c r="HVX228" s="1"/>
      <c r="HVY228" s="1"/>
      <c r="HVZ228" s="1"/>
      <c r="HWA228" s="1"/>
      <c r="HWB228" s="1"/>
      <c r="HWC228" s="1"/>
      <c r="HWD228" s="1"/>
      <c r="HWE228" s="1"/>
      <c r="HWF228" s="1"/>
      <c r="HWG228" s="1"/>
      <c r="HWH228" s="1"/>
      <c r="HWI228" s="1"/>
      <c r="HWJ228" s="1"/>
      <c r="HWK228" s="1"/>
      <c r="HWL228" s="1"/>
      <c r="HWM228" s="1"/>
      <c r="HWN228" s="1"/>
      <c r="HWO228" s="1"/>
      <c r="HWP228" s="1"/>
      <c r="HWQ228" s="1"/>
      <c r="HWR228" s="1"/>
      <c r="HWS228" s="1"/>
      <c r="HWT228" s="1"/>
      <c r="HWU228" s="1"/>
      <c r="HWV228" s="1"/>
      <c r="HWW228" s="1"/>
      <c r="HWX228" s="1"/>
      <c r="HWY228" s="1"/>
      <c r="HWZ228" s="1"/>
      <c r="HXA228" s="1"/>
      <c r="HXB228" s="1"/>
      <c r="HXC228" s="1"/>
      <c r="HXD228" s="1"/>
      <c r="HXE228" s="1"/>
      <c r="HXF228" s="1"/>
      <c r="HXG228" s="1"/>
      <c r="HXH228" s="1"/>
      <c r="HXI228" s="1"/>
      <c r="HXJ228" s="1"/>
      <c r="HXK228" s="1"/>
      <c r="HXL228" s="1"/>
      <c r="HXM228" s="1"/>
      <c r="HXN228" s="1"/>
      <c r="HXO228" s="1"/>
      <c r="HXP228" s="1"/>
      <c r="HXQ228" s="1"/>
      <c r="HXR228" s="1"/>
      <c r="HXS228" s="1"/>
      <c r="HXT228" s="1"/>
      <c r="HXU228" s="1"/>
      <c r="HXV228" s="1"/>
      <c r="HXW228" s="1"/>
      <c r="HXX228" s="1"/>
      <c r="HXY228" s="1"/>
      <c r="HXZ228" s="1"/>
      <c r="HYA228" s="1"/>
      <c r="HYB228" s="1"/>
      <c r="HYC228" s="1"/>
      <c r="HYD228" s="1"/>
      <c r="HYE228" s="1"/>
      <c r="HYF228" s="1"/>
      <c r="HYG228" s="1"/>
      <c r="HYH228" s="1"/>
      <c r="HYI228" s="1"/>
      <c r="HYJ228" s="1"/>
      <c r="HYK228" s="1"/>
      <c r="HYL228" s="1"/>
      <c r="HYM228" s="1"/>
      <c r="HYN228" s="1"/>
      <c r="HYO228" s="1"/>
      <c r="HYP228" s="1"/>
      <c r="HYQ228" s="1"/>
      <c r="HYR228" s="1"/>
      <c r="HYS228" s="1"/>
      <c r="HYT228" s="1"/>
      <c r="HYU228" s="1"/>
      <c r="HYV228" s="1"/>
      <c r="HYW228" s="1"/>
      <c r="HYX228" s="1"/>
      <c r="HYY228" s="1"/>
      <c r="HYZ228" s="1"/>
      <c r="HZA228" s="1"/>
      <c r="HZB228" s="1"/>
      <c r="HZC228" s="1"/>
      <c r="HZD228" s="1"/>
      <c r="HZE228" s="1"/>
      <c r="HZF228" s="1"/>
      <c r="HZG228" s="1"/>
      <c r="HZH228" s="1"/>
      <c r="HZI228" s="1"/>
      <c r="HZJ228" s="1"/>
      <c r="HZK228" s="1"/>
      <c r="HZL228" s="1"/>
      <c r="HZM228" s="1"/>
      <c r="HZN228" s="1"/>
      <c r="HZO228" s="1"/>
      <c r="HZP228" s="1"/>
      <c r="HZQ228" s="1"/>
      <c r="HZR228" s="1"/>
      <c r="HZS228" s="1"/>
      <c r="HZT228" s="1"/>
      <c r="HZU228" s="1"/>
      <c r="HZV228" s="1"/>
      <c r="HZW228" s="1"/>
      <c r="HZX228" s="1"/>
      <c r="HZY228" s="1"/>
      <c r="HZZ228" s="1"/>
      <c r="IAA228" s="1"/>
      <c r="IAB228" s="1"/>
      <c r="IAC228" s="1"/>
      <c r="IAD228" s="1"/>
      <c r="IAE228" s="1"/>
      <c r="IAF228" s="1"/>
      <c r="IAG228" s="1"/>
      <c r="IAH228" s="1"/>
      <c r="IAI228" s="1"/>
      <c r="IAJ228" s="1"/>
      <c r="IAK228" s="1"/>
      <c r="IAL228" s="1"/>
      <c r="IAM228" s="1"/>
      <c r="IAN228" s="1"/>
      <c r="IAO228" s="1"/>
      <c r="IAP228" s="1"/>
      <c r="IAQ228" s="1"/>
      <c r="IAR228" s="1"/>
      <c r="IAS228" s="1"/>
      <c r="IAT228" s="1"/>
      <c r="IAU228" s="1"/>
      <c r="IAV228" s="1"/>
      <c r="IAW228" s="1"/>
      <c r="IAX228" s="1"/>
      <c r="IAY228" s="1"/>
      <c r="IAZ228" s="1"/>
      <c r="IBA228" s="1"/>
      <c r="IBB228" s="1"/>
      <c r="IBC228" s="1"/>
      <c r="IBD228" s="1"/>
      <c r="IBE228" s="1"/>
      <c r="IBF228" s="1"/>
      <c r="IBG228" s="1"/>
      <c r="IBH228" s="1"/>
      <c r="IBI228" s="1"/>
      <c r="IBJ228" s="1"/>
      <c r="IBK228" s="1"/>
      <c r="IBL228" s="1"/>
      <c r="IBM228" s="1"/>
      <c r="IBN228" s="1"/>
      <c r="IBO228" s="1"/>
      <c r="IBP228" s="1"/>
      <c r="IBQ228" s="1"/>
      <c r="IBR228" s="1"/>
      <c r="IBS228" s="1"/>
      <c r="IBT228" s="1"/>
      <c r="IBU228" s="1"/>
      <c r="IBV228" s="1"/>
      <c r="IBW228" s="1"/>
      <c r="IBX228" s="1"/>
      <c r="IBY228" s="1"/>
      <c r="IBZ228" s="1"/>
      <c r="ICA228" s="1"/>
      <c r="ICB228" s="1"/>
      <c r="ICC228" s="1"/>
      <c r="ICD228" s="1"/>
      <c r="ICE228" s="1"/>
      <c r="ICF228" s="1"/>
      <c r="ICG228" s="1"/>
      <c r="ICH228" s="1"/>
      <c r="ICI228" s="1"/>
      <c r="ICJ228" s="1"/>
      <c r="ICK228" s="1"/>
      <c r="ICL228" s="1"/>
      <c r="ICM228" s="1"/>
      <c r="ICN228" s="1"/>
      <c r="ICO228" s="1"/>
      <c r="ICP228" s="1"/>
      <c r="ICQ228" s="1"/>
      <c r="ICR228" s="1"/>
      <c r="ICS228" s="1"/>
      <c r="ICT228" s="1"/>
      <c r="ICU228" s="1"/>
      <c r="ICV228" s="1"/>
      <c r="ICW228" s="1"/>
      <c r="ICX228" s="1"/>
      <c r="ICY228" s="1"/>
      <c r="ICZ228" s="1"/>
      <c r="IDA228" s="1"/>
      <c r="IDB228" s="1"/>
      <c r="IDC228" s="1"/>
      <c r="IDD228" s="1"/>
      <c r="IDE228" s="1"/>
      <c r="IDF228" s="1"/>
      <c r="IDG228" s="1"/>
      <c r="IDH228" s="1"/>
      <c r="IDI228" s="1"/>
      <c r="IDJ228" s="1"/>
      <c r="IDK228" s="1"/>
      <c r="IDL228" s="1"/>
      <c r="IDM228" s="1"/>
      <c r="IDN228" s="1"/>
      <c r="IDO228" s="1"/>
      <c r="IDP228" s="1"/>
      <c r="IDQ228" s="1"/>
      <c r="IDR228" s="1"/>
      <c r="IDS228" s="1"/>
      <c r="IDT228" s="1"/>
      <c r="IDU228" s="1"/>
      <c r="IDV228" s="1"/>
      <c r="IDW228" s="1"/>
      <c r="IDX228" s="1"/>
      <c r="IDY228" s="1"/>
      <c r="IDZ228" s="1"/>
      <c r="IEA228" s="1"/>
      <c r="IEB228" s="1"/>
      <c r="IEC228" s="1"/>
      <c r="IED228" s="1"/>
      <c r="IEE228" s="1"/>
      <c r="IEF228" s="1"/>
      <c r="IEG228" s="1"/>
      <c r="IEH228" s="1"/>
      <c r="IEI228" s="1"/>
      <c r="IEJ228" s="1"/>
      <c r="IEK228" s="1"/>
      <c r="IEL228" s="1"/>
      <c r="IEM228" s="1"/>
      <c r="IEN228" s="1"/>
      <c r="IEO228" s="1"/>
      <c r="IEP228" s="1"/>
      <c r="IEQ228" s="1"/>
      <c r="IER228" s="1"/>
      <c r="IES228" s="1"/>
      <c r="IET228" s="1"/>
      <c r="IEU228" s="1"/>
      <c r="IEV228" s="1"/>
      <c r="IEW228" s="1"/>
      <c r="IEX228" s="1"/>
      <c r="IEY228" s="1"/>
      <c r="IEZ228" s="1"/>
      <c r="IFA228" s="1"/>
      <c r="IFB228" s="1"/>
      <c r="IFC228" s="1"/>
      <c r="IFD228" s="1"/>
      <c r="IFE228" s="1"/>
      <c r="IFF228" s="1"/>
      <c r="IFG228" s="1"/>
      <c r="IFH228" s="1"/>
      <c r="IFI228" s="1"/>
      <c r="IFJ228" s="1"/>
      <c r="IFK228" s="1"/>
      <c r="IFL228" s="1"/>
      <c r="IFM228" s="1"/>
      <c r="IFN228" s="1"/>
      <c r="IFO228" s="1"/>
      <c r="IFP228" s="1"/>
      <c r="IFQ228" s="1"/>
      <c r="IFR228" s="1"/>
      <c r="IFS228" s="1"/>
      <c r="IFT228" s="1"/>
      <c r="IFU228" s="1"/>
      <c r="IFV228" s="1"/>
      <c r="IFW228" s="1"/>
      <c r="IFX228" s="1"/>
      <c r="IFY228" s="1"/>
      <c r="IFZ228" s="1"/>
      <c r="IGA228" s="1"/>
      <c r="IGB228" s="1"/>
      <c r="IGC228" s="1"/>
      <c r="IGD228" s="1"/>
      <c r="IGE228" s="1"/>
      <c r="IGF228" s="1"/>
      <c r="IGG228" s="1"/>
      <c r="IGH228" s="1"/>
      <c r="IGI228" s="1"/>
      <c r="IGJ228" s="1"/>
      <c r="IGK228" s="1"/>
      <c r="IGL228" s="1"/>
      <c r="IGM228" s="1"/>
      <c r="IGN228" s="1"/>
      <c r="IGO228" s="1"/>
      <c r="IGP228" s="1"/>
      <c r="IGQ228" s="1"/>
      <c r="IGR228" s="1"/>
      <c r="IGS228" s="1"/>
      <c r="IGT228" s="1"/>
      <c r="IGU228" s="1"/>
      <c r="IGV228" s="1"/>
      <c r="IGW228" s="1"/>
      <c r="IGX228" s="1"/>
      <c r="IGY228" s="1"/>
      <c r="IGZ228" s="1"/>
      <c r="IHA228" s="1"/>
      <c r="IHB228" s="1"/>
      <c r="IHC228" s="1"/>
      <c r="IHD228" s="1"/>
      <c r="IHE228" s="1"/>
      <c r="IHF228" s="1"/>
      <c r="IHG228" s="1"/>
      <c r="IHH228" s="1"/>
      <c r="IHI228" s="1"/>
      <c r="IHJ228" s="1"/>
      <c r="IHK228" s="1"/>
      <c r="IHL228" s="1"/>
      <c r="IHM228" s="1"/>
      <c r="IHN228" s="1"/>
      <c r="IHO228" s="1"/>
      <c r="IHP228" s="1"/>
      <c r="IHQ228" s="1"/>
      <c r="IHR228" s="1"/>
      <c r="IHS228" s="1"/>
      <c r="IHT228" s="1"/>
      <c r="IHU228" s="1"/>
      <c r="IHV228" s="1"/>
      <c r="IHW228" s="1"/>
      <c r="IHX228" s="1"/>
      <c r="IHY228" s="1"/>
      <c r="IHZ228" s="1"/>
      <c r="IIA228" s="1"/>
      <c r="IIB228" s="1"/>
      <c r="IIC228" s="1"/>
      <c r="IID228" s="1"/>
      <c r="IIE228" s="1"/>
      <c r="IIF228" s="1"/>
      <c r="IIG228" s="1"/>
      <c r="IIH228" s="1"/>
      <c r="III228" s="1"/>
      <c r="IIJ228" s="1"/>
      <c r="IIK228" s="1"/>
      <c r="IIL228" s="1"/>
      <c r="IIM228" s="1"/>
      <c r="IIN228" s="1"/>
      <c r="IIO228" s="1"/>
      <c r="IIP228" s="1"/>
      <c r="IIQ228" s="1"/>
      <c r="IIR228" s="1"/>
      <c r="IIS228" s="1"/>
      <c r="IIT228" s="1"/>
      <c r="IIU228" s="1"/>
      <c r="IIV228" s="1"/>
      <c r="IIW228" s="1"/>
      <c r="IIX228" s="1"/>
      <c r="IIY228" s="1"/>
      <c r="IIZ228" s="1"/>
      <c r="IJA228" s="1"/>
      <c r="IJB228" s="1"/>
      <c r="IJC228" s="1"/>
      <c r="IJD228" s="1"/>
      <c r="IJE228" s="1"/>
      <c r="IJF228" s="1"/>
      <c r="IJG228" s="1"/>
      <c r="IJH228" s="1"/>
      <c r="IJI228" s="1"/>
      <c r="IJJ228" s="1"/>
      <c r="IJK228" s="1"/>
      <c r="IJL228" s="1"/>
      <c r="IJM228" s="1"/>
      <c r="IJN228" s="1"/>
      <c r="IJO228" s="1"/>
      <c r="IJP228" s="1"/>
      <c r="IJQ228" s="1"/>
      <c r="IJR228" s="1"/>
      <c r="IJS228" s="1"/>
      <c r="IJT228" s="1"/>
      <c r="IJU228" s="1"/>
      <c r="IJV228" s="1"/>
      <c r="IJW228" s="1"/>
      <c r="IJX228" s="1"/>
      <c r="IJY228" s="1"/>
      <c r="IJZ228" s="1"/>
      <c r="IKA228" s="1"/>
      <c r="IKB228" s="1"/>
      <c r="IKC228" s="1"/>
      <c r="IKD228" s="1"/>
      <c r="IKE228" s="1"/>
      <c r="IKF228" s="1"/>
      <c r="IKG228" s="1"/>
      <c r="IKH228" s="1"/>
      <c r="IKI228" s="1"/>
      <c r="IKJ228" s="1"/>
      <c r="IKK228" s="1"/>
      <c r="IKL228" s="1"/>
      <c r="IKM228" s="1"/>
      <c r="IKN228" s="1"/>
      <c r="IKO228" s="1"/>
      <c r="IKP228" s="1"/>
      <c r="IKQ228" s="1"/>
      <c r="IKR228" s="1"/>
      <c r="IKS228" s="1"/>
      <c r="IKT228" s="1"/>
      <c r="IKU228" s="1"/>
      <c r="IKV228" s="1"/>
      <c r="IKW228" s="1"/>
      <c r="IKX228" s="1"/>
      <c r="IKY228" s="1"/>
      <c r="IKZ228" s="1"/>
      <c r="ILA228" s="1"/>
      <c r="ILB228" s="1"/>
      <c r="ILC228" s="1"/>
      <c r="ILD228" s="1"/>
      <c r="ILE228" s="1"/>
      <c r="ILF228" s="1"/>
      <c r="ILG228" s="1"/>
      <c r="ILH228" s="1"/>
      <c r="ILI228" s="1"/>
      <c r="ILJ228" s="1"/>
      <c r="ILK228" s="1"/>
      <c r="ILL228" s="1"/>
      <c r="ILM228" s="1"/>
      <c r="ILN228" s="1"/>
      <c r="ILO228" s="1"/>
      <c r="ILP228" s="1"/>
      <c r="ILQ228" s="1"/>
      <c r="ILR228" s="1"/>
      <c r="ILS228" s="1"/>
      <c r="ILT228" s="1"/>
      <c r="ILU228" s="1"/>
      <c r="ILV228" s="1"/>
      <c r="ILW228" s="1"/>
      <c r="ILX228" s="1"/>
      <c r="ILY228" s="1"/>
      <c r="ILZ228" s="1"/>
      <c r="IMA228" s="1"/>
      <c r="IMB228" s="1"/>
      <c r="IMC228" s="1"/>
      <c r="IMD228" s="1"/>
      <c r="IME228" s="1"/>
      <c r="IMF228" s="1"/>
      <c r="IMG228" s="1"/>
      <c r="IMH228" s="1"/>
      <c r="IMI228" s="1"/>
      <c r="IMJ228" s="1"/>
      <c r="IMK228" s="1"/>
      <c r="IML228" s="1"/>
      <c r="IMM228" s="1"/>
      <c r="IMN228" s="1"/>
      <c r="IMO228" s="1"/>
      <c r="IMP228" s="1"/>
      <c r="IMQ228" s="1"/>
      <c r="IMR228" s="1"/>
      <c r="IMS228" s="1"/>
      <c r="IMT228" s="1"/>
      <c r="IMU228" s="1"/>
      <c r="IMV228" s="1"/>
      <c r="IMW228" s="1"/>
      <c r="IMX228" s="1"/>
      <c r="IMY228" s="1"/>
      <c r="IMZ228" s="1"/>
      <c r="INA228" s="1"/>
      <c r="INB228" s="1"/>
      <c r="INC228" s="1"/>
      <c r="IND228" s="1"/>
      <c r="INE228" s="1"/>
      <c r="INF228" s="1"/>
      <c r="ING228" s="1"/>
      <c r="INH228" s="1"/>
      <c r="INI228" s="1"/>
      <c r="INJ228" s="1"/>
      <c r="INK228" s="1"/>
      <c r="INL228" s="1"/>
      <c r="INM228" s="1"/>
      <c r="INN228" s="1"/>
      <c r="INO228" s="1"/>
      <c r="INP228" s="1"/>
      <c r="INQ228" s="1"/>
      <c r="INR228" s="1"/>
      <c r="INS228" s="1"/>
      <c r="INT228" s="1"/>
      <c r="INU228" s="1"/>
      <c r="INV228" s="1"/>
      <c r="INW228" s="1"/>
      <c r="INX228" s="1"/>
      <c r="INY228" s="1"/>
      <c r="INZ228" s="1"/>
      <c r="IOA228" s="1"/>
      <c r="IOB228" s="1"/>
      <c r="IOC228" s="1"/>
      <c r="IOD228" s="1"/>
      <c r="IOE228" s="1"/>
      <c r="IOF228" s="1"/>
      <c r="IOG228" s="1"/>
      <c r="IOH228" s="1"/>
      <c r="IOI228" s="1"/>
      <c r="IOJ228" s="1"/>
      <c r="IOK228" s="1"/>
      <c r="IOL228" s="1"/>
      <c r="IOM228" s="1"/>
      <c r="ION228" s="1"/>
      <c r="IOO228" s="1"/>
      <c r="IOP228" s="1"/>
      <c r="IOQ228" s="1"/>
      <c r="IOR228" s="1"/>
      <c r="IOS228" s="1"/>
      <c r="IOT228" s="1"/>
      <c r="IOU228" s="1"/>
      <c r="IOV228" s="1"/>
      <c r="IOW228" s="1"/>
      <c r="IOX228" s="1"/>
      <c r="IOY228" s="1"/>
      <c r="IOZ228" s="1"/>
      <c r="IPA228" s="1"/>
      <c r="IPB228" s="1"/>
      <c r="IPC228" s="1"/>
      <c r="IPD228" s="1"/>
      <c r="IPE228" s="1"/>
      <c r="IPF228" s="1"/>
      <c r="IPG228" s="1"/>
      <c r="IPH228" s="1"/>
      <c r="IPI228" s="1"/>
      <c r="IPJ228" s="1"/>
      <c r="IPK228" s="1"/>
      <c r="IPL228" s="1"/>
      <c r="IPM228" s="1"/>
      <c r="IPN228" s="1"/>
      <c r="IPO228" s="1"/>
      <c r="IPP228" s="1"/>
      <c r="IPQ228" s="1"/>
      <c r="IPR228" s="1"/>
      <c r="IPS228" s="1"/>
      <c r="IPT228" s="1"/>
      <c r="IPU228" s="1"/>
      <c r="IPV228" s="1"/>
      <c r="IPW228" s="1"/>
      <c r="IPX228" s="1"/>
      <c r="IPY228" s="1"/>
      <c r="IPZ228" s="1"/>
      <c r="IQA228" s="1"/>
      <c r="IQB228" s="1"/>
      <c r="IQC228" s="1"/>
      <c r="IQD228" s="1"/>
      <c r="IQE228" s="1"/>
      <c r="IQF228" s="1"/>
      <c r="IQG228" s="1"/>
      <c r="IQH228" s="1"/>
      <c r="IQI228" s="1"/>
      <c r="IQJ228" s="1"/>
      <c r="IQK228" s="1"/>
      <c r="IQL228" s="1"/>
      <c r="IQM228" s="1"/>
      <c r="IQN228" s="1"/>
      <c r="IQO228" s="1"/>
      <c r="IQP228" s="1"/>
      <c r="IQQ228" s="1"/>
      <c r="IQR228" s="1"/>
      <c r="IQS228" s="1"/>
      <c r="IQT228" s="1"/>
      <c r="IQU228" s="1"/>
      <c r="IQV228" s="1"/>
      <c r="IQW228" s="1"/>
      <c r="IQX228" s="1"/>
      <c r="IQY228" s="1"/>
      <c r="IQZ228" s="1"/>
      <c r="IRA228" s="1"/>
      <c r="IRB228" s="1"/>
      <c r="IRC228" s="1"/>
      <c r="IRD228" s="1"/>
      <c r="IRE228" s="1"/>
      <c r="IRF228" s="1"/>
      <c r="IRG228" s="1"/>
      <c r="IRH228" s="1"/>
      <c r="IRI228" s="1"/>
      <c r="IRJ228" s="1"/>
      <c r="IRK228" s="1"/>
      <c r="IRL228" s="1"/>
      <c r="IRM228" s="1"/>
      <c r="IRN228" s="1"/>
      <c r="IRO228" s="1"/>
      <c r="IRP228" s="1"/>
      <c r="IRQ228" s="1"/>
      <c r="IRR228" s="1"/>
      <c r="IRS228" s="1"/>
      <c r="IRT228" s="1"/>
      <c r="IRU228" s="1"/>
      <c r="IRV228" s="1"/>
      <c r="IRW228" s="1"/>
      <c r="IRX228" s="1"/>
      <c r="IRY228" s="1"/>
      <c r="IRZ228" s="1"/>
      <c r="ISA228" s="1"/>
      <c r="ISB228" s="1"/>
      <c r="ISC228" s="1"/>
      <c r="ISD228" s="1"/>
      <c r="ISE228" s="1"/>
      <c r="ISF228" s="1"/>
      <c r="ISG228" s="1"/>
      <c r="ISH228" s="1"/>
      <c r="ISI228" s="1"/>
      <c r="ISJ228" s="1"/>
      <c r="ISK228" s="1"/>
      <c r="ISL228" s="1"/>
      <c r="ISM228" s="1"/>
      <c r="ISN228" s="1"/>
      <c r="ISO228" s="1"/>
      <c r="ISP228" s="1"/>
      <c r="ISQ228" s="1"/>
      <c r="ISR228" s="1"/>
      <c r="ISS228" s="1"/>
      <c r="IST228" s="1"/>
      <c r="ISU228" s="1"/>
      <c r="ISV228" s="1"/>
      <c r="ISW228" s="1"/>
      <c r="ISX228" s="1"/>
      <c r="ISY228" s="1"/>
      <c r="ISZ228" s="1"/>
      <c r="ITA228" s="1"/>
      <c r="ITB228" s="1"/>
      <c r="ITC228" s="1"/>
      <c r="ITD228" s="1"/>
      <c r="ITE228" s="1"/>
      <c r="ITF228" s="1"/>
      <c r="ITG228" s="1"/>
      <c r="ITH228" s="1"/>
      <c r="ITI228" s="1"/>
      <c r="ITJ228" s="1"/>
      <c r="ITK228" s="1"/>
      <c r="ITL228" s="1"/>
      <c r="ITM228" s="1"/>
      <c r="ITN228" s="1"/>
      <c r="ITO228" s="1"/>
      <c r="ITP228" s="1"/>
      <c r="ITQ228" s="1"/>
      <c r="ITR228" s="1"/>
      <c r="ITS228" s="1"/>
      <c r="ITT228" s="1"/>
      <c r="ITU228" s="1"/>
      <c r="ITV228" s="1"/>
      <c r="ITW228" s="1"/>
      <c r="ITX228" s="1"/>
      <c r="ITY228" s="1"/>
      <c r="ITZ228" s="1"/>
      <c r="IUA228" s="1"/>
      <c r="IUB228" s="1"/>
      <c r="IUC228" s="1"/>
      <c r="IUD228" s="1"/>
      <c r="IUE228" s="1"/>
      <c r="IUF228" s="1"/>
      <c r="IUG228" s="1"/>
      <c r="IUH228" s="1"/>
      <c r="IUI228" s="1"/>
      <c r="IUJ228" s="1"/>
      <c r="IUK228" s="1"/>
      <c r="IUL228" s="1"/>
      <c r="IUM228" s="1"/>
      <c r="IUN228" s="1"/>
      <c r="IUO228" s="1"/>
      <c r="IUP228" s="1"/>
      <c r="IUQ228" s="1"/>
      <c r="IUR228" s="1"/>
      <c r="IUS228" s="1"/>
      <c r="IUT228" s="1"/>
      <c r="IUU228" s="1"/>
      <c r="IUV228" s="1"/>
      <c r="IUW228" s="1"/>
      <c r="IUX228" s="1"/>
      <c r="IUY228" s="1"/>
      <c r="IUZ228" s="1"/>
      <c r="IVA228" s="1"/>
      <c r="IVB228" s="1"/>
      <c r="IVC228" s="1"/>
      <c r="IVD228" s="1"/>
      <c r="IVE228" s="1"/>
      <c r="IVF228" s="1"/>
      <c r="IVG228" s="1"/>
      <c r="IVH228" s="1"/>
      <c r="IVI228" s="1"/>
      <c r="IVJ228" s="1"/>
      <c r="IVK228" s="1"/>
      <c r="IVL228" s="1"/>
      <c r="IVM228" s="1"/>
      <c r="IVN228" s="1"/>
      <c r="IVO228" s="1"/>
      <c r="IVP228" s="1"/>
      <c r="IVQ228" s="1"/>
      <c r="IVR228" s="1"/>
      <c r="IVS228" s="1"/>
      <c r="IVT228" s="1"/>
      <c r="IVU228" s="1"/>
      <c r="IVV228" s="1"/>
      <c r="IVW228" s="1"/>
      <c r="IVX228" s="1"/>
      <c r="IVY228" s="1"/>
      <c r="IVZ228" s="1"/>
      <c r="IWA228" s="1"/>
      <c r="IWB228" s="1"/>
      <c r="IWC228" s="1"/>
      <c r="IWD228" s="1"/>
      <c r="IWE228" s="1"/>
      <c r="IWF228" s="1"/>
      <c r="IWG228" s="1"/>
      <c r="IWH228" s="1"/>
      <c r="IWI228" s="1"/>
      <c r="IWJ228" s="1"/>
      <c r="IWK228" s="1"/>
      <c r="IWL228" s="1"/>
      <c r="IWM228" s="1"/>
      <c r="IWN228" s="1"/>
      <c r="IWO228" s="1"/>
      <c r="IWP228" s="1"/>
      <c r="IWQ228" s="1"/>
      <c r="IWR228" s="1"/>
      <c r="IWS228" s="1"/>
      <c r="IWT228" s="1"/>
      <c r="IWU228" s="1"/>
      <c r="IWV228" s="1"/>
      <c r="IWW228" s="1"/>
      <c r="IWX228" s="1"/>
      <c r="IWY228" s="1"/>
      <c r="IWZ228" s="1"/>
      <c r="IXA228" s="1"/>
      <c r="IXB228" s="1"/>
      <c r="IXC228" s="1"/>
      <c r="IXD228" s="1"/>
      <c r="IXE228" s="1"/>
      <c r="IXF228" s="1"/>
      <c r="IXG228" s="1"/>
      <c r="IXH228" s="1"/>
      <c r="IXI228" s="1"/>
      <c r="IXJ228" s="1"/>
      <c r="IXK228" s="1"/>
      <c r="IXL228" s="1"/>
      <c r="IXM228" s="1"/>
      <c r="IXN228" s="1"/>
      <c r="IXO228" s="1"/>
      <c r="IXP228" s="1"/>
      <c r="IXQ228" s="1"/>
      <c r="IXR228" s="1"/>
      <c r="IXS228" s="1"/>
      <c r="IXT228" s="1"/>
      <c r="IXU228" s="1"/>
      <c r="IXV228" s="1"/>
      <c r="IXW228" s="1"/>
      <c r="IXX228" s="1"/>
      <c r="IXY228" s="1"/>
      <c r="IXZ228" s="1"/>
      <c r="IYA228" s="1"/>
      <c r="IYB228" s="1"/>
      <c r="IYC228" s="1"/>
      <c r="IYD228" s="1"/>
      <c r="IYE228" s="1"/>
      <c r="IYF228" s="1"/>
      <c r="IYG228" s="1"/>
      <c r="IYH228" s="1"/>
      <c r="IYI228" s="1"/>
      <c r="IYJ228" s="1"/>
      <c r="IYK228" s="1"/>
      <c r="IYL228" s="1"/>
      <c r="IYM228" s="1"/>
      <c r="IYN228" s="1"/>
      <c r="IYO228" s="1"/>
      <c r="IYP228" s="1"/>
      <c r="IYQ228" s="1"/>
      <c r="IYR228" s="1"/>
      <c r="IYS228" s="1"/>
      <c r="IYT228" s="1"/>
      <c r="IYU228" s="1"/>
      <c r="IYV228" s="1"/>
      <c r="IYW228" s="1"/>
      <c r="IYX228" s="1"/>
      <c r="IYY228" s="1"/>
      <c r="IYZ228" s="1"/>
      <c r="IZA228" s="1"/>
      <c r="IZB228" s="1"/>
      <c r="IZC228" s="1"/>
      <c r="IZD228" s="1"/>
      <c r="IZE228" s="1"/>
      <c r="IZF228" s="1"/>
      <c r="IZG228" s="1"/>
      <c r="IZH228" s="1"/>
      <c r="IZI228" s="1"/>
      <c r="IZJ228" s="1"/>
      <c r="IZK228" s="1"/>
      <c r="IZL228" s="1"/>
      <c r="IZM228" s="1"/>
      <c r="IZN228" s="1"/>
      <c r="IZO228" s="1"/>
      <c r="IZP228" s="1"/>
      <c r="IZQ228" s="1"/>
      <c r="IZR228" s="1"/>
      <c r="IZS228" s="1"/>
      <c r="IZT228" s="1"/>
      <c r="IZU228" s="1"/>
      <c r="IZV228" s="1"/>
      <c r="IZW228" s="1"/>
      <c r="IZX228" s="1"/>
      <c r="IZY228" s="1"/>
      <c r="IZZ228" s="1"/>
      <c r="JAA228" s="1"/>
      <c r="JAB228" s="1"/>
      <c r="JAC228" s="1"/>
      <c r="JAD228" s="1"/>
      <c r="JAE228" s="1"/>
      <c r="JAF228" s="1"/>
      <c r="JAG228" s="1"/>
      <c r="JAH228" s="1"/>
      <c r="JAI228" s="1"/>
      <c r="JAJ228" s="1"/>
      <c r="JAK228" s="1"/>
      <c r="JAL228" s="1"/>
      <c r="JAM228" s="1"/>
      <c r="JAN228" s="1"/>
      <c r="JAO228" s="1"/>
      <c r="JAP228" s="1"/>
      <c r="JAQ228" s="1"/>
      <c r="JAR228" s="1"/>
      <c r="JAS228" s="1"/>
      <c r="JAT228" s="1"/>
      <c r="JAU228" s="1"/>
      <c r="JAV228" s="1"/>
      <c r="JAW228" s="1"/>
      <c r="JAX228" s="1"/>
      <c r="JAY228" s="1"/>
      <c r="JAZ228" s="1"/>
      <c r="JBA228" s="1"/>
      <c r="JBB228" s="1"/>
      <c r="JBC228" s="1"/>
      <c r="JBD228" s="1"/>
      <c r="JBE228" s="1"/>
      <c r="JBF228" s="1"/>
      <c r="JBG228" s="1"/>
      <c r="JBH228" s="1"/>
      <c r="JBI228" s="1"/>
      <c r="JBJ228" s="1"/>
      <c r="JBK228" s="1"/>
      <c r="JBL228" s="1"/>
      <c r="JBM228" s="1"/>
      <c r="JBN228" s="1"/>
      <c r="JBO228" s="1"/>
      <c r="JBP228" s="1"/>
      <c r="JBQ228" s="1"/>
      <c r="JBR228" s="1"/>
      <c r="JBS228" s="1"/>
      <c r="JBT228" s="1"/>
      <c r="JBU228" s="1"/>
      <c r="JBV228" s="1"/>
      <c r="JBW228" s="1"/>
      <c r="JBX228" s="1"/>
      <c r="JBY228" s="1"/>
      <c r="JBZ228" s="1"/>
      <c r="JCA228" s="1"/>
      <c r="JCB228" s="1"/>
      <c r="JCC228" s="1"/>
      <c r="JCD228" s="1"/>
      <c r="JCE228" s="1"/>
      <c r="JCF228" s="1"/>
      <c r="JCG228" s="1"/>
      <c r="JCH228" s="1"/>
      <c r="JCI228" s="1"/>
      <c r="JCJ228" s="1"/>
      <c r="JCK228" s="1"/>
      <c r="JCL228" s="1"/>
      <c r="JCM228" s="1"/>
      <c r="JCN228" s="1"/>
      <c r="JCO228" s="1"/>
      <c r="JCP228" s="1"/>
      <c r="JCQ228" s="1"/>
      <c r="JCR228" s="1"/>
      <c r="JCS228" s="1"/>
      <c r="JCT228" s="1"/>
      <c r="JCU228" s="1"/>
      <c r="JCV228" s="1"/>
      <c r="JCW228" s="1"/>
      <c r="JCX228" s="1"/>
      <c r="JCY228" s="1"/>
      <c r="JCZ228" s="1"/>
      <c r="JDA228" s="1"/>
      <c r="JDB228" s="1"/>
      <c r="JDC228" s="1"/>
      <c r="JDD228" s="1"/>
      <c r="JDE228" s="1"/>
      <c r="JDF228" s="1"/>
      <c r="JDG228" s="1"/>
      <c r="JDH228" s="1"/>
      <c r="JDI228" s="1"/>
      <c r="JDJ228" s="1"/>
      <c r="JDK228" s="1"/>
      <c r="JDL228" s="1"/>
      <c r="JDM228" s="1"/>
      <c r="JDN228" s="1"/>
      <c r="JDO228" s="1"/>
      <c r="JDP228" s="1"/>
      <c r="JDQ228" s="1"/>
      <c r="JDR228" s="1"/>
      <c r="JDS228" s="1"/>
      <c r="JDT228" s="1"/>
      <c r="JDU228" s="1"/>
      <c r="JDV228" s="1"/>
      <c r="JDW228" s="1"/>
      <c r="JDX228" s="1"/>
      <c r="JDY228" s="1"/>
      <c r="JDZ228" s="1"/>
      <c r="JEA228" s="1"/>
      <c r="JEB228" s="1"/>
      <c r="JEC228" s="1"/>
      <c r="JED228" s="1"/>
      <c r="JEE228" s="1"/>
      <c r="JEF228" s="1"/>
      <c r="JEG228" s="1"/>
      <c r="JEH228" s="1"/>
      <c r="JEI228" s="1"/>
      <c r="JEJ228" s="1"/>
      <c r="JEK228" s="1"/>
      <c r="JEL228" s="1"/>
      <c r="JEM228" s="1"/>
      <c r="JEN228" s="1"/>
      <c r="JEO228" s="1"/>
      <c r="JEP228" s="1"/>
      <c r="JEQ228" s="1"/>
      <c r="JER228" s="1"/>
      <c r="JES228" s="1"/>
      <c r="JET228" s="1"/>
      <c r="JEU228" s="1"/>
      <c r="JEV228" s="1"/>
      <c r="JEW228" s="1"/>
      <c r="JEX228" s="1"/>
      <c r="JEY228" s="1"/>
      <c r="JEZ228" s="1"/>
      <c r="JFA228" s="1"/>
      <c r="JFB228" s="1"/>
      <c r="JFC228" s="1"/>
      <c r="JFD228" s="1"/>
      <c r="JFE228" s="1"/>
      <c r="JFF228" s="1"/>
      <c r="JFG228" s="1"/>
      <c r="JFH228" s="1"/>
      <c r="JFI228" s="1"/>
      <c r="JFJ228" s="1"/>
      <c r="JFK228" s="1"/>
      <c r="JFL228" s="1"/>
      <c r="JFM228" s="1"/>
      <c r="JFN228" s="1"/>
      <c r="JFO228" s="1"/>
      <c r="JFP228" s="1"/>
      <c r="JFQ228" s="1"/>
      <c r="JFR228" s="1"/>
      <c r="JFS228" s="1"/>
      <c r="JFT228" s="1"/>
      <c r="JFU228" s="1"/>
      <c r="JFV228" s="1"/>
      <c r="JFW228" s="1"/>
      <c r="JFX228" s="1"/>
      <c r="JFY228" s="1"/>
      <c r="JFZ228" s="1"/>
      <c r="JGA228" s="1"/>
      <c r="JGB228" s="1"/>
      <c r="JGC228" s="1"/>
      <c r="JGD228" s="1"/>
      <c r="JGE228" s="1"/>
      <c r="JGF228" s="1"/>
      <c r="JGG228" s="1"/>
      <c r="JGH228" s="1"/>
      <c r="JGI228" s="1"/>
      <c r="JGJ228" s="1"/>
      <c r="JGK228" s="1"/>
      <c r="JGL228" s="1"/>
      <c r="JGM228" s="1"/>
      <c r="JGN228" s="1"/>
      <c r="JGO228" s="1"/>
      <c r="JGP228" s="1"/>
      <c r="JGQ228" s="1"/>
      <c r="JGR228" s="1"/>
      <c r="JGS228" s="1"/>
      <c r="JGT228" s="1"/>
      <c r="JGU228" s="1"/>
      <c r="JGV228" s="1"/>
      <c r="JGW228" s="1"/>
      <c r="JGX228" s="1"/>
      <c r="JGY228" s="1"/>
      <c r="JGZ228" s="1"/>
      <c r="JHA228" s="1"/>
      <c r="JHB228" s="1"/>
      <c r="JHC228" s="1"/>
      <c r="JHD228" s="1"/>
      <c r="JHE228" s="1"/>
      <c r="JHF228" s="1"/>
      <c r="JHG228" s="1"/>
      <c r="JHH228" s="1"/>
      <c r="JHI228" s="1"/>
      <c r="JHJ228" s="1"/>
      <c r="JHK228" s="1"/>
      <c r="JHL228" s="1"/>
      <c r="JHM228" s="1"/>
      <c r="JHN228" s="1"/>
      <c r="JHO228" s="1"/>
      <c r="JHP228" s="1"/>
      <c r="JHQ228" s="1"/>
      <c r="JHR228" s="1"/>
      <c r="JHS228" s="1"/>
      <c r="JHT228" s="1"/>
      <c r="JHU228" s="1"/>
      <c r="JHV228" s="1"/>
      <c r="JHW228" s="1"/>
      <c r="JHX228" s="1"/>
      <c r="JHY228" s="1"/>
      <c r="JHZ228" s="1"/>
      <c r="JIA228" s="1"/>
      <c r="JIB228" s="1"/>
      <c r="JIC228" s="1"/>
      <c r="JID228" s="1"/>
      <c r="JIE228" s="1"/>
      <c r="JIF228" s="1"/>
      <c r="JIG228" s="1"/>
      <c r="JIH228" s="1"/>
      <c r="JII228" s="1"/>
      <c r="JIJ228" s="1"/>
      <c r="JIK228" s="1"/>
      <c r="JIL228" s="1"/>
      <c r="JIM228" s="1"/>
      <c r="JIN228" s="1"/>
      <c r="JIO228" s="1"/>
      <c r="JIP228" s="1"/>
      <c r="JIQ228" s="1"/>
      <c r="JIR228" s="1"/>
      <c r="JIS228" s="1"/>
      <c r="JIT228" s="1"/>
      <c r="JIU228" s="1"/>
      <c r="JIV228" s="1"/>
      <c r="JIW228" s="1"/>
      <c r="JIX228" s="1"/>
      <c r="JIY228" s="1"/>
      <c r="JIZ228" s="1"/>
      <c r="JJA228" s="1"/>
      <c r="JJB228" s="1"/>
      <c r="JJC228" s="1"/>
      <c r="JJD228" s="1"/>
      <c r="JJE228" s="1"/>
      <c r="JJF228" s="1"/>
      <c r="JJG228" s="1"/>
      <c r="JJH228" s="1"/>
      <c r="JJI228" s="1"/>
      <c r="JJJ228" s="1"/>
      <c r="JJK228" s="1"/>
      <c r="JJL228" s="1"/>
      <c r="JJM228" s="1"/>
      <c r="JJN228" s="1"/>
      <c r="JJO228" s="1"/>
      <c r="JJP228" s="1"/>
      <c r="JJQ228" s="1"/>
      <c r="JJR228" s="1"/>
      <c r="JJS228" s="1"/>
      <c r="JJT228" s="1"/>
      <c r="JJU228" s="1"/>
      <c r="JJV228" s="1"/>
      <c r="JJW228" s="1"/>
      <c r="JJX228" s="1"/>
      <c r="JJY228" s="1"/>
      <c r="JJZ228" s="1"/>
      <c r="JKA228" s="1"/>
      <c r="JKB228" s="1"/>
      <c r="JKC228" s="1"/>
      <c r="JKD228" s="1"/>
      <c r="JKE228" s="1"/>
      <c r="JKF228" s="1"/>
      <c r="JKG228" s="1"/>
      <c r="JKH228" s="1"/>
      <c r="JKI228" s="1"/>
      <c r="JKJ228" s="1"/>
      <c r="JKK228" s="1"/>
      <c r="JKL228" s="1"/>
      <c r="JKM228" s="1"/>
      <c r="JKN228" s="1"/>
      <c r="JKO228" s="1"/>
      <c r="JKP228" s="1"/>
      <c r="JKQ228" s="1"/>
      <c r="JKR228" s="1"/>
      <c r="JKS228" s="1"/>
      <c r="JKT228" s="1"/>
      <c r="JKU228" s="1"/>
      <c r="JKV228" s="1"/>
      <c r="JKW228" s="1"/>
      <c r="JKX228" s="1"/>
      <c r="JKY228" s="1"/>
      <c r="JKZ228" s="1"/>
      <c r="JLA228" s="1"/>
      <c r="JLB228" s="1"/>
      <c r="JLC228" s="1"/>
      <c r="JLD228" s="1"/>
      <c r="JLE228" s="1"/>
      <c r="JLF228" s="1"/>
      <c r="JLG228" s="1"/>
      <c r="JLH228" s="1"/>
      <c r="JLI228" s="1"/>
      <c r="JLJ228" s="1"/>
      <c r="JLK228" s="1"/>
      <c r="JLL228" s="1"/>
      <c r="JLM228" s="1"/>
      <c r="JLN228" s="1"/>
      <c r="JLO228" s="1"/>
      <c r="JLP228" s="1"/>
      <c r="JLQ228" s="1"/>
      <c r="JLR228" s="1"/>
      <c r="JLS228" s="1"/>
      <c r="JLT228" s="1"/>
      <c r="JLU228" s="1"/>
      <c r="JLV228" s="1"/>
      <c r="JLW228" s="1"/>
      <c r="JLX228" s="1"/>
      <c r="JLY228" s="1"/>
      <c r="JLZ228" s="1"/>
      <c r="JMA228" s="1"/>
      <c r="JMB228" s="1"/>
      <c r="JMC228" s="1"/>
      <c r="JMD228" s="1"/>
      <c r="JME228" s="1"/>
      <c r="JMF228" s="1"/>
      <c r="JMG228" s="1"/>
      <c r="JMH228" s="1"/>
      <c r="JMI228" s="1"/>
      <c r="JMJ228" s="1"/>
      <c r="JMK228" s="1"/>
      <c r="JML228" s="1"/>
      <c r="JMM228" s="1"/>
      <c r="JMN228" s="1"/>
      <c r="JMO228" s="1"/>
      <c r="JMP228" s="1"/>
      <c r="JMQ228" s="1"/>
      <c r="JMR228" s="1"/>
      <c r="JMS228" s="1"/>
      <c r="JMT228" s="1"/>
      <c r="JMU228" s="1"/>
      <c r="JMV228" s="1"/>
      <c r="JMW228" s="1"/>
      <c r="JMX228" s="1"/>
      <c r="JMY228" s="1"/>
      <c r="JMZ228" s="1"/>
      <c r="JNA228" s="1"/>
      <c r="JNB228" s="1"/>
      <c r="JNC228" s="1"/>
      <c r="JND228" s="1"/>
      <c r="JNE228" s="1"/>
      <c r="JNF228" s="1"/>
      <c r="JNG228" s="1"/>
      <c r="JNH228" s="1"/>
      <c r="JNI228" s="1"/>
      <c r="JNJ228" s="1"/>
      <c r="JNK228" s="1"/>
      <c r="JNL228" s="1"/>
      <c r="JNM228" s="1"/>
      <c r="JNN228" s="1"/>
      <c r="JNO228" s="1"/>
      <c r="JNP228" s="1"/>
      <c r="JNQ228" s="1"/>
      <c r="JNR228" s="1"/>
      <c r="JNS228" s="1"/>
      <c r="JNT228" s="1"/>
      <c r="JNU228" s="1"/>
      <c r="JNV228" s="1"/>
      <c r="JNW228" s="1"/>
      <c r="JNX228" s="1"/>
      <c r="JNY228" s="1"/>
      <c r="JNZ228" s="1"/>
      <c r="JOA228" s="1"/>
      <c r="JOB228" s="1"/>
      <c r="JOC228" s="1"/>
      <c r="JOD228" s="1"/>
      <c r="JOE228" s="1"/>
      <c r="JOF228" s="1"/>
      <c r="JOG228" s="1"/>
      <c r="JOH228" s="1"/>
      <c r="JOI228" s="1"/>
      <c r="JOJ228" s="1"/>
      <c r="JOK228" s="1"/>
      <c r="JOL228" s="1"/>
      <c r="JOM228" s="1"/>
      <c r="JON228" s="1"/>
      <c r="JOO228" s="1"/>
      <c r="JOP228" s="1"/>
      <c r="JOQ228" s="1"/>
      <c r="JOR228" s="1"/>
      <c r="JOS228" s="1"/>
      <c r="JOT228" s="1"/>
      <c r="JOU228" s="1"/>
      <c r="JOV228" s="1"/>
      <c r="JOW228" s="1"/>
      <c r="JOX228" s="1"/>
      <c r="JOY228" s="1"/>
      <c r="JOZ228" s="1"/>
      <c r="JPA228" s="1"/>
      <c r="JPB228" s="1"/>
      <c r="JPC228" s="1"/>
      <c r="JPD228" s="1"/>
      <c r="JPE228" s="1"/>
      <c r="JPF228" s="1"/>
      <c r="JPG228" s="1"/>
      <c r="JPH228" s="1"/>
      <c r="JPI228" s="1"/>
      <c r="JPJ228" s="1"/>
      <c r="JPK228" s="1"/>
      <c r="JPL228" s="1"/>
      <c r="JPM228" s="1"/>
      <c r="JPN228" s="1"/>
      <c r="JPO228" s="1"/>
      <c r="JPP228" s="1"/>
      <c r="JPQ228" s="1"/>
      <c r="JPR228" s="1"/>
      <c r="JPS228" s="1"/>
      <c r="JPT228" s="1"/>
      <c r="JPU228" s="1"/>
      <c r="JPV228" s="1"/>
      <c r="JPW228" s="1"/>
      <c r="JPX228" s="1"/>
      <c r="JPY228" s="1"/>
      <c r="JPZ228" s="1"/>
      <c r="JQA228" s="1"/>
      <c r="JQB228" s="1"/>
      <c r="JQC228" s="1"/>
      <c r="JQD228" s="1"/>
      <c r="JQE228" s="1"/>
      <c r="JQF228" s="1"/>
      <c r="JQG228" s="1"/>
      <c r="JQH228" s="1"/>
      <c r="JQI228" s="1"/>
      <c r="JQJ228" s="1"/>
      <c r="JQK228" s="1"/>
      <c r="JQL228" s="1"/>
      <c r="JQM228" s="1"/>
      <c r="JQN228" s="1"/>
      <c r="JQO228" s="1"/>
      <c r="JQP228" s="1"/>
      <c r="JQQ228" s="1"/>
      <c r="JQR228" s="1"/>
      <c r="JQS228" s="1"/>
      <c r="JQT228" s="1"/>
      <c r="JQU228" s="1"/>
      <c r="JQV228" s="1"/>
      <c r="JQW228" s="1"/>
      <c r="JQX228" s="1"/>
      <c r="JQY228" s="1"/>
      <c r="JQZ228" s="1"/>
      <c r="JRA228" s="1"/>
      <c r="JRB228" s="1"/>
      <c r="JRC228" s="1"/>
      <c r="JRD228" s="1"/>
      <c r="JRE228" s="1"/>
      <c r="JRF228" s="1"/>
      <c r="JRG228" s="1"/>
      <c r="JRH228" s="1"/>
      <c r="JRI228" s="1"/>
      <c r="JRJ228" s="1"/>
      <c r="JRK228" s="1"/>
      <c r="JRL228" s="1"/>
      <c r="JRM228" s="1"/>
      <c r="JRN228" s="1"/>
      <c r="JRO228" s="1"/>
      <c r="JRP228" s="1"/>
      <c r="JRQ228" s="1"/>
      <c r="JRR228" s="1"/>
      <c r="JRS228" s="1"/>
      <c r="JRT228" s="1"/>
      <c r="JRU228" s="1"/>
      <c r="JRV228" s="1"/>
      <c r="JRW228" s="1"/>
      <c r="JRX228" s="1"/>
      <c r="JRY228" s="1"/>
      <c r="JRZ228" s="1"/>
      <c r="JSA228" s="1"/>
      <c r="JSB228" s="1"/>
      <c r="JSC228" s="1"/>
      <c r="JSD228" s="1"/>
      <c r="JSE228" s="1"/>
      <c r="JSF228" s="1"/>
      <c r="JSG228" s="1"/>
      <c r="JSH228" s="1"/>
      <c r="JSI228" s="1"/>
      <c r="JSJ228" s="1"/>
      <c r="JSK228" s="1"/>
      <c r="JSL228" s="1"/>
      <c r="JSM228" s="1"/>
      <c r="JSN228" s="1"/>
      <c r="JSO228" s="1"/>
      <c r="JSP228" s="1"/>
      <c r="JSQ228" s="1"/>
      <c r="JSR228" s="1"/>
      <c r="JSS228" s="1"/>
      <c r="JST228" s="1"/>
      <c r="JSU228" s="1"/>
      <c r="JSV228" s="1"/>
      <c r="JSW228" s="1"/>
      <c r="JSX228" s="1"/>
      <c r="JSY228" s="1"/>
      <c r="JSZ228" s="1"/>
      <c r="JTA228" s="1"/>
      <c r="JTB228" s="1"/>
      <c r="JTC228" s="1"/>
      <c r="JTD228" s="1"/>
      <c r="JTE228" s="1"/>
      <c r="JTF228" s="1"/>
      <c r="JTG228" s="1"/>
      <c r="JTH228" s="1"/>
      <c r="JTI228" s="1"/>
      <c r="JTJ228" s="1"/>
      <c r="JTK228" s="1"/>
      <c r="JTL228" s="1"/>
      <c r="JTM228" s="1"/>
      <c r="JTN228" s="1"/>
      <c r="JTO228" s="1"/>
      <c r="JTP228" s="1"/>
      <c r="JTQ228" s="1"/>
      <c r="JTR228" s="1"/>
      <c r="JTS228" s="1"/>
      <c r="JTT228" s="1"/>
      <c r="JTU228" s="1"/>
      <c r="JTV228" s="1"/>
      <c r="JTW228" s="1"/>
      <c r="JTX228" s="1"/>
      <c r="JTY228" s="1"/>
      <c r="JTZ228" s="1"/>
      <c r="JUA228" s="1"/>
      <c r="JUB228" s="1"/>
      <c r="JUC228" s="1"/>
      <c r="JUD228" s="1"/>
      <c r="JUE228" s="1"/>
      <c r="JUF228" s="1"/>
      <c r="JUG228" s="1"/>
      <c r="JUH228" s="1"/>
      <c r="JUI228" s="1"/>
      <c r="JUJ228" s="1"/>
      <c r="JUK228" s="1"/>
      <c r="JUL228" s="1"/>
      <c r="JUM228" s="1"/>
      <c r="JUN228" s="1"/>
      <c r="JUO228" s="1"/>
      <c r="JUP228" s="1"/>
      <c r="JUQ228" s="1"/>
      <c r="JUR228" s="1"/>
      <c r="JUS228" s="1"/>
      <c r="JUT228" s="1"/>
      <c r="JUU228" s="1"/>
      <c r="JUV228" s="1"/>
      <c r="JUW228" s="1"/>
      <c r="JUX228" s="1"/>
      <c r="JUY228" s="1"/>
      <c r="JUZ228" s="1"/>
      <c r="JVA228" s="1"/>
      <c r="JVB228" s="1"/>
      <c r="JVC228" s="1"/>
      <c r="JVD228" s="1"/>
      <c r="JVE228" s="1"/>
      <c r="JVF228" s="1"/>
      <c r="JVG228" s="1"/>
      <c r="JVH228" s="1"/>
      <c r="JVI228" s="1"/>
      <c r="JVJ228" s="1"/>
      <c r="JVK228" s="1"/>
      <c r="JVL228" s="1"/>
      <c r="JVM228" s="1"/>
      <c r="JVN228" s="1"/>
      <c r="JVO228" s="1"/>
      <c r="JVP228" s="1"/>
      <c r="JVQ228" s="1"/>
      <c r="JVR228" s="1"/>
      <c r="JVS228" s="1"/>
      <c r="JVT228" s="1"/>
      <c r="JVU228" s="1"/>
      <c r="JVV228" s="1"/>
      <c r="JVW228" s="1"/>
      <c r="JVX228" s="1"/>
      <c r="JVY228" s="1"/>
      <c r="JVZ228" s="1"/>
      <c r="JWA228" s="1"/>
      <c r="JWB228" s="1"/>
      <c r="JWC228" s="1"/>
      <c r="JWD228" s="1"/>
      <c r="JWE228" s="1"/>
      <c r="JWF228" s="1"/>
      <c r="JWG228" s="1"/>
      <c r="JWH228" s="1"/>
      <c r="JWI228" s="1"/>
      <c r="JWJ228" s="1"/>
      <c r="JWK228" s="1"/>
      <c r="JWL228" s="1"/>
      <c r="JWM228" s="1"/>
      <c r="JWN228" s="1"/>
      <c r="JWO228" s="1"/>
      <c r="JWP228" s="1"/>
      <c r="JWQ228" s="1"/>
      <c r="JWR228" s="1"/>
      <c r="JWS228" s="1"/>
      <c r="JWT228" s="1"/>
      <c r="JWU228" s="1"/>
      <c r="JWV228" s="1"/>
      <c r="JWW228" s="1"/>
      <c r="JWX228" s="1"/>
      <c r="JWY228" s="1"/>
      <c r="JWZ228" s="1"/>
      <c r="JXA228" s="1"/>
      <c r="JXB228" s="1"/>
      <c r="JXC228" s="1"/>
      <c r="JXD228" s="1"/>
      <c r="JXE228" s="1"/>
      <c r="JXF228" s="1"/>
      <c r="JXG228" s="1"/>
      <c r="JXH228" s="1"/>
      <c r="JXI228" s="1"/>
      <c r="JXJ228" s="1"/>
      <c r="JXK228" s="1"/>
      <c r="JXL228" s="1"/>
      <c r="JXM228" s="1"/>
      <c r="JXN228" s="1"/>
      <c r="JXO228" s="1"/>
      <c r="JXP228" s="1"/>
      <c r="JXQ228" s="1"/>
      <c r="JXR228" s="1"/>
      <c r="JXS228" s="1"/>
      <c r="JXT228" s="1"/>
      <c r="JXU228" s="1"/>
      <c r="JXV228" s="1"/>
      <c r="JXW228" s="1"/>
      <c r="JXX228" s="1"/>
      <c r="JXY228" s="1"/>
      <c r="JXZ228" s="1"/>
      <c r="JYA228" s="1"/>
      <c r="JYB228" s="1"/>
      <c r="JYC228" s="1"/>
      <c r="JYD228" s="1"/>
      <c r="JYE228" s="1"/>
      <c r="JYF228" s="1"/>
      <c r="JYG228" s="1"/>
      <c r="JYH228" s="1"/>
      <c r="JYI228" s="1"/>
      <c r="JYJ228" s="1"/>
      <c r="JYK228" s="1"/>
      <c r="JYL228" s="1"/>
      <c r="JYM228" s="1"/>
      <c r="JYN228" s="1"/>
      <c r="JYO228" s="1"/>
      <c r="JYP228" s="1"/>
      <c r="JYQ228" s="1"/>
      <c r="JYR228" s="1"/>
      <c r="JYS228" s="1"/>
      <c r="JYT228" s="1"/>
      <c r="JYU228" s="1"/>
      <c r="JYV228" s="1"/>
      <c r="JYW228" s="1"/>
      <c r="JYX228" s="1"/>
      <c r="JYY228" s="1"/>
      <c r="JYZ228" s="1"/>
      <c r="JZA228" s="1"/>
      <c r="JZB228" s="1"/>
      <c r="JZC228" s="1"/>
      <c r="JZD228" s="1"/>
      <c r="JZE228" s="1"/>
      <c r="JZF228" s="1"/>
      <c r="JZG228" s="1"/>
      <c r="JZH228" s="1"/>
      <c r="JZI228" s="1"/>
      <c r="JZJ228" s="1"/>
      <c r="JZK228" s="1"/>
      <c r="JZL228" s="1"/>
      <c r="JZM228" s="1"/>
      <c r="JZN228" s="1"/>
      <c r="JZO228" s="1"/>
      <c r="JZP228" s="1"/>
      <c r="JZQ228" s="1"/>
      <c r="JZR228" s="1"/>
      <c r="JZS228" s="1"/>
      <c r="JZT228" s="1"/>
      <c r="JZU228" s="1"/>
      <c r="JZV228" s="1"/>
      <c r="JZW228" s="1"/>
      <c r="JZX228" s="1"/>
      <c r="JZY228" s="1"/>
      <c r="JZZ228" s="1"/>
      <c r="KAA228" s="1"/>
      <c r="KAB228" s="1"/>
      <c r="KAC228" s="1"/>
      <c r="KAD228" s="1"/>
      <c r="KAE228" s="1"/>
      <c r="KAF228" s="1"/>
      <c r="KAG228" s="1"/>
      <c r="KAH228" s="1"/>
      <c r="KAI228" s="1"/>
      <c r="KAJ228" s="1"/>
      <c r="KAK228" s="1"/>
      <c r="KAL228" s="1"/>
      <c r="KAM228" s="1"/>
      <c r="KAN228" s="1"/>
      <c r="KAO228" s="1"/>
      <c r="KAP228" s="1"/>
      <c r="KAQ228" s="1"/>
      <c r="KAR228" s="1"/>
      <c r="KAS228" s="1"/>
      <c r="KAT228" s="1"/>
      <c r="KAU228" s="1"/>
      <c r="KAV228" s="1"/>
      <c r="KAW228" s="1"/>
      <c r="KAX228" s="1"/>
      <c r="KAY228" s="1"/>
      <c r="KAZ228" s="1"/>
      <c r="KBA228" s="1"/>
      <c r="KBB228" s="1"/>
      <c r="KBC228" s="1"/>
      <c r="KBD228" s="1"/>
      <c r="KBE228" s="1"/>
      <c r="KBF228" s="1"/>
      <c r="KBG228" s="1"/>
      <c r="KBH228" s="1"/>
      <c r="KBI228" s="1"/>
      <c r="KBJ228" s="1"/>
      <c r="KBK228" s="1"/>
      <c r="KBL228" s="1"/>
      <c r="KBM228" s="1"/>
      <c r="KBN228" s="1"/>
      <c r="KBO228" s="1"/>
      <c r="KBP228" s="1"/>
      <c r="KBQ228" s="1"/>
      <c r="KBR228" s="1"/>
      <c r="KBS228" s="1"/>
      <c r="KBT228" s="1"/>
      <c r="KBU228" s="1"/>
      <c r="KBV228" s="1"/>
      <c r="KBW228" s="1"/>
      <c r="KBX228" s="1"/>
      <c r="KBY228" s="1"/>
      <c r="KBZ228" s="1"/>
      <c r="KCA228" s="1"/>
      <c r="KCB228" s="1"/>
      <c r="KCC228" s="1"/>
      <c r="KCD228" s="1"/>
      <c r="KCE228" s="1"/>
      <c r="KCF228" s="1"/>
      <c r="KCG228" s="1"/>
      <c r="KCH228" s="1"/>
      <c r="KCI228" s="1"/>
      <c r="KCJ228" s="1"/>
      <c r="KCK228" s="1"/>
      <c r="KCL228" s="1"/>
      <c r="KCM228" s="1"/>
      <c r="KCN228" s="1"/>
      <c r="KCO228" s="1"/>
      <c r="KCP228" s="1"/>
      <c r="KCQ228" s="1"/>
      <c r="KCR228" s="1"/>
      <c r="KCS228" s="1"/>
      <c r="KCT228" s="1"/>
      <c r="KCU228" s="1"/>
      <c r="KCV228" s="1"/>
      <c r="KCW228" s="1"/>
      <c r="KCX228" s="1"/>
      <c r="KCY228" s="1"/>
      <c r="KCZ228" s="1"/>
      <c r="KDA228" s="1"/>
      <c r="KDB228" s="1"/>
      <c r="KDC228" s="1"/>
      <c r="KDD228" s="1"/>
      <c r="KDE228" s="1"/>
      <c r="KDF228" s="1"/>
      <c r="KDG228" s="1"/>
      <c r="KDH228" s="1"/>
      <c r="KDI228" s="1"/>
      <c r="KDJ228" s="1"/>
      <c r="KDK228" s="1"/>
      <c r="KDL228" s="1"/>
      <c r="KDM228" s="1"/>
      <c r="KDN228" s="1"/>
      <c r="KDO228" s="1"/>
      <c r="KDP228" s="1"/>
      <c r="KDQ228" s="1"/>
      <c r="KDR228" s="1"/>
      <c r="KDS228" s="1"/>
      <c r="KDT228" s="1"/>
      <c r="KDU228" s="1"/>
      <c r="KDV228" s="1"/>
      <c r="KDW228" s="1"/>
      <c r="KDX228" s="1"/>
      <c r="KDY228" s="1"/>
      <c r="KDZ228" s="1"/>
      <c r="KEA228" s="1"/>
      <c r="KEB228" s="1"/>
      <c r="KEC228" s="1"/>
      <c r="KED228" s="1"/>
      <c r="KEE228" s="1"/>
      <c r="KEF228" s="1"/>
      <c r="KEG228" s="1"/>
      <c r="KEH228" s="1"/>
      <c r="KEI228" s="1"/>
      <c r="KEJ228" s="1"/>
      <c r="KEK228" s="1"/>
      <c r="KEL228" s="1"/>
      <c r="KEM228" s="1"/>
      <c r="KEN228" s="1"/>
      <c r="KEO228" s="1"/>
      <c r="KEP228" s="1"/>
      <c r="KEQ228" s="1"/>
      <c r="KER228" s="1"/>
      <c r="KES228" s="1"/>
      <c r="KET228" s="1"/>
      <c r="KEU228" s="1"/>
      <c r="KEV228" s="1"/>
      <c r="KEW228" s="1"/>
      <c r="KEX228" s="1"/>
      <c r="KEY228" s="1"/>
      <c r="KEZ228" s="1"/>
      <c r="KFA228" s="1"/>
      <c r="KFB228" s="1"/>
      <c r="KFC228" s="1"/>
      <c r="KFD228" s="1"/>
      <c r="KFE228" s="1"/>
      <c r="KFF228" s="1"/>
      <c r="KFG228" s="1"/>
      <c r="KFH228" s="1"/>
      <c r="KFI228" s="1"/>
      <c r="KFJ228" s="1"/>
      <c r="KFK228" s="1"/>
      <c r="KFL228" s="1"/>
      <c r="KFM228" s="1"/>
      <c r="KFN228" s="1"/>
      <c r="KFO228" s="1"/>
      <c r="KFP228" s="1"/>
      <c r="KFQ228" s="1"/>
      <c r="KFR228" s="1"/>
      <c r="KFS228" s="1"/>
      <c r="KFT228" s="1"/>
      <c r="KFU228" s="1"/>
      <c r="KFV228" s="1"/>
      <c r="KFW228" s="1"/>
      <c r="KFX228" s="1"/>
      <c r="KFY228" s="1"/>
      <c r="KFZ228" s="1"/>
      <c r="KGA228" s="1"/>
      <c r="KGB228" s="1"/>
      <c r="KGC228" s="1"/>
      <c r="KGD228" s="1"/>
      <c r="KGE228" s="1"/>
      <c r="KGF228" s="1"/>
      <c r="KGG228" s="1"/>
      <c r="KGH228" s="1"/>
      <c r="KGI228" s="1"/>
      <c r="KGJ228" s="1"/>
      <c r="KGK228" s="1"/>
      <c r="KGL228" s="1"/>
      <c r="KGM228" s="1"/>
      <c r="KGN228" s="1"/>
      <c r="KGO228" s="1"/>
      <c r="KGP228" s="1"/>
      <c r="KGQ228" s="1"/>
      <c r="KGR228" s="1"/>
      <c r="KGS228" s="1"/>
      <c r="KGT228" s="1"/>
      <c r="KGU228" s="1"/>
      <c r="KGV228" s="1"/>
      <c r="KGW228" s="1"/>
      <c r="KGX228" s="1"/>
      <c r="KGY228" s="1"/>
      <c r="KGZ228" s="1"/>
      <c r="KHA228" s="1"/>
      <c r="KHB228" s="1"/>
      <c r="KHC228" s="1"/>
      <c r="KHD228" s="1"/>
      <c r="KHE228" s="1"/>
      <c r="KHF228" s="1"/>
      <c r="KHG228" s="1"/>
      <c r="KHH228" s="1"/>
      <c r="KHI228" s="1"/>
      <c r="KHJ228" s="1"/>
      <c r="KHK228" s="1"/>
      <c r="KHL228" s="1"/>
      <c r="KHM228" s="1"/>
      <c r="KHN228" s="1"/>
      <c r="KHO228" s="1"/>
      <c r="KHP228" s="1"/>
      <c r="KHQ228" s="1"/>
      <c r="KHR228" s="1"/>
      <c r="KHS228" s="1"/>
      <c r="KHT228" s="1"/>
      <c r="KHU228" s="1"/>
      <c r="KHV228" s="1"/>
      <c r="KHW228" s="1"/>
      <c r="KHX228" s="1"/>
      <c r="KHY228" s="1"/>
      <c r="KHZ228" s="1"/>
      <c r="KIA228" s="1"/>
      <c r="KIB228" s="1"/>
      <c r="KIC228" s="1"/>
      <c r="KID228" s="1"/>
      <c r="KIE228" s="1"/>
      <c r="KIF228" s="1"/>
      <c r="KIG228" s="1"/>
      <c r="KIH228" s="1"/>
      <c r="KII228" s="1"/>
      <c r="KIJ228" s="1"/>
      <c r="KIK228" s="1"/>
      <c r="KIL228" s="1"/>
      <c r="KIM228" s="1"/>
      <c r="KIN228" s="1"/>
      <c r="KIO228" s="1"/>
      <c r="KIP228" s="1"/>
      <c r="KIQ228" s="1"/>
      <c r="KIR228" s="1"/>
      <c r="KIS228" s="1"/>
      <c r="KIT228" s="1"/>
      <c r="KIU228" s="1"/>
      <c r="KIV228" s="1"/>
      <c r="KIW228" s="1"/>
      <c r="KIX228" s="1"/>
      <c r="KIY228" s="1"/>
      <c r="KIZ228" s="1"/>
      <c r="KJA228" s="1"/>
      <c r="KJB228" s="1"/>
      <c r="KJC228" s="1"/>
      <c r="KJD228" s="1"/>
      <c r="KJE228" s="1"/>
      <c r="KJF228" s="1"/>
      <c r="KJG228" s="1"/>
      <c r="KJH228" s="1"/>
      <c r="KJI228" s="1"/>
      <c r="KJJ228" s="1"/>
      <c r="KJK228" s="1"/>
      <c r="KJL228" s="1"/>
      <c r="KJM228" s="1"/>
      <c r="KJN228" s="1"/>
      <c r="KJO228" s="1"/>
      <c r="KJP228" s="1"/>
      <c r="KJQ228" s="1"/>
      <c r="KJR228" s="1"/>
      <c r="KJS228" s="1"/>
      <c r="KJT228" s="1"/>
      <c r="KJU228" s="1"/>
      <c r="KJV228" s="1"/>
      <c r="KJW228" s="1"/>
      <c r="KJX228" s="1"/>
      <c r="KJY228" s="1"/>
      <c r="KJZ228" s="1"/>
      <c r="KKA228" s="1"/>
      <c r="KKB228" s="1"/>
      <c r="KKC228" s="1"/>
      <c r="KKD228" s="1"/>
      <c r="KKE228" s="1"/>
      <c r="KKF228" s="1"/>
      <c r="KKG228" s="1"/>
      <c r="KKH228" s="1"/>
      <c r="KKI228" s="1"/>
      <c r="KKJ228" s="1"/>
      <c r="KKK228" s="1"/>
      <c r="KKL228" s="1"/>
      <c r="KKM228" s="1"/>
      <c r="KKN228" s="1"/>
      <c r="KKO228" s="1"/>
      <c r="KKP228" s="1"/>
      <c r="KKQ228" s="1"/>
      <c r="KKR228" s="1"/>
      <c r="KKS228" s="1"/>
      <c r="KKT228" s="1"/>
      <c r="KKU228" s="1"/>
      <c r="KKV228" s="1"/>
      <c r="KKW228" s="1"/>
      <c r="KKX228" s="1"/>
      <c r="KKY228" s="1"/>
      <c r="KKZ228" s="1"/>
      <c r="KLA228" s="1"/>
      <c r="KLB228" s="1"/>
      <c r="KLC228" s="1"/>
      <c r="KLD228" s="1"/>
      <c r="KLE228" s="1"/>
      <c r="KLF228" s="1"/>
      <c r="KLG228" s="1"/>
      <c r="KLH228" s="1"/>
      <c r="KLI228" s="1"/>
      <c r="KLJ228" s="1"/>
      <c r="KLK228" s="1"/>
      <c r="KLL228" s="1"/>
      <c r="KLM228" s="1"/>
      <c r="KLN228" s="1"/>
      <c r="KLO228" s="1"/>
      <c r="KLP228" s="1"/>
      <c r="KLQ228" s="1"/>
      <c r="KLR228" s="1"/>
      <c r="KLS228" s="1"/>
      <c r="KLT228" s="1"/>
      <c r="KLU228" s="1"/>
      <c r="KLV228" s="1"/>
      <c r="KLW228" s="1"/>
      <c r="KLX228" s="1"/>
      <c r="KLY228" s="1"/>
      <c r="KLZ228" s="1"/>
      <c r="KMA228" s="1"/>
      <c r="KMB228" s="1"/>
      <c r="KMC228" s="1"/>
      <c r="KMD228" s="1"/>
      <c r="KME228" s="1"/>
      <c r="KMF228" s="1"/>
      <c r="KMG228" s="1"/>
      <c r="KMH228" s="1"/>
      <c r="KMI228" s="1"/>
      <c r="KMJ228" s="1"/>
      <c r="KMK228" s="1"/>
      <c r="KML228" s="1"/>
      <c r="KMM228" s="1"/>
      <c r="KMN228" s="1"/>
      <c r="KMO228" s="1"/>
      <c r="KMP228" s="1"/>
      <c r="KMQ228" s="1"/>
      <c r="KMR228" s="1"/>
      <c r="KMS228" s="1"/>
      <c r="KMT228" s="1"/>
      <c r="KMU228" s="1"/>
      <c r="KMV228" s="1"/>
      <c r="KMW228" s="1"/>
      <c r="KMX228" s="1"/>
      <c r="KMY228" s="1"/>
      <c r="KMZ228" s="1"/>
      <c r="KNA228" s="1"/>
      <c r="KNB228" s="1"/>
      <c r="KNC228" s="1"/>
      <c r="KND228" s="1"/>
      <c r="KNE228" s="1"/>
      <c r="KNF228" s="1"/>
      <c r="KNG228" s="1"/>
      <c r="KNH228" s="1"/>
      <c r="KNI228" s="1"/>
      <c r="KNJ228" s="1"/>
      <c r="KNK228" s="1"/>
      <c r="KNL228" s="1"/>
      <c r="KNM228" s="1"/>
      <c r="KNN228" s="1"/>
      <c r="KNO228" s="1"/>
      <c r="KNP228" s="1"/>
      <c r="KNQ228" s="1"/>
      <c r="KNR228" s="1"/>
      <c r="KNS228" s="1"/>
      <c r="KNT228" s="1"/>
      <c r="KNU228" s="1"/>
      <c r="KNV228" s="1"/>
      <c r="KNW228" s="1"/>
      <c r="KNX228" s="1"/>
      <c r="KNY228" s="1"/>
      <c r="KNZ228" s="1"/>
      <c r="KOA228" s="1"/>
      <c r="KOB228" s="1"/>
      <c r="KOC228" s="1"/>
      <c r="KOD228" s="1"/>
      <c r="KOE228" s="1"/>
      <c r="KOF228" s="1"/>
      <c r="KOG228" s="1"/>
      <c r="KOH228" s="1"/>
      <c r="KOI228" s="1"/>
      <c r="KOJ228" s="1"/>
      <c r="KOK228" s="1"/>
      <c r="KOL228" s="1"/>
      <c r="KOM228" s="1"/>
      <c r="KON228" s="1"/>
      <c r="KOO228" s="1"/>
      <c r="KOP228" s="1"/>
      <c r="KOQ228" s="1"/>
      <c r="KOR228" s="1"/>
      <c r="KOS228" s="1"/>
      <c r="KOT228" s="1"/>
      <c r="KOU228" s="1"/>
      <c r="KOV228" s="1"/>
      <c r="KOW228" s="1"/>
      <c r="KOX228" s="1"/>
      <c r="KOY228" s="1"/>
      <c r="KOZ228" s="1"/>
      <c r="KPA228" s="1"/>
      <c r="KPB228" s="1"/>
      <c r="KPC228" s="1"/>
      <c r="KPD228" s="1"/>
      <c r="KPE228" s="1"/>
      <c r="KPF228" s="1"/>
      <c r="KPG228" s="1"/>
      <c r="KPH228" s="1"/>
      <c r="KPI228" s="1"/>
      <c r="KPJ228" s="1"/>
      <c r="KPK228" s="1"/>
      <c r="KPL228" s="1"/>
      <c r="KPM228" s="1"/>
      <c r="KPN228" s="1"/>
      <c r="KPO228" s="1"/>
      <c r="KPP228" s="1"/>
      <c r="KPQ228" s="1"/>
      <c r="KPR228" s="1"/>
      <c r="KPS228" s="1"/>
      <c r="KPT228" s="1"/>
      <c r="KPU228" s="1"/>
      <c r="KPV228" s="1"/>
      <c r="KPW228" s="1"/>
      <c r="KPX228" s="1"/>
      <c r="KPY228" s="1"/>
      <c r="KPZ228" s="1"/>
      <c r="KQA228" s="1"/>
      <c r="KQB228" s="1"/>
      <c r="KQC228" s="1"/>
      <c r="KQD228" s="1"/>
      <c r="KQE228" s="1"/>
      <c r="KQF228" s="1"/>
      <c r="KQG228" s="1"/>
      <c r="KQH228" s="1"/>
      <c r="KQI228" s="1"/>
      <c r="KQJ228" s="1"/>
      <c r="KQK228" s="1"/>
      <c r="KQL228" s="1"/>
      <c r="KQM228" s="1"/>
      <c r="KQN228" s="1"/>
      <c r="KQO228" s="1"/>
      <c r="KQP228" s="1"/>
      <c r="KQQ228" s="1"/>
      <c r="KQR228" s="1"/>
      <c r="KQS228" s="1"/>
      <c r="KQT228" s="1"/>
      <c r="KQU228" s="1"/>
      <c r="KQV228" s="1"/>
      <c r="KQW228" s="1"/>
      <c r="KQX228" s="1"/>
      <c r="KQY228" s="1"/>
      <c r="KQZ228" s="1"/>
      <c r="KRA228" s="1"/>
      <c r="KRB228" s="1"/>
      <c r="KRC228" s="1"/>
      <c r="KRD228" s="1"/>
      <c r="KRE228" s="1"/>
      <c r="KRF228" s="1"/>
      <c r="KRG228" s="1"/>
      <c r="KRH228" s="1"/>
      <c r="KRI228" s="1"/>
      <c r="KRJ228" s="1"/>
      <c r="KRK228" s="1"/>
      <c r="KRL228" s="1"/>
      <c r="KRM228" s="1"/>
      <c r="KRN228" s="1"/>
      <c r="KRO228" s="1"/>
      <c r="KRP228" s="1"/>
      <c r="KRQ228" s="1"/>
      <c r="KRR228" s="1"/>
      <c r="KRS228" s="1"/>
      <c r="KRT228" s="1"/>
      <c r="KRU228" s="1"/>
      <c r="KRV228" s="1"/>
      <c r="KRW228" s="1"/>
      <c r="KRX228" s="1"/>
      <c r="KRY228" s="1"/>
      <c r="KRZ228" s="1"/>
      <c r="KSA228" s="1"/>
      <c r="KSB228" s="1"/>
      <c r="KSC228" s="1"/>
      <c r="KSD228" s="1"/>
      <c r="KSE228" s="1"/>
      <c r="KSF228" s="1"/>
      <c r="KSG228" s="1"/>
      <c r="KSH228" s="1"/>
      <c r="KSI228" s="1"/>
      <c r="KSJ228" s="1"/>
      <c r="KSK228" s="1"/>
      <c r="KSL228" s="1"/>
      <c r="KSM228" s="1"/>
      <c r="KSN228" s="1"/>
      <c r="KSO228" s="1"/>
      <c r="KSP228" s="1"/>
      <c r="KSQ228" s="1"/>
      <c r="KSR228" s="1"/>
      <c r="KSS228" s="1"/>
      <c r="KST228" s="1"/>
      <c r="KSU228" s="1"/>
      <c r="KSV228" s="1"/>
      <c r="KSW228" s="1"/>
      <c r="KSX228" s="1"/>
      <c r="KSY228" s="1"/>
      <c r="KSZ228" s="1"/>
      <c r="KTA228" s="1"/>
      <c r="KTB228" s="1"/>
      <c r="KTC228" s="1"/>
      <c r="KTD228" s="1"/>
      <c r="KTE228" s="1"/>
      <c r="KTF228" s="1"/>
      <c r="KTG228" s="1"/>
      <c r="KTH228" s="1"/>
      <c r="KTI228" s="1"/>
      <c r="KTJ228" s="1"/>
      <c r="KTK228" s="1"/>
      <c r="KTL228" s="1"/>
      <c r="KTM228" s="1"/>
      <c r="KTN228" s="1"/>
      <c r="KTO228" s="1"/>
      <c r="KTP228" s="1"/>
      <c r="KTQ228" s="1"/>
      <c r="KTR228" s="1"/>
      <c r="KTS228" s="1"/>
      <c r="KTT228" s="1"/>
      <c r="KTU228" s="1"/>
      <c r="KTV228" s="1"/>
      <c r="KTW228" s="1"/>
      <c r="KTX228" s="1"/>
      <c r="KTY228" s="1"/>
      <c r="KTZ228" s="1"/>
      <c r="KUA228" s="1"/>
      <c r="KUB228" s="1"/>
      <c r="KUC228" s="1"/>
      <c r="KUD228" s="1"/>
      <c r="KUE228" s="1"/>
      <c r="KUF228" s="1"/>
      <c r="KUG228" s="1"/>
      <c r="KUH228" s="1"/>
      <c r="KUI228" s="1"/>
      <c r="KUJ228" s="1"/>
      <c r="KUK228" s="1"/>
      <c r="KUL228" s="1"/>
      <c r="KUM228" s="1"/>
      <c r="KUN228" s="1"/>
      <c r="KUO228" s="1"/>
      <c r="KUP228" s="1"/>
      <c r="KUQ228" s="1"/>
      <c r="KUR228" s="1"/>
      <c r="KUS228" s="1"/>
      <c r="KUT228" s="1"/>
      <c r="KUU228" s="1"/>
      <c r="KUV228" s="1"/>
      <c r="KUW228" s="1"/>
      <c r="KUX228" s="1"/>
      <c r="KUY228" s="1"/>
      <c r="KUZ228" s="1"/>
      <c r="KVA228" s="1"/>
      <c r="KVB228" s="1"/>
      <c r="KVC228" s="1"/>
      <c r="KVD228" s="1"/>
      <c r="KVE228" s="1"/>
      <c r="KVF228" s="1"/>
      <c r="KVG228" s="1"/>
      <c r="KVH228" s="1"/>
      <c r="KVI228" s="1"/>
      <c r="KVJ228" s="1"/>
      <c r="KVK228" s="1"/>
      <c r="KVL228" s="1"/>
      <c r="KVM228" s="1"/>
      <c r="KVN228" s="1"/>
      <c r="KVO228" s="1"/>
      <c r="KVP228" s="1"/>
      <c r="KVQ228" s="1"/>
      <c r="KVR228" s="1"/>
      <c r="KVS228" s="1"/>
      <c r="KVT228" s="1"/>
      <c r="KVU228" s="1"/>
      <c r="KVV228" s="1"/>
      <c r="KVW228" s="1"/>
      <c r="KVX228" s="1"/>
      <c r="KVY228" s="1"/>
      <c r="KVZ228" s="1"/>
      <c r="KWA228" s="1"/>
      <c r="KWB228" s="1"/>
      <c r="KWC228" s="1"/>
      <c r="KWD228" s="1"/>
      <c r="KWE228" s="1"/>
      <c r="KWF228" s="1"/>
      <c r="KWG228" s="1"/>
      <c r="KWH228" s="1"/>
      <c r="KWI228" s="1"/>
      <c r="KWJ228" s="1"/>
      <c r="KWK228" s="1"/>
      <c r="KWL228" s="1"/>
      <c r="KWM228" s="1"/>
      <c r="KWN228" s="1"/>
      <c r="KWO228" s="1"/>
      <c r="KWP228" s="1"/>
      <c r="KWQ228" s="1"/>
      <c r="KWR228" s="1"/>
      <c r="KWS228" s="1"/>
      <c r="KWT228" s="1"/>
      <c r="KWU228" s="1"/>
      <c r="KWV228" s="1"/>
      <c r="KWW228" s="1"/>
      <c r="KWX228" s="1"/>
      <c r="KWY228" s="1"/>
      <c r="KWZ228" s="1"/>
      <c r="KXA228" s="1"/>
      <c r="KXB228" s="1"/>
      <c r="KXC228" s="1"/>
      <c r="KXD228" s="1"/>
      <c r="KXE228" s="1"/>
      <c r="KXF228" s="1"/>
      <c r="KXG228" s="1"/>
      <c r="KXH228" s="1"/>
      <c r="KXI228" s="1"/>
      <c r="KXJ228" s="1"/>
      <c r="KXK228" s="1"/>
      <c r="KXL228" s="1"/>
      <c r="KXM228" s="1"/>
      <c r="KXN228" s="1"/>
      <c r="KXO228" s="1"/>
      <c r="KXP228" s="1"/>
      <c r="KXQ228" s="1"/>
      <c r="KXR228" s="1"/>
      <c r="KXS228" s="1"/>
      <c r="KXT228" s="1"/>
      <c r="KXU228" s="1"/>
      <c r="KXV228" s="1"/>
      <c r="KXW228" s="1"/>
      <c r="KXX228" s="1"/>
      <c r="KXY228" s="1"/>
      <c r="KXZ228" s="1"/>
      <c r="KYA228" s="1"/>
      <c r="KYB228" s="1"/>
      <c r="KYC228" s="1"/>
      <c r="KYD228" s="1"/>
      <c r="KYE228" s="1"/>
      <c r="KYF228" s="1"/>
      <c r="KYG228" s="1"/>
      <c r="KYH228" s="1"/>
      <c r="KYI228" s="1"/>
      <c r="KYJ228" s="1"/>
      <c r="KYK228" s="1"/>
      <c r="KYL228" s="1"/>
      <c r="KYM228" s="1"/>
      <c r="KYN228" s="1"/>
      <c r="KYO228" s="1"/>
      <c r="KYP228" s="1"/>
      <c r="KYQ228" s="1"/>
      <c r="KYR228" s="1"/>
      <c r="KYS228" s="1"/>
      <c r="KYT228" s="1"/>
      <c r="KYU228" s="1"/>
      <c r="KYV228" s="1"/>
      <c r="KYW228" s="1"/>
      <c r="KYX228" s="1"/>
      <c r="KYY228" s="1"/>
      <c r="KYZ228" s="1"/>
      <c r="KZA228" s="1"/>
      <c r="KZB228" s="1"/>
      <c r="KZC228" s="1"/>
      <c r="KZD228" s="1"/>
      <c r="KZE228" s="1"/>
      <c r="KZF228" s="1"/>
      <c r="KZG228" s="1"/>
      <c r="KZH228" s="1"/>
      <c r="KZI228" s="1"/>
      <c r="KZJ228" s="1"/>
      <c r="KZK228" s="1"/>
      <c r="KZL228" s="1"/>
      <c r="KZM228" s="1"/>
      <c r="KZN228" s="1"/>
      <c r="KZO228" s="1"/>
      <c r="KZP228" s="1"/>
      <c r="KZQ228" s="1"/>
      <c r="KZR228" s="1"/>
      <c r="KZS228" s="1"/>
      <c r="KZT228" s="1"/>
      <c r="KZU228" s="1"/>
      <c r="KZV228" s="1"/>
      <c r="KZW228" s="1"/>
      <c r="KZX228" s="1"/>
      <c r="KZY228" s="1"/>
      <c r="KZZ228" s="1"/>
      <c r="LAA228" s="1"/>
      <c r="LAB228" s="1"/>
      <c r="LAC228" s="1"/>
      <c r="LAD228" s="1"/>
      <c r="LAE228" s="1"/>
      <c r="LAF228" s="1"/>
      <c r="LAG228" s="1"/>
      <c r="LAH228" s="1"/>
      <c r="LAI228" s="1"/>
      <c r="LAJ228" s="1"/>
      <c r="LAK228" s="1"/>
      <c r="LAL228" s="1"/>
      <c r="LAM228" s="1"/>
      <c r="LAN228" s="1"/>
      <c r="LAO228" s="1"/>
      <c r="LAP228" s="1"/>
      <c r="LAQ228" s="1"/>
      <c r="LAR228" s="1"/>
      <c r="LAS228" s="1"/>
      <c r="LAT228" s="1"/>
      <c r="LAU228" s="1"/>
      <c r="LAV228" s="1"/>
      <c r="LAW228" s="1"/>
      <c r="LAX228" s="1"/>
      <c r="LAY228" s="1"/>
      <c r="LAZ228" s="1"/>
      <c r="LBA228" s="1"/>
      <c r="LBB228" s="1"/>
      <c r="LBC228" s="1"/>
      <c r="LBD228" s="1"/>
      <c r="LBE228" s="1"/>
      <c r="LBF228" s="1"/>
      <c r="LBG228" s="1"/>
      <c r="LBH228" s="1"/>
      <c r="LBI228" s="1"/>
      <c r="LBJ228" s="1"/>
      <c r="LBK228" s="1"/>
      <c r="LBL228" s="1"/>
      <c r="LBM228" s="1"/>
      <c r="LBN228" s="1"/>
      <c r="LBO228" s="1"/>
      <c r="LBP228" s="1"/>
      <c r="LBQ228" s="1"/>
      <c r="LBR228" s="1"/>
      <c r="LBS228" s="1"/>
      <c r="LBT228" s="1"/>
      <c r="LBU228" s="1"/>
      <c r="LBV228" s="1"/>
      <c r="LBW228" s="1"/>
      <c r="LBX228" s="1"/>
      <c r="LBY228" s="1"/>
      <c r="LBZ228" s="1"/>
      <c r="LCA228" s="1"/>
      <c r="LCB228" s="1"/>
      <c r="LCC228" s="1"/>
      <c r="LCD228" s="1"/>
      <c r="LCE228" s="1"/>
      <c r="LCF228" s="1"/>
      <c r="LCG228" s="1"/>
      <c r="LCH228" s="1"/>
      <c r="LCI228" s="1"/>
      <c r="LCJ228" s="1"/>
      <c r="LCK228" s="1"/>
      <c r="LCL228" s="1"/>
      <c r="LCM228" s="1"/>
      <c r="LCN228" s="1"/>
      <c r="LCO228" s="1"/>
      <c r="LCP228" s="1"/>
      <c r="LCQ228" s="1"/>
      <c r="LCR228" s="1"/>
      <c r="LCS228" s="1"/>
      <c r="LCT228" s="1"/>
      <c r="LCU228" s="1"/>
      <c r="LCV228" s="1"/>
      <c r="LCW228" s="1"/>
      <c r="LCX228" s="1"/>
      <c r="LCY228" s="1"/>
      <c r="LCZ228" s="1"/>
      <c r="LDA228" s="1"/>
      <c r="LDB228" s="1"/>
      <c r="LDC228" s="1"/>
      <c r="LDD228" s="1"/>
      <c r="LDE228" s="1"/>
      <c r="LDF228" s="1"/>
      <c r="LDG228" s="1"/>
      <c r="LDH228" s="1"/>
      <c r="LDI228" s="1"/>
      <c r="LDJ228" s="1"/>
      <c r="LDK228" s="1"/>
      <c r="LDL228" s="1"/>
      <c r="LDM228" s="1"/>
      <c r="LDN228" s="1"/>
      <c r="LDO228" s="1"/>
      <c r="LDP228" s="1"/>
      <c r="LDQ228" s="1"/>
      <c r="LDR228" s="1"/>
      <c r="LDS228" s="1"/>
      <c r="LDT228" s="1"/>
      <c r="LDU228" s="1"/>
      <c r="LDV228" s="1"/>
      <c r="LDW228" s="1"/>
      <c r="LDX228" s="1"/>
      <c r="LDY228" s="1"/>
      <c r="LDZ228" s="1"/>
      <c r="LEA228" s="1"/>
      <c r="LEB228" s="1"/>
      <c r="LEC228" s="1"/>
      <c r="LED228" s="1"/>
      <c r="LEE228" s="1"/>
      <c r="LEF228" s="1"/>
      <c r="LEG228" s="1"/>
      <c r="LEH228" s="1"/>
      <c r="LEI228" s="1"/>
      <c r="LEJ228" s="1"/>
      <c r="LEK228" s="1"/>
      <c r="LEL228" s="1"/>
      <c r="LEM228" s="1"/>
      <c r="LEN228" s="1"/>
      <c r="LEO228" s="1"/>
      <c r="LEP228" s="1"/>
      <c r="LEQ228" s="1"/>
      <c r="LER228" s="1"/>
      <c r="LES228" s="1"/>
      <c r="LET228" s="1"/>
      <c r="LEU228" s="1"/>
      <c r="LEV228" s="1"/>
      <c r="LEW228" s="1"/>
      <c r="LEX228" s="1"/>
      <c r="LEY228" s="1"/>
      <c r="LEZ228" s="1"/>
      <c r="LFA228" s="1"/>
      <c r="LFB228" s="1"/>
      <c r="LFC228" s="1"/>
      <c r="LFD228" s="1"/>
      <c r="LFE228" s="1"/>
      <c r="LFF228" s="1"/>
      <c r="LFG228" s="1"/>
      <c r="LFH228" s="1"/>
      <c r="LFI228" s="1"/>
      <c r="LFJ228" s="1"/>
      <c r="LFK228" s="1"/>
      <c r="LFL228" s="1"/>
      <c r="LFM228" s="1"/>
      <c r="LFN228" s="1"/>
      <c r="LFO228" s="1"/>
      <c r="LFP228" s="1"/>
      <c r="LFQ228" s="1"/>
      <c r="LFR228" s="1"/>
      <c r="LFS228" s="1"/>
      <c r="LFT228" s="1"/>
      <c r="LFU228" s="1"/>
      <c r="LFV228" s="1"/>
      <c r="LFW228" s="1"/>
      <c r="LFX228" s="1"/>
      <c r="LFY228" s="1"/>
      <c r="LFZ228" s="1"/>
      <c r="LGA228" s="1"/>
      <c r="LGB228" s="1"/>
      <c r="LGC228" s="1"/>
      <c r="LGD228" s="1"/>
      <c r="LGE228" s="1"/>
      <c r="LGF228" s="1"/>
      <c r="LGG228" s="1"/>
      <c r="LGH228" s="1"/>
      <c r="LGI228" s="1"/>
      <c r="LGJ228" s="1"/>
      <c r="LGK228" s="1"/>
      <c r="LGL228" s="1"/>
      <c r="LGM228" s="1"/>
      <c r="LGN228" s="1"/>
      <c r="LGO228" s="1"/>
      <c r="LGP228" s="1"/>
      <c r="LGQ228" s="1"/>
      <c r="LGR228" s="1"/>
      <c r="LGS228" s="1"/>
      <c r="LGT228" s="1"/>
      <c r="LGU228" s="1"/>
      <c r="LGV228" s="1"/>
      <c r="LGW228" s="1"/>
      <c r="LGX228" s="1"/>
      <c r="LGY228" s="1"/>
      <c r="LGZ228" s="1"/>
      <c r="LHA228" s="1"/>
      <c r="LHB228" s="1"/>
      <c r="LHC228" s="1"/>
      <c r="LHD228" s="1"/>
      <c r="LHE228" s="1"/>
      <c r="LHF228" s="1"/>
      <c r="LHG228" s="1"/>
      <c r="LHH228" s="1"/>
      <c r="LHI228" s="1"/>
      <c r="LHJ228" s="1"/>
      <c r="LHK228" s="1"/>
      <c r="LHL228" s="1"/>
      <c r="LHM228" s="1"/>
      <c r="LHN228" s="1"/>
      <c r="LHO228" s="1"/>
      <c r="LHP228" s="1"/>
      <c r="LHQ228" s="1"/>
      <c r="LHR228" s="1"/>
      <c r="LHS228" s="1"/>
      <c r="LHT228" s="1"/>
      <c r="LHU228" s="1"/>
      <c r="LHV228" s="1"/>
      <c r="LHW228" s="1"/>
      <c r="LHX228" s="1"/>
      <c r="LHY228" s="1"/>
      <c r="LHZ228" s="1"/>
      <c r="LIA228" s="1"/>
      <c r="LIB228" s="1"/>
      <c r="LIC228" s="1"/>
      <c r="LID228" s="1"/>
      <c r="LIE228" s="1"/>
      <c r="LIF228" s="1"/>
      <c r="LIG228" s="1"/>
      <c r="LIH228" s="1"/>
      <c r="LII228" s="1"/>
      <c r="LIJ228" s="1"/>
      <c r="LIK228" s="1"/>
      <c r="LIL228" s="1"/>
      <c r="LIM228" s="1"/>
      <c r="LIN228" s="1"/>
      <c r="LIO228" s="1"/>
      <c r="LIP228" s="1"/>
      <c r="LIQ228" s="1"/>
      <c r="LIR228" s="1"/>
      <c r="LIS228" s="1"/>
      <c r="LIT228" s="1"/>
      <c r="LIU228" s="1"/>
      <c r="LIV228" s="1"/>
      <c r="LIW228" s="1"/>
      <c r="LIX228" s="1"/>
      <c r="LIY228" s="1"/>
      <c r="LIZ228" s="1"/>
      <c r="LJA228" s="1"/>
      <c r="LJB228" s="1"/>
      <c r="LJC228" s="1"/>
      <c r="LJD228" s="1"/>
      <c r="LJE228" s="1"/>
      <c r="LJF228" s="1"/>
      <c r="LJG228" s="1"/>
      <c r="LJH228" s="1"/>
      <c r="LJI228" s="1"/>
      <c r="LJJ228" s="1"/>
      <c r="LJK228" s="1"/>
      <c r="LJL228" s="1"/>
      <c r="LJM228" s="1"/>
      <c r="LJN228" s="1"/>
      <c r="LJO228" s="1"/>
      <c r="LJP228" s="1"/>
      <c r="LJQ228" s="1"/>
      <c r="LJR228" s="1"/>
      <c r="LJS228" s="1"/>
      <c r="LJT228" s="1"/>
      <c r="LJU228" s="1"/>
      <c r="LJV228" s="1"/>
      <c r="LJW228" s="1"/>
      <c r="LJX228" s="1"/>
      <c r="LJY228" s="1"/>
      <c r="LJZ228" s="1"/>
      <c r="LKA228" s="1"/>
      <c r="LKB228" s="1"/>
      <c r="LKC228" s="1"/>
      <c r="LKD228" s="1"/>
      <c r="LKE228" s="1"/>
      <c r="LKF228" s="1"/>
      <c r="LKG228" s="1"/>
      <c r="LKH228" s="1"/>
      <c r="LKI228" s="1"/>
      <c r="LKJ228" s="1"/>
      <c r="LKK228" s="1"/>
      <c r="LKL228" s="1"/>
      <c r="LKM228" s="1"/>
      <c r="LKN228" s="1"/>
      <c r="LKO228" s="1"/>
      <c r="LKP228" s="1"/>
      <c r="LKQ228" s="1"/>
      <c r="LKR228" s="1"/>
      <c r="LKS228" s="1"/>
      <c r="LKT228" s="1"/>
      <c r="LKU228" s="1"/>
      <c r="LKV228" s="1"/>
      <c r="LKW228" s="1"/>
      <c r="LKX228" s="1"/>
      <c r="LKY228" s="1"/>
      <c r="LKZ228" s="1"/>
      <c r="LLA228" s="1"/>
      <c r="LLB228" s="1"/>
      <c r="LLC228" s="1"/>
      <c r="LLD228" s="1"/>
      <c r="LLE228" s="1"/>
      <c r="LLF228" s="1"/>
      <c r="LLG228" s="1"/>
      <c r="LLH228" s="1"/>
      <c r="LLI228" s="1"/>
      <c r="LLJ228" s="1"/>
      <c r="LLK228" s="1"/>
      <c r="LLL228" s="1"/>
      <c r="LLM228" s="1"/>
      <c r="LLN228" s="1"/>
      <c r="LLO228" s="1"/>
      <c r="LLP228" s="1"/>
      <c r="LLQ228" s="1"/>
      <c r="LLR228" s="1"/>
      <c r="LLS228" s="1"/>
      <c r="LLT228" s="1"/>
      <c r="LLU228" s="1"/>
      <c r="LLV228" s="1"/>
      <c r="LLW228" s="1"/>
      <c r="LLX228" s="1"/>
      <c r="LLY228" s="1"/>
      <c r="LLZ228" s="1"/>
      <c r="LMA228" s="1"/>
      <c r="LMB228" s="1"/>
      <c r="LMC228" s="1"/>
      <c r="LMD228" s="1"/>
      <c r="LME228" s="1"/>
      <c r="LMF228" s="1"/>
      <c r="LMG228" s="1"/>
      <c r="LMH228" s="1"/>
      <c r="LMI228" s="1"/>
      <c r="LMJ228" s="1"/>
      <c r="LMK228" s="1"/>
      <c r="LML228" s="1"/>
      <c r="LMM228" s="1"/>
      <c r="LMN228" s="1"/>
      <c r="LMO228" s="1"/>
      <c r="LMP228" s="1"/>
      <c r="LMQ228" s="1"/>
      <c r="LMR228" s="1"/>
      <c r="LMS228" s="1"/>
      <c r="LMT228" s="1"/>
      <c r="LMU228" s="1"/>
      <c r="LMV228" s="1"/>
      <c r="LMW228" s="1"/>
      <c r="LMX228" s="1"/>
      <c r="LMY228" s="1"/>
      <c r="LMZ228" s="1"/>
      <c r="LNA228" s="1"/>
      <c r="LNB228" s="1"/>
      <c r="LNC228" s="1"/>
      <c r="LND228" s="1"/>
      <c r="LNE228" s="1"/>
      <c r="LNF228" s="1"/>
      <c r="LNG228" s="1"/>
      <c r="LNH228" s="1"/>
      <c r="LNI228" s="1"/>
      <c r="LNJ228" s="1"/>
      <c r="LNK228" s="1"/>
      <c r="LNL228" s="1"/>
      <c r="LNM228" s="1"/>
      <c r="LNN228" s="1"/>
      <c r="LNO228" s="1"/>
      <c r="LNP228" s="1"/>
      <c r="LNQ228" s="1"/>
      <c r="LNR228" s="1"/>
      <c r="LNS228" s="1"/>
      <c r="LNT228" s="1"/>
      <c r="LNU228" s="1"/>
      <c r="LNV228" s="1"/>
      <c r="LNW228" s="1"/>
      <c r="LNX228" s="1"/>
      <c r="LNY228" s="1"/>
      <c r="LNZ228" s="1"/>
      <c r="LOA228" s="1"/>
      <c r="LOB228" s="1"/>
      <c r="LOC228" s="1"/>
      <c r="LOD228" s="1"/>
      <c r="LOE228" s="1"/>
      <c r="LOF228" s="1"/>
      <c r="LOG228" s="1"/>
      <c r="LOH228" s="1"/>
      <c r="LOI228" s="1"/>
      <c r="LOJ228" s="1"/>
      <c r="LOK228" s="1"/>
      <c r="LOL228" s="1"/>
      <c r="LOM228" s="1"/>
      <c r="LON228" s="1"/>
      <c r="LOO228" s="1"/>
      <c r="LOP228" s="1"/>
      <c r="LOQ228" s="1"/>
      <c r="LOR228" s="1"/>
      <c r="LOS228" s="1"/>
      <c r="LOT228" s="1"/>
      <c r="LOU228" s="1"/>
      <c r="LOV228" s="1"/>
      <c r="LOW228" s="1"/>
      <c r="LOX228" s="1"/>
      <c r="LOY228" s="1"/>
      <c r="LOZ228" s="1"/>
      <c r="LPA228" s="1"/>
      <c r="LPB228" s="1"/>
      <c r="LPC228" s="1"/>
      <c r="LPD228" s="1"/>
      <c r="LPE228" s="1"/>
      <c r="LPF228" s="1"/>
      <c r="LPG228" s="1"/>
      <c r="LPH228" s="1"/>
      <c r="LPI228" s="1"/>
      <c r="LPJ228" s="1"/>
      <c r="LPK228" s="1"/>
      <c r="LPL228" s="1"/>
      <c r="LPM228" s="1"/>
      <c r="LPN228" s="1"/>
      <c r="LPO228" s="1"/>
      <c r="LPP228" s="1"/>
      <c r="LPQ228" s="1"/>
      <c r="LPR228" s="1"/>
      <c r="LPS228" s="1"/>
      <c r="LPT228" s="1"/>
      <c r="LPU228" s="1"/>
      <c r="LPV228" s="1"/>
      <c r="LPW228" s="1"/>
      <c r="LPX228" s="1"/>
      <c r="LPY228" s="1"/>
      <c r="LPZ228" s="1"/>
      <c r="LQA228" s="1"/>
      <c r="LQB228" s="1"/>
      <c r="LQC228" s="1"/>
      <c r="LQD228" s="1"/>
      <c r="LQE228" s="1"/>
      <c r="LQF228" s="1"/>
      <c r="LQG228" s="1"/>
      <c r="LQH228" s="1"/>
      <c r="LQI228" s="1"/>
      <c r="LQJ228" s="1"/>
      <c r="LQK228" s="1"/>
      <c r="LQL228" s="1"/>
      <c r="LQM228" s="1"/>
      <c r="LQN228" s="1"/>
      <c r="LQO228" s="1"/>
      <c r="LQP228" s="1"/>
      <c r="LQQ228" s="1"/>
      <c r="LQR228" s="1"/>
      <c r="LQS228" s="1"/>
      <c r="LQT228" s="1"/>
      <c r="LQU228" s="1"/>
      <c r="LQV228" s="1"/>
      <c r="LQW228" s="1"/>
      <c r="LQX228" s="1"/>
      <c r="LQY228" s="1"/>
      <c r="LQZ228" s="1"/>
      <c r="LRA228" s="1"/>
      <c r="LRB228" s="1"/>
      <c r="LRC228" s="1"/>
      <c r="LRD228" s="1"/>
      <c r="LRE228" s="1"/>
      <c r="LRF228" s="1"/>
      <c r="LRG228" s="1"/>
      <c r="LRH228" s="1"/>
      <c r="LRI228" s="1"/>
      <c r="LRJ228" s="1"/>
      <c r="LRK228" s="1"/>
      <c r="LRL228" s="1"/>
      <c r="LRM228" s="1"/>
      <c r="LRN228" s="1"/>
      <c r="LRO228" s="1"/>
      <c r="LRP228" s="1"/>
      <c r="LRQ228" s="1"/>
      <c r="LRR228" s="1"/>
      <c r="LRS228" s="1"/>
      <c r="LRT228" s="1"/>
      <c r="LRU228" s="1"/>
      <c r="LRV228" s="1"/>
      <c r="LRW228" s="1"/>
      <c r="LRX228" s="1"/>
      <c r="LRY228" s="1"/>
      <c r="LRZ228" s="1"/>
      <c r="LSA228" s="1"/>
      <c r="LSB228" s="1"/>
      <c r="LSC228" s="1"/>
      <c r="LSD228" s="1"/>
      <c r="LSE228" s="1"/>
      <c r="LSF228" s="1"/>
      <c r="LSG228" s="1"/>
      <c r="LSH228" s="1"/>
      <c r="LSI228" s="1"/>
      <c r="LSJ228" s="1"/>
      <c r="LSK228" s="1"/>
      <c r="LSL228" s="1"/>
      <c r="LSM228" s="1"/>
      <c r="LSN228" s="1"/>
      <c r="LSO228" s="1"/>
      <c r="LSP228" s="1"/>
      <c r="LSQ228" s="1"/>
      <c r="LSR228" s="1"/>
      <c r="LSS228" s="1"/>
      <c r="LST228" s="1"/>
      <c r="LSU228" s="1"/>
      <c r="LSV228" s="1"/>
      <c r="LSW228" s="1"/>
      <c r="LSX228" s="1"/>
      <c r="LSY228" s="1"/>
      <c r="LSZ228" s="1"/>
      <c r="LTA228" s="1"/>
      <c r="LTB228" s="1"/>
      <c r="LTC228" s="1"/>
      <c r="LTD228" s="1"/>
      <c r="LTE228" s="1"/>
      <c r="LTF228" s="1"/>
      <c r="LTG228" s="1"/>
      <c r="LTH228" s="1"/>
      <c r="LTI228" s="1"/>
      <c r="LTJ228" s="1"/>
      <c r="LTK228" s="1"/>
      <c r="LTL228" s="1"/>
      <c r="LTM228" s="1"/>
      <c r="LTN228" s="1"/>
      <c r="LTO228" s="1"/>
      <c r="LTP228" s="1"/>
      <c r="LTQ228" s="1"/>
      <c r="LTR228" s="1"/>
      <c r="LTS228" s="1"/>
      <c r="LTT228" s="1"/>
      <c r="LTU228" s="1"/>
      <c r="LTV228" s="1"/>
      <c r="LTW228" s="1"/>
      <c r="LTX228" s="1"/>
      <c r="LTY228" s="1"/>
      <c r="LTZ228" s="1"/>
      <c r="LUA228" s="1"/>
      <c r="LUB228" s="1"/>
      <c r="LUC228" s="1"/>
      <c r="LUD228" s="1"/>
      <c r="LUE228" s="1"/>
      <c r="LUF228" s="1"/>
      <c r="LUG228" s="1"/>
      <c r="LUH228" s="1"/>
      <c r="LUI228" s="1"/>
      <c r="LUJ228" s="1"/>
      <c r="LUK228" s="1"/>
      <c r="LUL228" s="1"/>
      <c r="LUM228" s="1"/>
      <c r="LUN228" s="1"/>
      <c r="LUO228" s="1"/>
      <c r="LUP228" s="1"/>
      <c r="LUQ228" s="1"/>
      <c r="LUR228" s="1"/>
      <c r="LUS228" s="1"/>
      <c r="LUT228" s="1"/>
      <c r="LUU228" s="1"/>
      <c r="LUV228" s="1"/>
      <c r="LUW228" s="1"/>
      <c r="LUX228" s="1"/>
      <c r="LUY228" s="1"/>
      <c r="LUZ228" s="1"/>
      <c r="LVA228" s="1"/>
      <c r="LVB228" s="1"/>
      <c r="LVC228" s="1"/>
      <c r="LVD228" s="1"/>
      <c r="LVE228" s="1"/>
      <c r="LVF228" s="1"/>
      <c r="LVG228" s="1"/>
      <c r="LVH228" s="1"/>
      <c r="LVI228" s="1"/>
      <c r="LVJ228" s="1"/>
      <c r="LVK228" s="1"/>
      <c r="LVL228" s="1"/>
      <c r="LVM228" s="1"/>
      <c r="LVN228" s="1"/>
      <c r="LVO228" s="1"/>
      <c r="LVP228" s="1"/>
      <c r="LVQ228" s="1"/>
      <c r="LVR228" s="1"/>
      <c r="LVS228" s="1"/>
      <c r="LVT228" s="1"/>
      <c r="LVU228" s="1"/>
      <c r="LVV228" s="1"/>
      <c r="LVW228" s="1"/>
      <c r="LVX228" s="1"/>
      <c r="LVY228" s="1"/>
      <c r="LVZ228" s="1"/>
      <c r="LWA228" s="1"/>
      <c r="LWB228" s="1"/>
      <c r="LWC228" s="1"/>
      <c r="LWD228" s="1"/>
      <c r="LWE228" s="1"/>
      <c r="LWF228" s="1"/>
      <c r="LWG228" s="1"/>
      <c r="LWH228" s="1"/>
      <c r="LWI228" s="1"/>
      <c r="LWJ228" s="1"/>
      <c r="LWK228" s="1"/>
      <c r="LWL228" s="1"/>
      <c r="LWM228" s="1"/>
      <c r="LWN228" s="1"/>
      <c r="LWO228" s="1"/>
      <c r="LWP228" s="1"/>
      <c r="LWQ228" s="1"/>
      <c r="LWR228" s="1"/>
      <c r="LWS228" s="1"/>
      <c r="LWT228" s="1"/>
      <c r="LWU228" s="1"/>
      <c r="LWV228" s="1"/>
      <c r="LWW228" s="1"/>
      <c r="LWX228" s="1"/>
      <c r="LWY228" s="1"/>
      <c r="LWZ228" s="1"/>
      <c r="LXA228" s="1"/>
      <c r="LXB228" s="1"/>
      <c r="LXC228" s="1"/>
      <c r="LXD228" s="1"/>
      <c r="LXE228" s="1"/>
      <c r="LXF228" s="1"/>
      <c r="LXG228" s="1"/>
      <c r="LXH228" s="1"/>
      <c r="LXI228" s="1"/>
      <c r="LXJ228" s="1"/>
      <c r="LXK228" s="1"/>
      <c r="LXL228" s="1"/>
      <c r="LXM228" s="1"/>
      <c r="LXN228" s="1"/>
      <c r="LXO228" s="1"/>
      <c r="LXP228" s="1"/>
      <c r="LXQ228" s="1"/>
      <c r="LXR228" s="1"/>
      <c r="LXS228" s="1"/>
      <c r="LXT228" s="1"/>
      <c r="LXU228" s="1"/>
      <c r="LXV228" s="1"/>
      <c r="LXW228" s="1"/>
      <c r="LXX228" s="1"/>
      <c r="LXY228" s="1"/>
      <c r="LXZ228" s="1"/>
      <c r="LYA228" s="1"/>
      <c r="LYB228" s="1"/>
      <c r="LYC228" s="1"/>
      <c r="LYD228" s="1"/>
      <c r="LYE228" s="1"/>
      <c r="LYF228" s="1"/>
      <c r="LYG228" s="1"/>
      <c r="LYH228" s="1"/>
      <c r="LYI228" s="1"/>
      <c r="LYJ228" s="1"/>
      <c r="LYK228" s="1"/>
      <c r="LYL228" s="1"/>
      <c r="LYM228" s="1"/>
      <c r="LYN228" s="1"/>
      <c r="LYO228" s="1"/>
      <c r="LYP228" s="1"/>
      <c r="LYQ228" s="1"/>
      <c r="LYR228" s="1"/>
      <c r="LYS228" s="1"/>
      <c r="LYT228" s="1"/>
      <c r="LYU228" s="1"/>
      <c r="LYV228" s="1"/>
      <c r="LYW228" s="1"/>
      <c r="LYX228" s="1"/>
      <c r="LYY228" s="1"/>
      <c r="LYZ228" s="1"/>
      <c r="LZA228" s="1"/>
      <c r="LZB228" s="1"/>
      <c r="LZC228" s="1"/>
      <c r="LZD228" s="1"/>
      <c r="LZE228" s="1"/>
      <c r="LZF228" s="1"/>
      <c r="LZG228" s="1"/>
      <c r="LZH228" s="1"/>
      <c r="LZI228" s="1"/>
      <c r="LZJ228" s="1"/>
      <c r="LZK228" s="1"/>
      <c r="LZL228" s="1"/>
      <c r="LZM228" s="1"/>
      <c r="LZN228" s="1"/>
      <c r="LZO228" s="1"/>
      <c r="LZP228" s="1"/>
      <c r="LZQ228" s="1"/>
      <c r="LZR228" s="1"/>
      <c r="LZS228" s="1"/>
      <c r="LZT228" s="1"/>
      <c r="LZU228" s="1"/>
      <c r="LZV228" s="1"/>
      <c r="LZW228" s="1"/>
      <c r="LZX228" s="1"/>
      <c r="LZY228" s="1"/>
      <c r="LZZ228" s="1"/>
      <c r="MAA228" s="1"/>
      <c r="MAB228" s="1"/>
      <c r="MAC228" s="1"/>
      <c r="MAD228" s="1"/>
      <c r="MAE228" s="1"/>
      <c r="MAF228" s="1"/>
      <c r="MAG228" s="1"/>
      <c r="MAH228" s="1"/>
      <c r="MAI228" s="1"/>
      <c r="MAJ228" s="1"/>
      <c r="MAK228" s="1"/>
      <c r="MAL228" s="1"/>
      <c r="MAM228" s="1"/>
      <c r="MAN228" s="1"/>
      <c r="MAO228" s="1"/>
      <c r="MAP228" s="1"/>
      <c r="MAQ228" s="1"/>
      <c r="MAR228" s="1"/>
      <c r="MAS228" s="1"/>
      <c r="MAT228" s="1"/>
      <c r="MAU228" s="1"/>
      <c r="MAV228" s="1"/>
      <c r="MAW228" s="1"/>
      <c r="MAX228" s="1"/>
      <c r="MAY228" s="1"/>
      <c r="MAZ228" s="1"/>
      <c r="MBA228" s="1"/>
      <c r="MBB228" s="1"/>
      <c r="MBC228" s="1"/>
      <c r="MBD228" s="1"/>
      <c r="MBE228" s="1"/>
      <c r="MBF228" s="1"/>
      <c r="MBG228" s="1"/>
      <c r="MBH228" s="1"/>
      <c r="MBI228" s="1"/>
      <c r="MBJ228" s="1"/>
      <c r="MBK228" s="1"/>
      <c r="MBL228" s="1"/>
      <c r="MBM228" s="1"/>
      <c r="MBN228" s="1"/>
      <c r="MBO228" s="1"/>
      <c r="MBP228" s="1"/>
      <c r="MBQ228" s="1"/>
      <c r="MBR228" s="1"/>
      <c r="MBS228" s="1"/>
      <c r="MBT228" s="1"/>
      <c r="MBU228" s="1"/>
      <c r="MBV228" s="1"/>
      <c r="MBW228" s="1"/>
      <c r="MBX228" s="1"/>
      <c r="MBY228" s="1"/>
      <c r="MBZ228" s="1"/>
      <c r="MCA228" s="1"/>
      <c r="MCB228" s="1"/>
      <c r="MCC228" s="1"/>
      <c r="MCD228" s="1"/>
      <c r="MCE228" s="1"/>
      <c r="MCF228" s="1"/>
      <c r="MCG228" s="1"/>
      <c r="MCH228" s="1"/>
      <c r="MCI228" s="1"/>
      <c r="MCJ228" s="1"/>
      <c r="MCK228" s="1"/>
      <c r="MCL228" s="1"/>
      <c r="MCM228" s="1"/>
      <c r="MCN228" s="1"/>
      <c r="MCO228" s="1"/>
      <c r="MCP228" s="1"/>
      <c r="MCQ228" s="1"/>
      <c r="MCR228" s="1"/>
      <c r="MCS228" s="1"/>
      <c r="MCT228" s="1"/>
      <c r="MCU228" s="1"/>
      <c r="MCV228" s="1"/>
      <c r="MCW228" s="1"/>
      <c r="MCX228" s="1"/>
      <c r="MCY228" s="1"/>
      <c r="MCZ228" s="1"/>
      <c r="MDA228" s="1"/>
      <c r="MDB228" s="1"/>
      <c r="MDC228" s="1"/>
      <c r="MDD228" s="1"/>
      <c r="MDE228" s="1"/>
      <c r="MDF228" s="1"/>
      <c r="MDG228" s="1"/>
      <c r="MDH228" s="1"/>
      <c r="MDI228" s="1"/>
      <c r="MDJ228" s="1"/>
      <c r="MDK228" s="1"/>
      <c r="MDL228" s="1"/>
      <c r="MDM228" s="1"/>
      <c r="MDN228" s="1"/>
      <c r="MDO228" s="1"/>
      <c r="MDP228" s="1"/>
      <c r="MDQ228" s="1"/>
      <c r="MDR228" s="1"/>
      <c r="MDS228" s="1"/>
      <c r="MDT228" s="1"/>
      <c r="MDU228" s="1"/>
      <c r="MDV228" s="1"/>
      <c r="MDW228" s="1"/>
      <c r="MDX228" s="1"/>
      <c r="MDY228" s="1"/>
      <c r="MDZ228" s="1"/>
      <c r="MEA228" s="1"/>
      <c r="MEB228" s="1"/>
      <c r="MEC228" s="1"/>
      <c r="MED228" s="1"/>
      <c r="MEE228" s="1"/>
      <c r="MEF228" s="1"/>
      <c r="MEG228" s="1"/>
      <c r="MEH228" s="1"/>
      <c r="MEI228" s="1"/>
      <c r="MEJ228" s="1"/>
      <c r="MEK228" s="1"/>
      <c r="MEL228" s="1"/>
      <c r="MEM228" s="1"/>
      <c r="MEN228" s="1"/>
      <c r="MEO228" s="1"/>
      <c r="MEP228" s="1"/>
      <c r="MEQ228" s="1"/>
      <c r="MER228" s="1"/>
      <c r="MES228" s="1"/>
      <c r="MET228" s="1"/>
      <c r="MEU228" s="1"/>
      <c r="MEV228" s="1"/>
      <c r="MEW228" s="1"/>
      <c r="MEX228" s="1"/>
      <c r="MEY228" s="1"/>
      <c r="MEZ228" s="1"/>
      <c r="MFA228" s="1"/>
      <c r="MFB228" s="1"/>
      <c r="MFC228" s="1"/>
      <c r="MFD228" s="1"/>
      <c r="MFE228" s="1"/>
      <c r="MFF228" s="1"/>
      <c r="MFG228" s="1"/>
      <c r="MFH228" s="1"/>
      <c r="MFI228" s="1"/>
      <c r="MFJ228" s="1"/>
      <c r="MFK228" s="1"/>
      <c r="MFL228" s="1"/>
      <c r="MFM228" s="1"/>
      <c r="MFN228" s="1"/>
      <c r="MFO228" s="1"/>
      <c r="MFP228" s="1"/>
      <c r="MFQ228" s="1"/>
      <c r="MFR228" s="1"/>
      <c r="MFS228" s="1"/>
      <c r="MFT228" s="1"/>
      <c r="MFU228" s="1"/>
      <c r="MFV228" s="1"/>
      <c r="MFW228" s="1"/>
      <c r="MFX228" s="1"/>
      <c r="MFY228" s="1"/>
      <c r="MFZ228" s="1"/>
      <c r="MGA228" s="1"/>
      <c r="MGB228" s="1"/>
      <c r="MGC228" s="1"/>
      <c r="MGD228" s="1"/>
      <c r="MGE228" s="1"/>
      <c r="MGF228" s="1"/>
      <c r="MGG228" s="1"/>
      <c r="MGH228" s="1"/>
      <c r="MGI228" s="1"/>
      <c r="MGJ228" s="1"/>
      <c r="MGK228" s="1"/>
      <c r="MGL228" s="1"/>
      <c r="MGM228" s="1"/>
      <c r="MGN228" s="1"/>
      <c r="MGO228" s="1"/>
      <c r="MGP228" s="1"/>
      <c r="MGQ228" s="1"/>
      <c r="MGR228" s="1"/>
      <c r="MGS228" s="1"/>
      <c r="MGT228" s="1"/>
      <c r="MGU228" s="1"/>
      <c r="MGV228" s="1"/>
      <c r="MGW228" s="1"/>
      <c r="MGX228" s="1"/>
      <c r="MGY228" s="1"/>
      <c r="MGZ228" s="1"/>
      <c r="MHA228" s="1"/>
      <c r="MHB228" s="1"/>
      <c r="MHC228" s="1"/>
      <c r="MHD228" s="1"/>
      <c r="MHE228" s="1"/>
      <c r="MHF228" s="1"/>
      <c r="MHG228" s="1"/>
      <c r="MHH228" s="1"/>
      <c r="MHI228" s="1"/>
      <c r="MHJ228" s="1"/>
      <c r="MHK228" s="1"/>
      <c r="MHL228" s="1"/>
      <c r="MHM228" s="1"/>
      <c r="MHN228" s="1"/>
      <c r="MHO228" s="1"/>
      <c r="MHP228" s="1"/>
      <c r="MHQ228" s="1"/>
      <c r="MHR228" s="1"/>
      <c r="MHS228" s="1"/>
      <c r="MHT228" s="1"/>
      <c r="MHU228" s="1"/>
      <c r="MHV228" s="1"/>
      <c r="MHW228" s="1"/>
      <c r="MHX228" s="1"/>
      <c r="MHY228" s="1"/>
      <c r="MHZ228" s="1"/>
      <c r="MIA228" s="1"/>
      <c r="MIB228" s="1"/>
      <c r="MIC228" s="1"/>
      <c r="MID228" s="1"/>
      <c r="MIE228" s="1"/>
      <c r="MIF228" s="1"/>
      <c r="MIG228" s="1"/>
      <c r="MIH228" s="1"/>
      <c r="MII228" s="1"/>
      <c r="MIJ228" s="1"/>
      <c r="MIK228" s="1"/>
      <c r="MIL228" s="1"/>
      <c r="MIM228" s="1"/>
      <c r="MIN228" s="1"/>
      <c r="MIO228" s="1"/>
      <c r="MIP228" s="1"/>
      <c r="MIQ228" s="1"/>
      <c r="MIR228" s="1"/>
      <c r="MIS228" s="1"/>
      <c r="MIT228" s="1"/>
      <c r="MIU228" s="1"/>
      <c r="MIV228" s="1"/>
      <c r="MIW228" s="1"/>
      <c r="MIX228" s="1"/>
      <c r="MIY228" s="1"/>
      <c r="MIZ228" s="1"/>
      <c r="MJA228" s="1"/>
      <c r="MJB228" s="1"/>
      <c r="MJC228" s="1"/>
      <c r="MJD228" s="1"/>
      <c r="MJE228" s="1"/>
      <c r="MJF228" s="1"/>
      <c r="MJG228" s="1"/>
      <c r="MJH228" s="1"/>
      <c r="MJI228" s="1"/>
      <c r="MJJ228" s="1"/>
      <c r="MJK228" s="1"/>
      <c r="MJL228" s="1"/>
      <c r="MJM228" s="1"/>
      <c r="MJN228" s="1"/>
      <c r="MJO228" s="1"/>
      <c r="MJP228" s="1"/>
      <c r="MJQ228" s="1"/>
      <c r="MJR228" s="1"/>
      <c r="MJS228" s="1"/>
      <c r="MJT228" s="1"/>
      <c r="MJU228" s="1"/>
      <c r="MJV228" s="1"/>
      <c r="MJW228" s="1"/>
      <c r="MJX228" s="1"/>
      <c r="MJY228" s="1"/>
      <c r="MJZ228" s="1"/>
      <c r="MKA228" s="1"/>
      <c r="MKB228" s="1"/>
      <c r="MKC228" s="1"/>
      <c r="MKD228" s="1"/>
      <c r="MKE228" s="1"/>
      <c r="MKF228" s="1"/>
      <c r="MKG228" s="1"/>
      <c r="MKH228" s="1"/>
      <c r="MKI228" s="1"/>
      <c r="MKJ228" s="1"/>
      <c r="MKK228" s="1"/>
      <c r="MKL228" s="1"/>
      <c r="MKM228" s="1"/>
      <c r="MKN228" s="1"/>
      <c r="MKO228" s="1"/>
      <c r="MKP228" s="1"/>
      <c r="MKQ228" s="1"/>
      <c r="MKR228" s="1"/>
      <c r="MKS228" s="1"/>
      <c r="MKT228" s="1"/>
      <c r="MKU228" s="1"/>
      <c r="MKV228" s="1"/>
      <c r="MKW228" s="1"/>
      <c r="MKX228" s="1"/>
      <c r="MKY228" s="1"/>
      <c r="MKZ228" s="1"/>
      <c r="MLA228" s="1"/>
      <c r="MLB228" s="1"/>
      <c r="MLC228" s="1"/>
      <c r="MLD228" s="1"/>
      <c r="MLE228" s="1"/>
      <c r="MLF228" s="1"/>
      <c r="MLG228" s="1"/>
      <c r="MLH228" s="1"/>
      <c r="MLI228" s="1"/>
      <c r="MLJ228" s="1"/>
      <c r="MLK228" s="1"/>
      <c r="MLL228" s="1"/>
      <c r="MLM228" s="1"/>
      <c r="MLN228" s="1"/>
      <c r="MLO228" s="1"/>
      <c r="MLP228" s="1"/>
      <c r="MLQ228" s="1"/>
      <c r="MLR228" s="1"/>
      <c r="MLS228" s="1"/>
      <c r="MLT228" s="1"/>
      <c r="MLU228" s="1"/>
      <c r="MLV228" s="1"/>
      <c r="MLW228" s="1"/>
      <c r="MLX228" s="1"/>
      <c r="MLY228" s="1"/>
      <c r="MLZ228" s="1"/>
      <c r="MMA228" s="1"/>
      <c r="MMB228" s="1"/>
      <c r="MMC228" s="1"/>
      <c r="MMD228" s="1"/>
      <c r="MME228" s="1"/>
      <c r="MMF228" s="1"/>
      <c r="MMG228" s="1"/>
      <c r="MMH228" s="1"/>
      <c r="MMI228" s="1"/>
      <c r="MMJ228" s="1"/>
      <c r="MMK228" s="1"/>
      <c r="MML228" s="1"/>
      <c r="MMM228" s="1"/>
      <c r="MMN228" s="1"/>
      <c r="MMO228" s="1"/>
      <c r="MMP228" s="1"/>
      <c r="MMQ228" s="1"/>
      <c r="MMR228" s="1"/>
      <c r="MMS228" s="1"/>
      <c r="MMT228" s="1"/>
      <c r="MMU228" s="1"/>
      <c r="MMV228" s="1"/>
      <c r="MMW228" s="1"/>
      <c r="MMX228" s="1"/>
      <c r="MMY228" s="1"/>
      <c r="MMZ228" s="1"/>
      <c r="MNA228" s="1"/>
      <c r="MNB228" s="1"/>
      <c r="MNC228" s="1"/>
      <c r="MND228" s="1"/>
      <c r="MNE228" s="1"/>
      <c r="MNF228" s="1"/>
      <c r="MNG228" s="1"/>
      <c r="MNH228" s="1"/>
      <c r="MNI228" s="1"/>
      <c r="MNJ228" s="1"/>
      <c r="MNK228" s="1"/>
      <c r="MNL228" s="1"/>
      <c r="MNM228" s="1"/>
      <c r="MNN228" s="1"/>
      <c r="MNO228" s="1"/>
      <c r="MNP228" s="1"/>
      <c r="MNQ228" s="1"/>
      <c r="MNR228" s="1"/>
      <c r="MNS228" s="1"/>
      <c r="MNT228" s="1"/>
      <c r="MNU228" s="1"/>
      <c r="MNV228" s="1"/>
      <c r="MNW228" s="1"/>
      <c r="MNX228" s="1"/>
      <c r="MNY228" s="1"/>
      <c r="MNZ228" s="1"/>
      <c r="MOA228" s="1"/>
      <c r="MOB228" s="1"/>
      <c r="MOC228" s="1"/>
      <c r="MOD228" s="1"/>
      <c r="MOE228" s="1"/>
      <c r="MOF228" s="1"/>
      <c r="MOG228" s="1"/>
      <c r="MOH228" s="1"/>
      <c r="MOI228" s="1"/>
      <c r="MOJ228" s="1"/>
      <c r="MOK228" s="1"/>
      <c r="MOL228" s="1"/>
      <c r="MOM228" s="1"/>
      <c r="MON228" s="1"/>
      <c r="MOO228" s="1"/>
      <c r="MOP228" s="1"/>
      <c r="MOQ228" s="1"/>
      <c r="MOR228" s="1"/>
      <c r="MOS228" s="1"/>
      <c r="MOT228" s="1"/>
      <c r="MOU228" s="1"/>
      <c r="MOV228" s="1"/>
      <c r="MOW228" s="1"/>
      <c r="MOX228" s="1"/>
      <c r="MOY228" s="1"/>
      <c r="MOZ228" s="1"/>
      <c r="MPA228" s="1"/>
      <c r="MPB228" s="1"/>
      <c r="MPC228" s="1"/>
      <c r="MPD228" s="1"/>
      <c r="MPE228" s="1"/>
      <c r="MPF228" s="1"/>
      <c r="MPG228" s="1"/>
      <c r="MPH228" s="1"/>
      <c r="MPI228" s="1"/>
      <c r="MPJ228" s="1"/>
      <c r="MPK228" s="1"/>
      <c r="MPL228" s="1"/>
      <c r="MPM228" s="1"/>
      <c r="MPN228" s="1"/>
      <c r="MPO228" s="1"/>
      <c r="MPP228" s="1"/>
      <c r="MPQ228" s="1"/>
      <c r="MPR228" s="1"/>
      <c r="MPS228" s="1"/>
      <c r="MPT228" s="1"/>
      <c r="MPU228" s="1"/>
      <c r="MPV228" s="1"/>
      <c r="MPW228" s="1"/>
      <c r="MPX228" s="1"/>
      <c r="MPY228" s="1"/>
      <c r="MPZ228" s="1"/>
      <c r="MQA228" s="1"/>
      <c r="MQB228" s="1"/>
      <c r="MQC228" s="1"/>
      <c r="MQD228" s="1"/>
      <c r="MQE228" s="1"/>
      <c r="MQF228" s="1"/>
      <c r="MQG228" s="1"/>
      <c r="MQH228" s="1"/>
      <c r="MQI228" s="1"/>
      <c r="MQJ228" s="1"/>
      <c r="MQK228" s="1"/>
      <c r="MQL228" s="1"/>
      <c r="MQM228" s="1"/>
      <c r="MQN228" s="1"/>
      <c r="MQO228" s="1"/>
      <c r="MQP228" s="1"/>
      <c r="MQQ228" s="1"/>
      <c r="MQR228" s="1"/>
      <c r="MQS228" s="1"/>
      <c r="MQT228" s="1"/>
      <c r="MQU228" s="1"/>
      <c r="MQV228" s="1"/>
      <c r="MQW228" s="1"/>
      <c r="MQX228" s="1"/>
      <c r="MQY228" s="1"/>
      <c r="MQZ228" s="1"/>
      <c r="MRA228" s="1"/>
      <c r="MRB228" s="1"/>
      <c r="MRC228" s="1"/>
      <c r="MRD228" s="1"/>
      <c r="MRE228" s="1"/>
      <c r="MRF228" s="1"/>
      <c r="MRG228" s="1"/>
      <c r="MRH228" s="1"/>
      <c r="MRI228" s="1"/>
      <c r="MRJ228" s="1"/>
      <c r="MRK228" s="1"/>
      <c r="MRL228" s="1"/>
      <c r="MRM228" s="1"/>
      <c r="MRN228" s="1"/>
      <c r="MRO228" s="1"/>
      <c r="MRP228" s="1"/>
      <c r="MRQ228" s="1"/>
      <c r="MRR228" s="1"/>
      <c r="MRS228" s="1"/>
      <c r="MRT228" s="1"/>
      <c r="MRU228" s="1"/>
      <c r="MRV228" s="1"/>
      <c r="MRW228" s="1"/>
      <c r="MRX228" s="1"/>
      <c r="MRY228" s="1"/>
      <c r="MRZ228" s="1"/>
      <c r="MSA228" s="1"/>
      <c r="MSB228" s="1"/>
      <c r="MSC228" s="1"/>
      <c r="MSD228" s="1"/>
      <c r="MSE228" s="1"/>
      <c r="MSF228" s="1"/>
      <c r="MSG228" s="1"/>
      <c r="MSH228" s="1"/>
      <c r="MSI228" s="1"/>
      <c r="MSJ228" s="1"/>
      <c r="MSK228" s="1"/>
      <c r="MSL228" s="1"/>
      <c r="MSM228" s="1"/>
      <c r="MSN228" s="1"/>
      <c r="MSO228" s="1"/>
      <c r="MSP228" s="1"/>
      <c r="MSQ228" s="1"/>
      <c r="MSR228" s="1"/>
      <c r="MSS228" s="1"/>
      <c r="MST228" s="1"/>
      <c r="MSU228" s="1"/>
      <c r="MSV228" s="1"/>
      <c r="MSW228" s="1"/>
      <c r="MSX228" s="1"/>
      <c r="MSY228" s="1"/>
      <c r="MSZ228" s="1"/>
      <c r="MTA228" s="1"/>
      <c r="MTB228" s="1"/>
      <c r="MTC228" s="1"/>
      <c r="MTD228" s="1"/>
      <c r="MTE228" s="1"/>
      <c r="MTF228" s="1"/>
      <c r="MTG228" s="1"/>
      <c r="MTH228" s="1"/>
      <c r="MTI228" s="1"/>
      <c r="MTJ228" s="1"/>
      <c r="MTK228" s="1"/>
      <c r="MTL228" s="1"/>
      <c r="MTM228" s="1"/>
      <c r="MTN228" s="1"/>
      <c r="MTO228" s="1"/>
      <c r="MTP228" s="1"/>
      <c r="MTQ228" s="1"/>
      <c r="MTR228" s="1"/>
      <c r="MTS228" s="1"/>
      <c r="MTT228" s="1"/>
      <c r="MTU228" s="1"/>
      <c r="MTV228" s="1"/>
      <c r="MTW228" s="1"/>
      <c r="MTX228" s="1"/>
      <c r="MTY228" s="1"/>
      <c r="MTZ228" s="1"/>
      <c r="MUA228" s="1"/>
      <c r="MUB228" s="1"/>
      <c r="MUC228" s="1"/>
      <c r="MUD228" s="1"/>
      <c r="MUE228" s="1"/>
      <c r="MUF228" s="1"/>
      <c r="MUG228" s="1"/>
      <c r="MUH228" s="1"/>
      <c r="MUI228" s="1"/>
      <c r="MUJ228" s="1"/>
      <c r="MUK228" s="1"/>
      <c r="MUL228" s="1"/>
      <c r="MUM228" s="1"/>
      <c r="MUN228" s="1"/>
      <c r="MUO228" s="1"/>
      <c r="MUP228" s="1"/>
      <c r="MUQ228" s="1"/>
      <c r="MUR228" s="1"/>
      <c r="MUS228" s="1"/>
      <c r="MUT228" s="1"/>
      <c r="MUU228" s="1"/>
      <c r="MUV228" s="1"/>
      <c r="MUW228" s="1"/>
      <c r="MUX228" s="1"/>
      <c r="MUY228" s="1"/>
      <c r="MUZ228" s="1"/>
      <c r="MVA228" s="1"/>
      <c r="MVB228" s="1"/>
      <c r="MVC228" s="1"/>
      <c r="MVD228" s="1"/>
      <c r="MVE228" s="1"/>
      <c r="MVF228" s="1"/>
      <c r="MVG228" s="1"/>
      <c r="MVH228" s="1"/>
      <c r="MVI228" s="1"/>
      <c r="MVJ228" s="1"/>
      <c r="MVK228" s="1"/>
      <c r="MVL228" s="1"/>
      <c r="MVM228" s="1"/>
      <c r="MVN228" s="1"/>
      <c r="MVO228" s="1"/>
      <c r="MVP228" s="1"/>
      <c r="MVQ228" s="1"/>
      <c r="MVR228" s="1"/>
      <c r="MVS228" s="1"/>
      <c r="MVT228" s="1"/>
      <c r="MVU228" s="1"/>
      <c r="MVV228" s="1"/>
      <c r="MVW228" s="1"/>
      <c r="MVX228" s="1"/>
      <c r="MVY228" s="1"/>
      <c r="MVZ228" s="1"/>
      <c r="MWA228" s="1"/>
      <c r="MWB228" s="1"/>
      <c r="MWC228" s="1"/>
      <c r="MWD228" s="1"/>
      <c r="MWE228" s="1"/>
      <c r="MWF228" s="1"/>
      <c r="MWG228" s="1"/>
      <c r="MWH228" s="1"/>
      <c r="MWI228" s="1"/>
      <c r="MWJ228" s="1"/>
      <c r="MWK228" s="1"/>
      <c r="MWL228" s="1"/>
      <c r="MWM228" s="1"/>
      <c r="MWN228" s="1"/>
      <c r="MWO228" s="1"/>
      <c r="MWP228" s="1"/>
      <c r="MWQ228" s="1"/>
      <c r="MWR228" s="1"/>
      <c r="MWS228" s="1"/>
      <c r="MWT228" s="1"/>
      <c r="MWU228" s="1"/>
      <c r="MWV228" s="1"/>
      <c r="MWW228" s="1"/>
      <c r="MWX228" s="1"/>
      <c r="MWY228" s="1"/>
      <c r="MWZ228" s="1"/>
      <c r="MXA228" s="1"/>
      <c r="MXB228" s="1"/>
      <c r="MXC228" s="1"/>
      <c r="MXD228" s="1"/>
      <c r="MXE228" s="1"/>
      <c r="MXF228" s="1"/>
      <c r="MXG228" s="1"/>
      <c r="MXH228" s="1"/>
      <c r="MXI228" s="1"/>
      <c r="MXJ228" s="1"/>
      <c r="MXK228" s="1"/>
      <c r="MXL228" s="1"/>
      <c r="MXM228" s="1"/>
      <c r="MXN228" s="1"/>
      <c r="MXO228" s="1"/>
      <c r="MXP228" s="1"/>
      <c r="MXQ228" s="1"/>
      <c r="MXR228" s="1"/>
      <c r="MXS228" s="1"/>
      <c r="MXT228" s="1"/>
      <c r="MXU228" s="1"/>
      <c r="MXV228" s="1"/>
      <c r="MXW228" s="1"/>
      <c r="MXX228" s="1"/>
      <c r="MXY228" s="1"/>
      <c r="MXZ228" s="1"/>
      <c r="MYA228" s="1"/>
      <c r="MYB228" s="1"/>
      <c r="MYC228" s="1"/>
      <c r="MYD228" s="1"/>
      <c r="MYE228" s="1"/>
      <c r="MYF228" s="1"/>
      <c r="MYG228" s="1"/>
      <c r="MYH228" s="1"/>
      <c r="MYI228" s="1"/>
      <c r="MYJ228" s="1"/>
      <c r="MYK228" s="1"/>
      <c r="MYL228" s="1"/>
      <c r="MYM228" s="1"/>
      <c r="MYN228" s="1"/>
      <c r="MYO228" s="1"/>
      <c r="MYP228" s="1"/>
      <c r="MYQ228" s="1"/>
      <c r="MYR228" s="1"/>
      <c r="MYS228" s="1"/>
      <c r="MYT228" s="1"/>
      <c r="MYU228" s="1"/>
      <c r="MYV228" s="1"/>
      <c r="MYW228" s="1"/>
      <c r="MYX228" s="1"/>
      <c r="MYY228" s="1"/>
      <c r="MYZ228" s="1"/>
      <c r="MZA228" s="1"/>
      <c r="MZB228" s="1"/>
      <c r="MZC228" s="1"/>
      <c r="MZD228" s="1"/>
      <c r="MZE228" s="1"/>
      <c r="MZF228" s="1"/>
      <c r="MZG228" s="1"/>
      <c r="MZH228" s="1"/>
      <c r="MZI228" s="1"/>
      <c r="MZJ228" s="1"/>
      <c r="MZK228" s="1"/>
      <c r="MZL228" s="1"/>
      <c r="MZM228" s="1"/>
      <c r="MZN228" s="1"/>
      <c r="MZO228" s="1"/>
      <c r="MZP228" s="1"/>
      <c r="MZQ228" s="1"/>
      <c r="MZR228" s="1"/>
      <c r="MZS228" s="1"/>
      <c r="MZT228" s="1"/>
      <c r="MZU228" s="1"/>
      <c r="MZV228" s="1"/>
      <c r="MZW228" s="1"/>
      <c r="MZX228" s="1"/>
      <c r="MZY228" s="1"/>
      <c r="MZZ228" s="1"/>
      <c r="NAA228" s="1"/>
      <c r="NAB228" s="1"/>
      <c r="NAC228" s="1"/>
      <c r="NAD228" s="1"/>
      <c r="NAE228" s="1"/>
      <c r="NAF228" s="1"/>
      <c r="NAG228" s="1"/>
      <c r="NAH228" s="1"/>
      <c r="NAI228" s="1"/>
      <c r="NAJ228" s="1"/>
      <c r="NAK228" s="1"/>
      <c r="NAL228" s="1"/>
      <c r="NAM228" s="1"/>
      <c r="NAN228" s="1"/>
      <c r="NAO228" s="1"/>
      <c r="NAP228" s="1"/>
      <c r="NAQ228" s="1"/>
      <c r="NAR228" s="1"/>
      <c r="NAS228" s="1"/>
      <c r="NAT228" s="1"/>
      <c r="NAU228" s="1"/>
      <c r="NAV228" s="1"/>
      <c r="NAW228" s="1"/>
      <c r="NAX228" s="1"/>
      <c r="NAY228" s="1"/>
      <c r="NAZ228" s="1"/>
      <c r="NBA228" s="1"/>
      <c r="NBB228" s="1"/>
      <c r="NBC228" s="1"/>
      <c r="NBD228" s="1"/>
      <c r="NBE228" s="1"/>
      <c r="NBF228" s="1"/>
      <c r="NBG228" s="1"/>
      <c r="NBH228" s="1"/>
      <c r="NBI228" s="1"/>
      <c r="NBJ228" s="1"/>
      <c r="NBK228" s="1"/>
      <c r="NBL228" s="1"/>
      <c r="NBM228" s="1"/>
      <c r="NBN228" s="1"/>
      <c r="NBO228" s="1"/>
      <c r="NBP228" s="1"/>
      <c r="NBQ228" s="1"/>
      <c r="NBR228" s="1"/>
      <c r="NBS228" s="1"/>
      <c r="NBT228" s="1"/>
      <c r="NBU228" s="1"/>
      <c r="NBV228" s="1"/>
      <c r="NBW228" s="1"/>
      <c r="NBX228" s="1"/>
      <c r="NBY228" s="1"/>
      <c r="NBZ228" s="1"/>
      <c r="NCA228" s="1"/>
      <c r="NCB228" s="1"/>
      <c r="NCC228" s="1"/>
      <c r="NCD228" s="1"/>
      <c r="NCE228" s="1"/>
      <c r="NCF228" s="1"/>
      <c r="NCG228" s="1"/>
      <c r="NCH228" s="1"/>
      <c r="NCI228" s="1"/>
      <c r="NCJ228" s="1"/>
      <c r="NCK228" s="1"/>
      <c r="NCL228" s="1"/>
      <c r="NCM228" s="1"/>
      <c r="NCN228" s="1"/>
      <c r="NCO228" s="1"/>
      <c r="NCP228" s="1"/>
      <c r="NCQ228" s="1"/>
      <c r="NCR228" s="1"/>
      <c r="NCS228" s="1"/>
      <c r="NCT228" s="1"/>
      <c r="NCU228" s="1"/>
      <c r="NCV228" s="1"/>
      <c r="NCW228" s="1"/>
      <c r="NCX228" s="1"/>
      <c r="NCY228" s="1"/>
      <c r="NCZ228" s="1"/>
      <c r="NDA228" s="1"/>
      <c r="NDB228" s="1"/>
      <c r="NDC228" s="1"/>
      <c r="NDD228" s="1"/>
      <c r="NDE228" s="1"/>
      <c r="NDF228" s="1"/>
      <c r="NDG228" s="1"/>
      <c r="NDH228" s="1"/>
      <c r="NDI228" s="1"/>
      <c r="NDJ228" s="1"/>
      <c r="NDK228" s="1"/>
      <c r="NDL228" s="1"/>
      <c r="NDM228" s="1"/>
      <c r="NDN228" s="1"/>
      <c r="NDO228" s="1"/>
      <c r="NDP228" s="1"/>
      <c r="NDQ228" s="1"/>
      <c r="NDR228" s="1"/>
      <c r="NDS228" s="1"/>
      <c r="NDT228" s="1"/>
      <c r="NDU228" s="1"/>
      <c r="NDV228" s="1"/>
      <c r="NDW228" s="1"/>
      <c r="NDX228" s="1"/>
      <c r="NDY228" s="1"/>
      <c r="NDZ228" s="1"/>
      <c r="NEA228" s="1"/>
      <c r="NEB228" s="1"/>
      <c r="NEC228" s="1"/>
      <c r="NED228" s="1"/>
      <c r="NEE228" s="1"/>
      <c r="NEF228" s="1"/>
      <c r="NEG228" s="1"/>
      <c r="NEH228" s="1"/>
      <c r="NEI228" s="1"/>
      <c r="NEJ228" s="1"/>
      <c r="NEK228" s="1"/>
      <c r="NEL228" s="1"/>
      <c r="NEM228" s="1"/>
      <c r="NEN228" s="1"/>
      <c r="NEO228" s="1"/>
      <c r="NEP228" s="1"/>
      <c r="NEQ228" s="1"/>
      <c r="NER228" s="1"/>
      <c r="NES228" s="1"/>
      <c r="NET228" s="1"/>
      <c r="NEU228" s="1"/>
      <c r="NEV228" s="1"/>
      <c r="NEW228" s="1"/>
      <c r="NEX228" s="1"/>
      <c r="NEY228" s="1"/>
      <c r="NEZ228" s="1"/>
      <c r="NFA228" s="1"/>
      <c r="NFB228" s="1"/>
      <c r="NFC228" s="1"/>
      <c r="NFD228" s="1"/>
      <c r="NFE228" s="1"/>
      <c r="NFF228" s="1"/>
      <c r="NFG228" s="1"/>
      <c r="NFH228" s="1"/>
      <c r="NFI228" s="1"/>
      <c r="NFJ228" s="1"/>
      <c r="NFK228" s="1"/>
      <c r="NFL228" s="1"/>
      <c r="NFM228" s="1"/>
      <c r="NFN228" s="1"/>
      <c r="NFO228" s="1"/>
      <c r="NFP228" s="1"/>
      <c r="NFQ228" s="1"/>
      <c r="NFR228" s="1"/>
      <c r="NFS228" s="1"/>
      <c r="NFT228" s="1"/>
      <c r="NFU228" s="1"/>
      <c r="NFV228" s="1"/>
      <c r="NFW228" s="1"/>
      <c r="NFX228" s="1"/>
      <c r="NFY228" s="1"/>
      <c r="NFZ228" s="1"/>
      <c r="NGA228" s="1"/>
      <c r="NGB228" s="1"/>
      <c r="NGC228" s="1"/>
      <c r="NGD228" s="1"/>
      <c r="NGE228" s="1"/>
      <c r="NGF228" s="1"/>
      <c r="NGG228" s="1"/>
      <c r="NGH228" s="1"/>
      <c r="NGI228" s="1"/>
      <c r="NGJ228" s="1"/>
      <c r="NGK228" s="1"/>
      <c r="NGL228" s="1"/>
      <c r="NGM228" s="1"/>
      <c r="NGN228" s="1"/>
      <c r="NGO228" s="1"/>
      <c r="NGP228" s="1"/>
      <c r="NGQ228" s="1"/>
      <c r="NGR228" s="1"/>
      <c r="NGS228" s="1"/>
      <c r="NGT228" s="1"/>
      <c r="NGU228" s="1"/>
      <c r="NGV228" s="1"/>
      <c r="NGW228" s="1"/>
      <c r="NGX228" s="1"/>
      <c r="NGY228" s="1"/>
      <c r="NGZ228" s="1"/>
      <c r="NHA228" s="1"/>
      <c r="NHB228" s="1"/>
      <c r="NHC228" s="1"/>
      <c r="NHD228" s="1"/>
      <c r="NHE228" s="1"/>
      <c r="NHF228" s="1"/>
      <c r="NHG228" s="1"/>
      <c r="NHH228" s="1"/>
      <c r="NHI228" s="1"/>
      <c r="NHJ228" s="1"/>
      <c r="NHK228" s="1"/>
      <c r="NHL228" s="1"/>
      <c r="NHM228" s="1"/>
      <c r="NHN228" s="1"/>
      <c r="NHO228" s="1"/>
      <c r="NHP228" s="1"/>
      <c r="NHQ228" s="1"/>
      <c r="NHR228" s="1"/>
      <c r="NHS228" s="1"/>
      <c r="NHT228" s="1"/>
      <c r="NHU228" s="1"/>
      <c r="NHV228" s="1"/>
      <c r="NHW228" s="1"/>
      <c r="NHX228" s="1"/>
      <c r="NHY228" s="1"/>
      <c r="NHZ228" s="1"/>
      <c r="NIA228" s="1"/>
      <c r="NIB228" s="1"/>
      <c r="NIC228" s="1"/>
      <c r="NID228" s="1"/>
      <c r="NIE228" s="1"/>
      <c r="NIF228" s="1"/>
      <c r="NIG228" s="1"/>
      <c r="NIH228" s="1"/>
      <c r="NII228" s="1"/>
      <c r="NIJ228" s="1"/>
      <c r="NIK228" s="1"/>
      <c r="NIL228" s="1"/>
      <c r="NIM228" s="1"/>
      <c r="NIN228" s="1"/>
      <c r="NIO228" s="1"/>
      <c r="NIP228" s="1"/>
      <c r="NIQ228" s="1"/>
      <c r="NIR228" s="1"/>
      <c r="NIS228" s="1"/>
      <c r="NIT228" s="1"/>
      <c r="NIU228" s="1"/>
      <c r="NIV228" s="1"/>
      <c r="NIW228" s="1"/>
      <c r="NIX228" s="1"/>
      <c r="NIY228" s="1"/>
      <c r="NIZ228" s="1"/>
      <c r="NJA228" s="1"/>
      <c r="NJB228" s="1"/>
      <c r="NJC228" s="1"/>
      <c r="NJD228" s="1"/>
      <c r="NJE228" s="1"/>
      <c r="NJF228" s="1"/>
      <c r="NJG228" s="1"/>
      <c r="NJH228" s="1"/>
      <c r="NJI228" s="1"/>
      <c r="NJJ228" s="1"/>
      <c r="NJK228" s="1"/>
      <c r="NJL228" s="1"/>
      <c r="NJM228" s="1"/>
      <c r="NJN228" s="1"/>
      <c r="NJO228" s="1"/>
      <c r="NJP228" s="1"/>
      <c r="NJQ228" s="1"/>
      <c r="NJR228" s="1"/>
      <c r="NJS228" s="1"/>
      <c r="NJT228" s="1"/>
      <c r="NJU228" s="1"/>
      <c r="NJV228" s="1"/>
      <c r="NJW228" s="1"/>
      <c r="NJX228" s="1"/>
      <c r="NJY228" s="1"/>
      <c r="NJZ228" s="1"/>
      <c r="NKA228" s="1"/>
      <c r="NKB228" s="1"/>
      <c r="NKC228" s="1"/>
      <c r="NKD228" s="1"/>
      <c r="NKE228" s="1"/>
      <c r="NKF228" s="1"/>
      <c r="NKG228" s="1"/>
      <c r="NKH228" s="1"/>
      <c r="NKI228" s="1"/>
      <c r="NKJ228" s="1"/>
      <c r="NKK228" s="1"/>
      <c r="NKL228" s="1"/>
      <c r="NKM228" s="1"/>
      <c r="NKN228" s="1"/>
      <c r="NKO228" s="1"/>
      <c r="NKP228" s="1"/>
      <c r="NKQ228" s="1"/>
      <c r="NKR228" s="1"/>
      <c r="NKS228" s="1"/>
      <c r="NKT228" s="1"/>
      <c r="NKU228" s="1"/>
      <c r="NKV228" s="1"/>
      <c r="NKW228" s="1"/>
      <c r="NKX228" s="1"/>
      <c r="NKY228" s="1"/>
      <c r="NKZ228" s="1"/>
      <c r="NLA228" s="1"/>
      <c r="NLB228" s="1"/>
      <c r="NLC228" s="1"/>
      <c r="NLD228" s="1"/>
      <c r="NLE228" s="1"/>
      <c r="NLF228" s="1"/>
      <c r="NLG228" s="1"/>
      <c r="NLH228" s="1"/>
      <c r="NLI228" s="1"/>
      <c r="NLJ228" s="1"/>
      <c r="NLK228" s="1"/>
      <c r="NLL228" s="1"/>
      <c r="NLM228" s="1"/>
      <c r="NLN228" s="1"/>
      <c r="NLO228" s="1"/>
      <c r="NLP228" s="1"/>
      <c r="NLQ228" s="1"/>
      <c r="NLR228" s="1"/>
      <c r="NLS228" s="1"/>
      <c r="NLT228" s="1"/>
      <c r="NLU228" s="1"/>
      <c r="NLV228" s="1"/>
      <c r="NLW228" s="1"/>
      <c r="NLX228" s="1"/>
      <c r="NLY228" s="1"/>
      <c r="NLZ228" s="1"/>
      <c r="NMA228" s="1"/>
      <c r="NMB228" s="1"/>
      <c r="NMC228" s="1"/>
      <c r="NMD228" s="1"/>
      <c r="NME228" s="1"/>
      <c r="NMF228" s="1"/>
      <c r="NMG228" s="1"/>
      <c r="NMH228" s="1"/>
      <c r="NMI228" s="1"/>
      <c r="NMJ228" s="1"/>
      <c r="NMK228" s="1"/>
      <c r="NML228" s="1"/>
      <c r="NMM228" s="1"/>
      <c r="NMN228" s="1"/>
      <c r="NMO228" s="1"/>
      <c r="NMP228" s="1"/>
      <c r="NMQ228" s="1"/>
      <c r="NMR228" s="1"/>
      <c r="NMS228" s="1"/>
      <c r="NMT228" s="1"/>
      <c r="NMU228" s="1"/>
      <c r="NMV228" s="1"/>
      <c r="NMW228" s="1"/>
      <c r="NMX228" s="1"/>
      <c r="NMY228" s="1"/>
      <c r="NMZ228" s="1"/>
      <c r="NNA228" s="1"/>
      <c r="NNB228" s="1"/>
      <c r="NNC228" s="1"/>
      <c r="NND228" s="1"/>
      <c r="NNE228" s="1"/>
      <c r="NNF228" s="1"/>
      <c r="NNG228" s="1"/>
      <c r="NNH228" s="1"/>
      <c r="NNI228" s="1"/>
      <c r="NNJ228" s="1"/>
      <c r="NNK228" s="1"/>
      <c r="NNL228" s="1"/>
      <c r="NNM228" s="1"/>
      <c r="NNN228" s="1"/>
      <c r="NNO228" s="1"/>
      <c r="NNP228" s="1"/>
      <c r="NNQ228" s="1"/>
      <c r="NNR228" s="1"/>
      <c r="NNS228" s="1"/>
      <c r="NNT228" s="1"/>
      <c r="NNU228" s="1"/>
      <c r="NNV228" s="1"/>
      <c r="NNW228" s="1"/>
      <c r="NNX228" s="1"/>
      <c r="NNY228" s="1"/>
      <c r="NNZ228" s="1"/>
      <c r="NOA228" s="1"/>
      <c r="NOB228" s="1"/>
      <c r="NOC228" s="1"/>
      <c r="NOD228" s="1"/>
      <c r="NOE228" s="1"/>
      <c r="NOF228" s="1"/>
      <c r="NOG228" s="1"/>
      <c r="NOH228" s="1"/>
      <c r="NOI228" s="1"/>
      <c r="NOJ228" s="1"/>
      <c r="NOK228" s="1"/>
      <c r="NOL228" s="1"/>
      <c r="NOM228" s="1"/>
      <c r="NON228" s="1"/>
      <c r="NOO228" s="1"/>
      <c r="NOP228" s="1"/>
      <c r="NOQ228" s="1"/>
      <c r="NOR228" s="1"/>
      <c r="NOS228" s="1"/>
      <c r="NOT228" s="1"/>
      <c r="NOU228" s="1"/>
      <c r="NOV228" s="1"/>
      <c r="NOW228" s="1"/>
      <c r="NOX228" s="1"/>
      <c r="NOY228" s="1"/>
      <c r="NOZ228" s="1"/>
      <c r="NPA228" s="1"/>
      <c r="NPB228" s="1"/>
      <c r="NPC228" s="1"/>
      <c r="NPD228" s="1"/>
      <c r="NPE228" s="1"/>
      <c r="NPF228" s="1"/>
      <c r="NPG228" s="1"/>
      <c r="NPH228" s="1"/>
      <c r="NPI228" s="1"/>
      <c r="NPJ228" s="1"/>
      <c r="NPK228" s="1"/>
      <c r="NPL228" s="1"/>
      <c r="NPM228" s="1"/>
      <c r="NPN228" s="1"/>
      <c r="NPO228" s="1"/>
      <c r="NPP228" s="1"/>
      <c r="NPQ228" s="1"/>
      <c r="NPR228" s="1"/>
      <c r="NPS228" s="1"/>
      <c r="NPT228" s="1"/>
      <c r="NPU228" s="1"/>
      <c r="NPV228" s="1"/>
      <c r="NPW228" s="1"/>
      <c r="NPX228" s="1"/>
      <c r="NPY228" s="1"/>
      <c r="NPZ228" s="1"/>
      <c r="NQA228" s="1"/>
      <c r="NQB228" s="1"/>
      <c r="NQC228" s="1"/>
      <c r="NQD228" s="1"/>
      <c r="NQE228" s="1"/>
      <c r="NQF228" s="1"/>
      <c r="NQG228" s="1"/>
      <c r="NQH228" s="1"/>
      <c r="NQI228" s="1"/>
      <c r="NQJ228" s="1"/>
      <c r="NQK228" s="1"/>
      <c r="NQL228" s="1"/>
      <c r="NQM228" s="1"/>
      <c r="NQN228" s="1"/>
      <c r="NQO228" s="1"/>
      <c r="NQP228" s="1"/>
      <c r="NQQ228" s="1"/>
      <c r="NQR228" s="1"/>
      <c r="NQS228" s="1"/>
      <c r="NQT228" s="1"/>
      <c r="NQU228" s="1"/>
      <c r="NQV228" s="1"/>
      <c r="NQW228" s="1"/>
      <c r="NQX228" s="1"/>
      <c r="NQY228" s="1"/>
      <c r="NQZ228" s="1"/>
      <c r="NRA228" s="1"/>
      <c r="NRB228" s="1"/>
      <c r="NRC228" s="1"/>
      <c r="NRD228" s="1"/>
      <c r="NRE228" s="1"/>
      <c r="NRF228" s="1"/>
      <c r="NRG228" s="1"/>
      <c r="NRH228" s="1"/>
      <c r="NRI228" s="1"/>
      <c r="NRJ228" s="1"/>
      <c r="NRK228" s="1"/>
      <c r="NRL228" s="1"/>
      <c r="NRM228" s="1"/>
      <c r="NRN228" s="1"/>
      <c r="NRO228" s="1"/>
      <c r="NRP228" s="1"/>
      <c r="NRQ228" s="1"/>
      <c r="NRR228" s="1"/>
      <c r="NRS228" s="1"/>
      <c r="NRT228" s="1"/>
      <c r="NRU228" s="1"/>
      <c r="NRV228" s="1"/>
      <c r="NRW228" s="1"/>
      <c r="NRX228" s="1"/>
      <c r="NRY228" s="1"/>
      <c r="NRZ228" s="1"/>
      <c r="NSA228" s="1"/>
      <c r="NSB228" s="1"/>
      <c r="NSC228" s="1"/>
      <c r="NSD228" s="1"/>
      <c r="NSE228" s="1"/>
      <c r="NSF228" s="1"/>
      <c r="NSG228" s="1"/>
      <c r="NSH228" s="1"/>
      <c r="NSI228" s="1"/>
      <c r="NSJ228" s="1"/>
      <c r="NSK228" s="1"/>
      <c r="NSL228" s="1"/>
      <c r="NSM228" s="1"/>
      <c r="NSN228" s="1"/>
      <c r="NSO228" s="1"/>
      <c r="NSP228" s="1"/>
      <c r="NSQ228" s="1"/>
      <c r="NSR228" s="1"/>
      <c r="NSS228" s="1"/>
      <c r="NST228" s="1"/>
      <c r="NSU228" s="1"/>
      <c r="NSV228" s="1"/>
      <c r="NSW228" s="1"/>
      <c r="NSX228" s="1"/>
      <c r="NSY228" s="1"/>
      <c r="NSZ228" s="1"/>
      <c r="NTA228" s="1"/>
      <c r="NTB228" s="1"/>
      <c r="NTC228" s="1"/>
      <c r="NTD228" s="1"/>
      <c r="NTE228" s="1"/>
      <c r="NTF228" s="1"/>
      <c r="NTG228" s="1"/>
      <c r="NTH228" s="1"/>
      <c r="NTI228" s="1"/>
      <c r="NTJ228" s="1"/>
      <c r="NTK228" s="1"/>
      <c r="NTL228" s="1"/>
      <c r="NTM228" s="1"/>
      <c r="NTN228" s="1"/>
      <c r="NTO228" s="1"/>
      <c r="NTP228" s="1"/>
      <c r="NTQ228" s="1"/>
      <c r="NTR228" s="1"/>
      <c r="NTS228" s="1"/>
      <c r="NTT228" s="1"/>
      <c r="NTU228" s="1"/>
      <c r="NTV228" s="1"/>
      <c r="NTW228" s="1"/>
      <c r="NTX228" s="1"/>
      <c r="NTY228" s="1"/>
      <c r="NTZ228" s="1"/>
      <c r="NUA228" s="1"/>
      <c r="NUB228" s="1"/>
      <c r="NUC228" s="1"/>
      <c r="NUD228" s="1"/>
      <c r="NUE228" s="1"/>
      <c r="NUF228" s="1"/>
      <c r="NUG228" s="1"/>
      <c r="NUH228" s="1"/>
      <c r="NUI228" s="1"/>
      <c r="NUJ228" s="1"/>
      <c r="NUK228" s="1"/>
      <c r="NUL228" s="1"/>
      <c r="NUM228" s="1"/>
      <c r="NUN228" s="1"/>
      <c r="NUO228" s="1"/>
      <c r="NUP228" s="1"/>
      <c r="NUQ228" s="1"/>
      <c r="NUR228" s="1"/>
      <c r="NUS228" s="1"/>
      <c r="NUT228" s="1"/>
      <c r="NUU228" s="1"/>
      <c r="NUV228" s="1"/>
      <c r="NUW228" s="1"/>
      <c r="NUX228" s="1"/>
      <c r="NUY228" s="1"/>
      <c r="NUZ228" s="1"/>
      <c r="NVA228" s="1"/>
      <c r="NVB228" s="1"/>
      <c r="NVC228" s="1"/>
      <c r="NVD228" s="1"/>
      <c r="NVE228" s="1"/>
      <c r="NVF228" s="1"/>
      <c r="NVG228" s="1"/>
      <c r="NVH228" s="1"/>
      <c r="NVI228" s="1"/>
      <c r="NVJ228" s="1"/>
      <c r="NVK228" s="1"/>
      <c r="NVL228" s="1"/>
      <c r="NVM228" s="1"/>
      <c r="NVN228" s="1"/>
      <c r="NVO228" s="1"/>
      <c r="NVP228" s="1"/>
      <c r="NVQ228" s="1"/>
      <c r="NVR228" s="1"/>
      <c r="NVS228" s="1"/>
      <c r="NVT228" s="1"/>
      <c r="NVU228" s="1"/>
      <c r="NVV228" s="1"/>
      <c r="NVW228" s="1"/>
      <c r="NVX228" s="1"/>
      <c r="NVY228" s="1"/>
      <c r="NVZ228" s="1"/>
      <c r="NWA228" s="1"/>
      <c r="NWB228" s="1"/>
      <c r="NWC228" s="1"/>
      <c r="NWD228" s="1"/>
      <c r="NWE228" s="1"/>
      <c r="NWF228" s="1"/>
      <c r="NWG228" s="1"/>
      <c r="NWH228" s="1"/>
      <c r="NWI228" s="1"/>
      <c r="NWJ228" s="1"/>
      <c r="NWK228" s="1"/>
      <c r="NWL228" s="1"/>
      <c r="NWM228" s="1"/>
      <c r="NWN228" s="1"/>
      <c r="NWO228" s="1"/>
      <c r="NWP228" s="1"/>
      <c r="NWQ228" s="1"/>
      <c r="NWR228" s="1"/>
      <c r="NWS228" s="1"/>
      <c r="NWT228" s="1"/>
      <c r="NWU228" s="1"/>
      <c r="NWV228" s="1"/>
      <c r="NWW228" s="1"/>
      <c r="NWX228" s="1"/>
      <c r="NWY228" s="1"/>
      <c r="NWZ228" s="1"/>
      <c r="NXA228" s="1"/>
      <c r="NXB228" s="1"/>
      <c r="NXC228" s="1"/>
      <c r="NXD228" s="1"/>
      <c r="NXE228" s="1"/>
      <c r="NXF228" s="1"/>
      <c r="NXG228" s="1"/>
      <c r="NXH228" s="1"/>
      <c r="NXI228" s="1"/>
      <c r="NXJ228" s="1"/>
      <c r="NXK228" s="1"/>
      <c r="NXL228" s="1"/>
      <c r="NXM228" s="1"/>
      <c r="NXN228" s="1"/>
      <c r="NXO228" s="1"/>
      <c r="NXP228" s="1"/>
      <c r="NXQ228" s="1"/>
      <c r="NXR228" s="1"/>
      <c r="NXS228" s="1"/>
      <c r="NXT228" s="1"/>
      <c r="NXU228" s="1"/>
      <c r="NXV228" s="1"/>
      <c r="NXW228" s="1"/>
      <c r="NXX228" s="1"/>
      <c r="NXY228" s="1"/>
      <c r="NXZ228" s="1"/>
      <c r="NYA228" s="1"/>
      <c r="NYB228" s="1"/>
      <c r="NYC228" s="1"/>
      <c r="NYD228" s="1"/>
      <c r="NYE228" s="1"/>
      <c r="NYF228" s="1"/>
      <c r="NYG228" s="1"/>
      <c r="NYH228" s="1"/>
      <c r="NYI228" s="1"/>
      <c r="NYJ228" s="1"/>
      <c r="NYK228" s="1"/>
      <c r="NYL228" s="1"/>
      <c r="NYM228" s="1"/>
      <c r="NYN228" s="1"/>
      <c r="NYO228" s="1"/>
      <c r="NYP228" s="1"/>
      <c r="NYQ228" s="1"/>
      <c r="NYR228" s="1"/>
      <c r="NYS228" s="1"/>
      <c r="NYT228" s="1"/>
      <c r="NYU228" s="1"/>
      <c r="NYV228" s="1"/>
      <c r="NYW228" s="1"/>
      <c r="NYX228" s="1"/>
      <c r="NYY228" s="1"/>
      <c r="NYZ228" s="1"/>
      <c r="NZA228" s="1"/>
      <c r="NZB228" s="1"/>
      <c r="NZC228" s="1"/>
      <c r="NZD228" s="1"/>
      <c r="NZE228" s="1"/>
      <c r="NZF228" s="1"/>
      <c r="NZG228" s="1"/>
      <c r="NZH228" s="1"/>
      <c r="NZI228" s="1"/>
      <c r="NZJ228" s="1"/>
      <c r="NZK228" s="1"/>
      <c r="NZL228" s="1"/>
      <c r="NZM228" s="1"/>
      <c r="NZN228" s="1"/>
      <c r="NZO228" s="1"/>
      <c r="NZP228" s="1"/>
      <c r="NZQ228" s="1"/>
      <c r="NZR228" s="1"/>
      <c r="NZS228" s="1"/>
      <c r="NZT228" s="1"/>
      <c r="NZU228" s="1"/>
      <c r="NZV228" s="1"/>
      <c r="NZW228" s="1"/>
      <c r="NZX228" s="1"/>
      <c r="NZY228" s="1"/>
      <c r="NZZ228" s="1"/>
      <c r="OAA228" s="1"/>
      <c r="OAB228" s="1"/>
      <c r="OAC228" s="1"/>
      <c r="OAD228" s="1"/>
      <c r="OAE228" s="1"/>
      <c r="OAF228" s="1"/>
      <c r="OAG228" s="1"/>
      <c r="OAH228" s="1"/>
      <c r="OAI228" s="1"/>
      <c r="OAJ228" s="1"/>
      <c r="OAK228" s="1"/>
      <c r="OAL228" s="1"/>
      <c r="OAM228" s="1"/>
      <c r="OAN228" s="1"/>
      <c r="OAO228" s="1"/>
      <c r="OAP228" s="1"/>
      <c r="OAQ228" s="1"/>
      <c r="OAR228" s="1"/>
      <c r="OAS228" s="1"/>
      <c r="OAT228" s="1"/>
      <c r="OAU228" s="1"/>
      <c r="OAV228" s="1"/>
      <c r="OAW228" s="1"/>
      <c r="OAX228" s="1"/>
      <c r="OAY228" s="1"/>
      <c r="OAZ228" s="1"/>
      <c r="OBA228" s="1"/>
      <c r="OBB228" s="1"/>
      <c r="OBC228" s="1"/>
      <c r="OBD228" s="1"/>
      <c r="OBE228" s="1"/>
      <c r="OBF228" s="1"/>
      <c r="OBG228" s="1"/>
      <c r="OBH228" s="1"/>
      <c r="OBI228" s="1"/>
      <c r="OBJ228" s="1"/>
      <c r="OBK228" s="1"/>
      <c r="OBL228" s="1"/>
      <c r="OBM228" s="1"/>
      <c r="OBN228" s="1"/>
      <c r="OBO228" s="1"/>
      <c r="OBP228" s="1"/>
      <c r="OBQ228" s="1"/>
      <c r="OBR228" s="1"/>
      <c r="OBS228" s="1"/>
      <c r="OBT228" s="1"/>
      <c r="OBU228" s="1"/>
      <c r="OBV228" s="1"/>
      <c r="OBW228" s="1"/>
      <c r="OBX228" s="1"/>
      <c r="OBY228" s="1"/>
      <c r="OBZ228" s="1"/>
      <c r="OCA228" s="1"/>
      <c r="OCB228" s="1"/>
      <c r="OCC228" s="1"/>
      <c r="OCD228" s="1"/>
      <c r="OCE228" s="1"/>
      <c r="OCF228" s="1"/>
      <c r="OCG228" s="1"/>
      <c r="OCH228" s="1"/>
      <c r="OCI228" s="1"/>
      <c r="OCJ228" s="1"/>
      <c r="OCK228" s="1"/>
      <c r="OCL228" s="1"/>
      <c r="OCM228" s="1"/>
      <c r="OCN228" s="1"/>
      <c r="OCO228" s="1"/>
      <c r="OCP228" s="1"/>
      <c r="OCQ228" s="1"/>
      <c r="OCR228" s="1"/>
      <c r="OCS228" s="1"/>
      <c r="OCT228" s="1"/>
      <c r="OCU228" s="1"/>
      <c r="OCV228" s="1"/>
      <c r="OCW228" s="1"/>
      <c r="OCX228" s="1"/>
      <c r="OCY228" s="1"/>
      <c r="OCZ228" s="1"/>
      <c r="ODA228" s="1"/>
      <c r="ODB228" s="1"/>
      <c r="ODC228" s="1"/>
      <c r="ODD228" s="1"/>
      <c r="ODE228" s="1"/>
      <c r="ODF228" s="1"/>
      <c r="ODG228" s="1"/>
      <c r="ODH228" s="1"/>
      <c r="ODI228" s="1"/>
      <c r="ODJ228" s="1"/>
      <c r="ODK228" s="1"/>
      <c r="ODL228" s="1"/>
      <c r="ODM228" s="1"/>
      <c r="ODN228" s="1"/>
      <c r="ODO228" s="1"/>
      <c r="ODP228" s="1"/>
      <c r="ODQ228" s="1"/>
      <c r="ODR228" s="1"/>
      <c r="ODS228" s="1"/>
      <c r="ODT228" s="1"/>
      <c r="ODU228" s="1"/>
      <c r="ODV228" s="1"/>
      <c r="ODW228" s="1"/>
      <c r="ODX228" s="1"/>
      <c r="ODY228" s="1"/>
      <c r="ODZ228" s="1"/>
      <c r="OEA228" s="1"/>
      <c r="OEB228" s="1"/>
      <c r="OEC228" s="1"/>
      <c r="OED228" s="1"/>
      <c r="OEE228" s="1"/>
      <c r="OEF228" s="1"/>
      <c r="OEG228" s="1"/>
      <c r="OEH228" s="1"/>
      <c r="OEI228" s="1"/>
      <c r="OEJ228" s="1"/>
      <c r="OEK228" s="1"/>
      <c r="OEL228" s="1"/>
      <c r="OEM228" s="1"/>
      <c r="OEN228" s="1"/>
      <c r="OEO228" s="1"/>
      <c r="OEP228" s="1"/>
      <c r="OEQ228" s="1"/>
      <c r="OER228" s="1"/>
      <c r="OES228" s="1"/>
      <c r="OET228" s="1"/>
      <c r="OEU228" s="1"/>
      <c r="OEV228" s="1"/>
      <c r="OEW228" s="1"/>
      <c r="OEX228" s="1"/>
      <c r="OEY228" s="1"/>
      <c r="OEZ228" s="1"/>
      <c r="OFA228" s="1"/>
      <c r="OFB228" s="1"/>
      <c r="OFC228" s="1"/>
      <c r="OFD228" s="1"/>
      <c r="OFE228" s="1"/>
      <c r="OFF228" s="1"/>
      <c r="OFG228" s="1"/>
      <c r="OFH228" s="1"/>
      <c r="OFI228" s="1"/>
      <c r="OFJ228" s="1"/>
      <c r="OFK228" s="1"/>
      <c r="OFL228" s="1"/>
      <c r="OFM228" s="1"/>
      <c r="OFN228" s="1"/>
      <c r="OFO228" s="1"/>
      <c r="OFP228" s="1"/>
      <c r="OFQ228" s="1"/>
      <c r="OFR228" s="1"/>
      <c r="OFS228" s="1"/>
      <c r="OFT228" s="1"/>
      <c r="OFU228" s="1"/>
      <c r="OFV228" s="1"/>
      <c r="OFW228" s="1"/>
      <c r="OFX228" s="1"/>
      <c r="OFY228" s="1"/>
      <c r="OFZ228" s="1"/>
      <c r="OGA228" s="1"/>
      <c r="OGB228" s="1"/>
      <c r="OGC228" s="1"/>
      <c r="OGD228" s="1"/>
      <c r="OGE228" s="1"/>
      <c r="OGF228" s="1"/>
      <c r="OGG228" s="1"/>
      <c r="OGH228" s="1"/>
      <c r="OGI228" s="1"/>
      <c r="OGJ228" s="1"/>
      <c r="OGK228" s="1"/>
      <c r="OGL228" s="1"/>
      <c r="OGM228" s="1"/>
      <c r="OGN228" s="1"/>
      <c r="OGO228" s="1"/>
      <c r="OGP228" s="1"/>
      <c r="OGQ228" s="1"/>
      <c r="OGR228" s="1"/>
      <c r="OGS228" s="1"/>
      <c r="OGT228" s="1"/>
      <c r="OGU228" s="1"/>
      <c r="OGV228" s="1"/>
      <c r="OGW228" s="1"/>
      <c r="OGX228" s="1"/>
      <c r="OGY228" s="1"/>
      <c r="OGZ228" s="1"/>
      <c r="OHA228" s="1"/>
      <c r="OHB228" s="1"/>
      <c r="OHC228" s="1"/>
      <c r="OHD228" s="1"/>
      <c r="OHE228" s="1"/>
      <c r="OHF228" s="1"/>
      <c r="OHG228" s="1"/>
      <c r="OHH228" s="1"/>
      <c r="OHI228" s="1"/>
      <c r="OHJ228" s="1"/>
      <c r="OHK228" s="1"/>
      <c r="OHL228" s="1"/>
      <c r="OHM228" s="1"/>
      <c r="OHN228" s="1"/>
      <c r="OHO228" s="1"/>
      <c r="OHP228" s="1"/>
      <c r="OHQ228" s="1"/>
      <c r="OHR228" s="1"/>
      <c r="OHS228" s="1"/>
      <c r="OHT228" s="1"/>
      <c r="OHU228" s="1"/>
      <c r="OHV228" s="1"/>
      <c r="OHW228" s="1"/>
      <c r="OHX228" s="1"/>
      <c r="OHY228" s="1"/>
      <c r="OHZ228" s="1"/>
      <c r="OIA228" s="1"/>
      <c r="OIB228" s="1"/>
      <c r="OIC228" s="1"/>
      <c r="OID228" s="1"/>
      <c r="OIE228" s="1"/>
      <c r="OIF228" s="1"/>
      <c r="OIG228" s="1"/>
      <c r="OIH228" s="1"/>
      <c r="OII228" s="1"/>
      <c r="OIJ228" s="1"/>
      <c r="OIK228" s="1"/>
      <c r="OIL228" s="1"/>
      <c r="OIM228" s="1"/>
      <c r="OIN228" s="1"/>
      <c r="OIO228" s="1"/>
      <c r="OIP228" s="1"/>
      <c r="OIQ228" s="1"/>
      <c r="OIR228" s="1"/>
      <c r="OIS228" s="1"/>
      <c r="OIT228" s="1"/>
      <c r="OIU228" s="1"/>
      <c r="OIV228" s="1"/>
      <c r="OIW228" s="1"/>
      <c r="OIX228" s="1"/>
      <c r="OIY228" s="1"/>
      <c r="OIZ228" s="1"/>
      <c r="OJA228" s="1"/>
      <c r="OJB228" s="1"/>
      <c r="OJC228" s="1"/>
      <c r="OJD228" s="1"/>
      <c r="OJE228" s="1"/>
      <c r="OJF228" s="1"/>
      <c r="OJG228" s="1"/>
      <c r="OJH228" s="1"/>
      <c r="OJI228" s="1"/>
      <c r="OJJ228" s="1"/>
      <c r="OJK228" s="1"/>
      <c r="OJL228" s="1"/>
      <c r="OJM228" s="1"/>
      <c r="OJN228" s="1"/>
      <c r="OJO228" s="1"/>
      <c r="OJP228" s="1"/>
      <c r="OJQ228" s="1"/>
      <c r="OJR228" s="1"/>
      <c r="OJS228" s="1"/>
      <c r="OJT228" s="1"/>
      <c r="OJU228" s="1"/>
      <c r="OJV228" s="1"/>
      <c r="OJW228" s="1"/>
      <c r="OJX228" s="1"/>
      <c r="OJY228" s="1"/>
      <c r="OJZ228" s="1"/>
      <c r="OKA228" s="1"/>
      <c r="OKB228" s="1"/>
      <c r="OKC228" s="1"/>
      <c r="OKD228" s="1"/>
      <c r="OKE228" s="1"/>
      <c r="OKF228" s="1"/>
      <c r="OKG228" s="1"/>
      <c r="OKH228" s="1"/>
      <c r="OKI228" s="1"/>
      <c r="OKJ228" s="1"/>
      <c r="OKK228" s="1"/>
      <c r="OKL228" s="1"/>
      <c r="OKM228" s="1"/>
      <c r="OKN228" s="1"/>
      <c r="OKO228" s="1"/>
      <c r="OKP228" s="1"/>
      <c r="OKQ228" s="1"/>
      <c r="OKR228" s="1"/>
      <c r="OKS228" s="1"/>
      <c r="OKT228" s="1"/>
      <c r="OKU228" s="1"/>
      <c r="OKV228" s="1"/>
      <c r="OKW228" s="1"/>
      <c r="OKX228" s="1"/>
      <c r="OKY228" s="1"/>
      <c r="OKZ228" s="1"/>
      <c r="OLA228" s="1"/>
      <c r="OLB228" s="1"/>
      <c r="OLC228" s="1"/>
      <c r="OLD228" s="1"/>
      <c r="OLE228" s="1"/>
      <c r="OLF228" s="1"/>
      <c r="OLG228" s="1"/>
      <c r="OLH228" s="1"/>
      <c r="OLI228" s="1"/>
      <c r="OLJ228" s="1"/>
      <c r="OLK228" s="1"/>
      <c r="OLL228" s="1"/>
      <c r="OLM228" s="1"/>
      <c r="OLN228" s="1"/>
      <c r="OLO228" s="1"/>
      <c r="OLP228" s="1"/>
      <c r="OLQ228" s="1"/>
      <c r="OLR228" s="1"/>
      <c r="OLS228" s="1"/>
      <c r="OLT228" s="1"/>
      <c r="OLU228" s="1"/>
      <c r="OLV228" s="1"/>
      <c r="OLW228" s="1"/>
      <c r="OLX228" s="1"/>
      <c r="OLY228" s="1"/>
      <c r="OLZ228" s="1"/>
      <c r="OMA228" s="1"/>
      <c r="OMB228" s="1"/>
      <c r="OMC228" s="1"/>
      <c r="OMD228" s="1"/>
      <c r="OME228" s="1"/>
      <c r="OMF228" s="1"/>
      <c r="OMG228" s="1"/>
      <c r="OMH228" s="1"/>
      <c r="OMI228" s="1"/>
      <c r="OMJ228" s="1"/>
      <c r="OMK228" s="1"/>
      <c r="OML228" s="1"/>
      <c r="OMM228" s="1"/>
      <c r="OMN228" s="1"/>
      <c r="OMO228" s="1"/>
      <c r="OMP228" s="1"/>
      <c r="OMQ228" s="1"/>
      <c r="OMR228" s="1"/>
      <c r="OMS228" s="1"/>
      <c r="OMT228" s="1"/>
      <c r="OMU228" s="1"/>
      <c r="OMV228" s="1"/>
      <c r="OMW228" s="1"/>
      <c r="OMX228" s="1"/>
      <c r="OMY228" s="1"/>
      <c r="OMZ228" s="1"/>
      <c r="ONA228" s="1"/>
      <c r="ONB228" s="1"/>
      <c r="ONC228" s="1"/>
      <c r="OND228" s="1"/>
      <c r="ONE228" s="1"/>
      <c r="ONF228" s="1"/>
      <c r="ONG228" s="1"/>
      <c r="ONH228" s="1"/>
      <c r="ONI228" s="1"/>
      <c r="ONJ228" s="1"/>
      <c r="ONK228" s="1"/>
      <c r="ONL228" s="1"/>
      <c r="ONM228" s="1"/>
      <c r="ONN228" s="1"/>
      <c r="ONO228" s="1"/>
      <c r="ONP228" s="1"/>
      <c r="ONQ228" s="1"/>
      <c r="ONR228" s="1"/>
      <c r="ONS228" s="1"/>
      <c r="ONT228" s="1"/>
      <c r="ONU228" s="1"/>
      <c r="ONV228" s="1"/>
      <c r="ONW228" s="1"/>
      <c r="ONX228" s="1"/>
      <c r="ONY228" s="1"/>
      <c r="ONZ228" s="1"/>
      <c r="OOA228" s="1"/>
      <c r="OOB228" s="1"/>
      <c r="OOC228" s="1"/>
      <c r="OOD228" s="1"/>
      <c r="OOE228" s="1"/>
      <c r="OOF228" s="1"/>
      <c r="OOG228" s="1"/>
      <c r="OOH228" s="1"/>
      <c r="OOI228" s="1"/>
      <c r="OOJ228" s="1"/>
      <c r="OOK228" s="1"/>
      <c r="OOL228" s="1"/>
      <c r="OOM228" s="1"/>
      <c r="OON228" s="1"/>
      <c r="OOO228" s="1"/>
      <c r="OOP228" s="1"/>
      <c r="OOQ228" s="1"/>
      <c r="OOR228" s="1"/>
      <c r="OOS228" s="1"/>
      <c r="OOT228" s="1"/>
      <c r="OOU228" s="1"/>
      <c r="OOV228" s="1"/>
      <c r="OOW228" s="1"/>
      <c r="OOX228" s="1"/>
      <c r="OOY228" s="1"/>
      <c r="OOZ228" s="1"/>
      <c r="OPA228" s="1"/>
      <c r="OPB228" s="1"/>
      <c r="OPC228" s="1"/>
      <c r="OPD228" s="1"/>
      <c r="OPE228" s="1"/>
      <c r="OPF228" s="1"/>
      <c r="OPG228" s="1"/>
      <c r="OPH228" s="1"/>
      <c r="OPI228" s="1"/>
      <c r="OPJ228" s="1"/>
      <c r="OPK228" s="1"/>
      <c r="OPL228" s="1"/>
      <c r="OPM228" s="1"/>
      <c r="OPN228" s="1"/>
      <c r="OPO228" s="1"/>
      <c r="OPP228" s="1"/>
      <c r="OPQ228" s="1"/>
      <c r="OPR228" s="1"/>
      <c r="OPS228" s="1"/>
      <c r="OPT228" s="1"/>
      <c r="OPU228" s="1"/>
      <c r="OPV228" s="1"/>
      <c r="OPW228" s="1"/>
      <c r="OPX228" s="1"/>
      <c r="OPY228" s="1"/>
      <c r="OPZ228" s="1"/>
      <c r="OQA228" s="1"/>
      <c r="OQB228" s="1"/>
      <c r="OQC228" s="1"/>
      <c r="OQD228" s="1"/>
      <c r="OQE228" s="1"/>
      <c r="OQF228" s="1"/>
      <c r="OQG228" s="1"/>
      <c r="OQH228" s="1"/>
      <c r="OQI228" s="1"/>
      <c r="OQJ228" s="1"/>
      <c r="OQK228" s="1"/>
      <c r="OQL228" s="1"/>
      <c r="OQM228" s="1"/>
      <c r="OQN228" s="1"/>
      <c r="OQO228" s="1"/>
      <c r="OQP228" s="1"/>
      <c r="OQQ228" s="1"/>
      <c r="OQR228" s="1"/>
      <c r="OQS228" s="1"/>
      <c r="OQT228" s="1"/>
      <c r="OQU228" s="1"/>
      <c r="OQV228" s="1"/>
      <c r="OQW228" s="1"/>
      <c r="OQX228" s="1"/>
      <c r="OQY228" s="1"/>
      <c r="OQZ228" s="1"/>
      <c r="ORA228" s="1"/>
      <c r="ORB228" s="1"/>
      <c r="ORC228" s="1"/>
      <c r="ORD228" s="1"/>
      <c r="ORE228" s="1"/>
      <c r="ORF228" s="1"/>
      <c r="ORG228" s="1"/>
      <c r="ORH228" s="1"/>
      <c r="ORI228" s="1"/>
      <c r="ORJ228" s="1"/>
      <c r="ORK228" s="1"/>
      <c r="ORL228" s="1"/>
      <c r="ORM228" s="1"/>
      <c r="ORN228" s="1"/>
      <c r="ORO228" s="1"/>
      <c r="ORP228" s="1"/>
      <c r="ORQ228" s="1"/>
      <c r="ORR228" s="1"/>
      <c r="ORS228" s="1"/>
      <c r="ORT228" s="1"/>
      <c r="ORU228" s="1"/>
      <c r="ORV228" s="1"/>
      <c r="ORW228" s="1"/>
      <c r="ORX228" s="1"/>
      <c r="ORY228" s="1"/>
      <c r="ORZ228" s="1"/>
      <c r="OSA228" s="1"/>
      <c r="OSB228" s="1"/>
      <c r="OSC228" s="1"/>
      <c r="OSD228" s="1"/>
      <c r="OSE228" s="1"/>
      <c r="OSF228" s="1"/>
      <c r="OSG228" s="1"/>
      <c r="OSH228" s="1"/>
      <c r="OSI228" s="1"/>
      <c r="OSJ228" s="1"/>
      <c r="OSK228" s="1"/>
      <c r="OSL228" s="1"/>
      <c r="OSM228" s="1"/>
      <c r="OSN228" s="1"/>
      <c r="OSO228" s="1"/>
      <c r="OSP228" s="1"/>
      <c r="OSQ228" s="1"/>
      <c r="OSR228" s="1"/>
      <c r="OSS228" s="1"/>
      <c r="OST228" s="1"/>
      <c r="OSU228" s="1"/>
      <c r="OSV228" s="1"/>
      <c r="OSW228" s="1"/>
      <c r="OSX228" s="1"/>
      <c r="OSY228" s="1"/>
      <c r="OSZ228" s="1"/>
      <c r="OTA228" s="1"/>
      <c r="OTB228" s="1"/>
      <c r="OTC228" s="1"/>
      <c r="OTD228" s="1"/>
      <c r="OTE228" s="1"/>
      <c r="OTF228" s="1"/>
      <c r="OTG228" s="1"/>
      <c r="OTH228" s="1"/>
      <c r="OTI228" s="1"/>
      <c r="OTJ228" s="1"/>
      <c r="OTK228" s="1"/>
      <c r="OTL228" s="1"/>
      <c r="OTM228" s="1"/>
      <c r="OTN228" s="1"/>
      <c r="OTO228" s="1"/>
      <c r="OTP228" s="1"/>
      <c r="OTQ228" s="1"/>
      <c r="OTR228" s="1"/>
      <c r="OTS228" s="1"/>
      <c r="OTT228" s="1"/>
      <c r="OTU228" s="1"/>
      <c r="OTV228" s="1"/>
      <c r="OTW228" s="1"/>
      <c r="OTX228" s="1"/>
      <c r="OTY228" s="1"/>
      <c r="OTZ228" s="1"/>
      <c r="OUA228" s="1"/>
      <c r="OUB228" s="1"/>
      <c r="OUC228" s="1"/>
      <c r="OUD228" s="1"/>
      <c r="OUE228" s="1"/>
      <c r="OUF228" s="1"/>
      <c r="OUG228" s="1"/>
      <c r="OUH228" s="1"/>
      <c r="OUI228" s="1"/>
      <c r="OUJ228" s="1"/>
      <c r="OUK228" s="1"/>
      <c r="OUL228" s="1"/>
      <c r="OUM228" s="1"/>
      <c r="OUN228" s="1"/>
      <c r="OUO228" s="1"/>
      <c r="OUP228" s="1"/>
      <c r="OUQ228" s="1"/>
      <c r="OUR228" s="1"/>
      <c r="OUS228" s="1"/>
      <c r="OUT228" s="1"/>
      <c r="OUU228" s="1"/>
      <c r="OUV228" s="1"/>
      <c r="OUW228" s="1"/>
      <c r="OUX228" s="1"/>
      <c r="OUY228" s="1"/>
      <c r="OUZ228" s="1"/>
      <c r="OVA228" s="1"/>
      <c r="OVB228" s="1"/>
      <c r="OVC228" s="1"/>
      <c r="OVD228" s="1"/>
      <c r="OVE228" s="1"/>
      <c r="OVF228" s="1"/>
      <c r="OVG228" s="1"/>
      <c r="OVH228" s="1"/>
      <c r="OVI228" s="1"/>
      <c r="OVJ228" s="1"/>
      <c r="OVK228" s="1"/>
      <c r="OVL228" s="1"/>
      <c r="OVM228" s="1"/>
      <c r="OVN228" s="1"/>
      <c r="OVO228" s="1"/>
      <c r="OVP228" s="1"/>
      <c r="OVQ228" s="1"/>
      <c r="OVR228" s="1"/>
      <c r="OVS228" s="1"/>
      <c r="OVT228" s="1"/>
      <c r="OVU228" s="1"/>
      <c r="OVV228" s="1"/>
      <c r="OVW228" s="1"/>
      <c r="OVX228" s="1"/>
      <c r="OVY228" s="1"/>
      <c r="OVZ228" s="1"/>
      <c r="OWA228" s="1"/>
      <c r="OWB228" s="1"/>
      <c r="OWC228" s="1"/>
      <c r="OWD228" s="1"/>
      <c r="OWE228" s="1"/>
      <c r="OWF228" s="1"/>
      <c r="OWG228" s="1"/>
      <c r="OWH228" s="1"/>
      <c r="OWI228" s="1"/>
      <c r="OWJ228" s="1"/>
      <c r="OWK228" s="1"/>
      <c r="OWL228" s="1"/>
      <c r="OWM228" s="1"/>
      <c r="OWN228" s="1"/>
      <c r="OWO228" s="1"/>
      <c r="OWP228" s="1"/>
      <c r="OWQ228" s="1"/>
      <c r="OWR228" s="1"/>
      <c r="OWS228" s="1"/>
      <c r="OWT228" s="1"/>
      <c r="OWU228" s="1"/>
      <c r="OWV228" s="1"/>
      <c r="OWW228" s="1"/>
      <c r="OWX228" s="1"/>
      <c r="OWY228" s="1"/>
      <c r="OWZ228" s="1"/>
      <c r="OXA228" s="1"/>
      <c r="OXB228" s="1"/>
      <c r="OXC228" s="1"/>
      <c r="OXD228" s="1"/>
      <c r="OXE228" s="1"/>
      <c r="OXF228" s="1"/>
      <c r="OXG228" s="1"/>
      <c r="OXH228" s="1"/>
      <c r="OXI228" s="1"/>
      <c r="OXJ228" s="1"/>
      <c r="OXK228" s="1"/>
      <c r="OXL228" s="1"/>
      <c r="OXM228" s="1"/>
      <c r="OXN228" s="1"/>
      <c r="OXO228" s="1"/>
      <c r="OXP228" s="1"/>
      <c r="OXQ228" s="1"/>
      <c r="OXR228" s="1"/>
      <c r="OXS228" s="1"/>
      <c r="OXT228" s="1"/>
      <c r="OXU228" s="1"/>
      <c r="OXV228" s="1"/>
      <c r="OXW228" s="1"/>
      <c r="OXX228" s="1"/>
      <c r="OXY228" s="1"/>
      <c r="OXZ228" s="1"/>
      <c r="OYA228" s="1"/>
      <c r="OYB228" s="1"/>
      <c r="OYC228" s="1"/>
      <c r="OYD228" s="1"/>
      <c r="OYE228" s="1"/>
      <c r="OYF228" s="1"/>
      <c r="OYG228" s="1"/>
      <c r="OYH228" s="1"/>
      <c r="OYI228" s="1"/>
      <c r="OYJ228" s="1"/>
      <c r="OYK228" s="1"/>
      <c r="OYL228" s="1"/>
      <c r="OYM228" s="1"/>
      <c r="OYN228" s="1"/>
      <c r="OYO228" s="1"/>
      <c r="OYP228" s="1"/>
      <c r="OYQ228" s="1"/>
      <c r="OYR228" s="1"/>
      <c r="OYS228" s="1"/>
      <c r="OYT228" s="1"/>
      <c r="OYU228" s="1"/>
      <c r="OYV228" s="1"/>
      <c r="OYW228" s="1"/>
      <c r="OYX228" s="1"/>
      <c r="OYY228" s="1"/>
      <c r="OYZ228" s="1"/>
      <c r="OZA228" s="1"/>
      <c r="OZB228" s="1"/>
      <c r="OZC228" s="1"/>
      <c r="OZD228" s="1"/>
      <c r="OZE228" s="1"/>
      <c r="OZF228" s="1"/>
      <c r="OZG228" s="1"/>
      <c r="OZH228" s="1"/>
      <c r="OZI228" s="1"/>
      <c r="OZJ228" s="1"/>
      <c r="OZK228" s="1"/>
      <c r="OZL228" s="1"/>
      <c r="OZM228" s="1"/>
      <c r="OZN228" s="1"/>
      <c r="OZO228" s="1"/>
      <c r="OZP228" s="1"/>
      <c r="OZQ228" s="1"/>
      <c r="OZR228" s="1"/>
      <c r="OZS228" s="1"/>
      <c r="OZT228" s="1"/>
      <c r="OZU228" s="1"/>
      <c r="OZV228" s="1"/>
      <c r="OZW228" s="1"/>
      <c r="OZX228" s="1"/>
      <c r="OZY228" s="1"/>
      <c r="OZZ228" s="1"/>
      <c r="PAA228" s="1"/>
      <c r="PAB228" s="1"/>
      <c r="PAC228" s="1"/>
      <c r="PAD228" s="1"/>
      <c r="PAE228" s="1"/>
      <c r="PAF228" s="1"/>
      <c r="PAG228" s="1"/>
      <c r="PAH228" s="1"/>
      <c r="PAI228" s="1"/>
      <c r="PAJ228" s="1"/>
      <c r="PAK228" s="1"/>
      <c r="PAL228" s="1"/>
      <c r="PAM228" s="1"/>
      <c r="PAN228" s="1"/>
      <c r="PAO228" s="1"/>
      <c r="PAP228" s="1"/>
      <c r="PAQ228" s="1"/>
      <c r="PAR228" s="1"/>
      <c r="PAS228" s="1"/>
      <c r="PAT228" s="1"/>
      <c r="PAU228" s="1"/>
      <c r="PAV228" s="1"/>
      <c r="PAW228" s="1"/>
      <c r="PAX228" s="1"/>
      <c r="PAY228" s="1"/>
      <c r="PAZ228" s="1"/>
      <c r="PBA228" s="1"/>
      <c r="PBB228" s="1"/>
      <c r="PBC228" s="1"/>
      <c r="PBD228" s="1"/>
      <c r="PBE228" s="1"/>
      <c r="PBF228" s="1"/>
      <c r="PBG228" s="1"/>
      <c r="PBH228" s="1"/>
      <c r="PBI228" s="1"/>
      <c r="PBJ228" s="1"/>
      <c r="PBK228" s="1"/>
      <c r="PBL228" s="1"/>
      <c r="PBM228" s="1"/>
      <c r="PBN228" s="1"/>
      <c r="PBO228" s="1"/>
      <c r="PBP228" s="1"/>
      <c r="PBQ228" s="1"/>
      <c r="PBR228" s="1"/>
      <c r="PBS228" s="1"/>
      <c r="PBT228" s="1"/>
      <c r="PBU228" s="1"/>
      <c r="PBV228" s="1"/>
      <c r="PBW228" s="1"/>
      <c r="PBX228" s="1"/>
      <c r="PBY228" s="1"/>
      <c r="PBZ228" s="1"/>
      <c r="PCA228" s="1"/>
      <c r="PCB228" s="1"/>
      <c r="PCC228" s="1"/>
      <c r="PCD228" s="1"/>
      <c r="PCE228" s="1"/>
      <c r="PCF228" s="1"/>
      <c r="PCG228" s="1"/>
      <c r="PCH228" s="1"/>
      <c r="PCI228" s="1"/>
      <c r="PCJ228" s="1"/>
      <c r="PCK228" s="1"/>
      <c r="PCL228" s="1"/>
      <c r="PCM228" s="1"/>
      <c r="PCN228" s="1"/>
      <c r="PCO228" s="1"/>
      <c r="PCP228" s="1"/>
      <c r="PCQ228" s="1"/>
      <c r="PCR228" s="1"/>
      <c r="PCS228" s="1"/>
      <c r="PCT228" s="1"/>
      <c r="PCU228" s="1"/>
      <c r="PCV228" s="1"/>
      <c r="PCW228" s="1"/>
      <c r="PCX228" s="1"/>
      <c r="PCY228" s="1"/>
      <c r="PCZ228" s="1"/>
      <c r="PDA228" s="1"/>
      <c r="PDB228" s="1"/>
      <c r="PDC228" s="1"/>
      <c r="PDD228" s="1"/>
      <c r="PDE228" s="1"/>
      <c r="PDF228" s="1"/>
      <c r="PDG228" s="1"/>
      <c r="PDH228" s="1"/>
      <c r="PDI228" s="1"/>
      <c r="PDJ228" s="1"/>
      <c r="PDK228" s="1"/>
      <c r="PDL228" s="1"/>
      <c r="PDM228" s="1"/>
      <c r="PDN228" s="1"/>
      <c r="PDO228" s="1"/>
      <c r="PDP228" s="1"/>
      <c r="PDQ228" s="1"/>
      <c r="PDR228" s="1"/>
      <c r="PDS228" s="1"/>
      <c r="PDT228" s="1"/>
      <c r="PDU228" s="1"/>
      <c r="PDV228" s="1"/>
      <c r="PDW228" s="1"/>
      <c r="PDX228" s="1"/>
      <c r="PDY228" s="1"/>
      <c r="PDZ228" s="1"/>
      <c r="PEA228" s="1"/>
      <c r="PEB228" s="1"/>
      <c r="PEC228" s="1"/>
      <c r="PED228" s="1"/>
      <c r="PEE228" s="1"/>
      <c r="PEF228" s="1"/>
      <c r="PEG228" s="1"/>
      <c r="PEH228" s="1"/>
      <c r="PEI228" s="1"/>
      <c r="PEJ228" s="1"/>
      <c r="PEK228" s="1"/>
      <c r="PEL228" s="1"/>
      <c r="PEM228" s="1"/>
      <c r="PEN228" s="1"/>
      <c r="PEO228" s="1"/>
      <c r="PEP228" s="1"/>
      <c r="PEQ228" s="1"/>
      <c r="PER228" s="1"/>
      <c r="PES228" s="1"/>
      <c r="PET228" s="1"/>
      <c r="PEU228" s="1"/>
      <c r="PEV228" s="1"/>
      <c r="PEW228" s="1"/>
      <c r="PEX228" s="1"/>
      <c r="PEY228" s="1"/>
      <c r="PEZ228" s="1"/>
      <c r="PFA228" s="1"/>
      <c r="PFB228" s="1"/>
      <c r="PFC228" s="1"/>
      <c r="PFD228" s="1"/>
      <c r="PFE228" s="1"/>
      <c r="PFF228" s="1"/>
      <c r="PFG228" s="1"/>
      <c r="PFH228" s="1"/>
      <c r="PFI228" s="1"/>
      <c r="PFJ228" s="1"/>
      <c r="PFK228" s="1"/>
      <c r="PFL228" s="1"/>
      <c r="PFM228" s="1"/>
      <c r="PFN228" s="1"/>
      <c r="PFO228" s="1"/>
      <c r="PFP228" s="1"/>
      <c r="PFQ228" s="1"/>
      <c r="PFR228" s="1"/>
      <c r="PFS228" s="1"/>
      <c r="PFT228" s="1"/>
      <c r="PFU228" s="1"/>
      <c r="PFV228" s="1"/>
      <c r="PFW228" s="1"/>
      <c r="PFX228" s="1"/>
      <c r="PFY228" s="1"/>
      <c r="PFZ228" s="1"/>
      <c r="PGA228" s="1"/>
      <c r="PGB228" s="1"/>
      <c r="PGC228" s="1"/>
      <c r="PGD228" s="1"/>
      <c r="PGE228" s="1"/>
      <c r="PGF228" s="1"/>
      <c r="PGG228" s="1"/>
      <c r="PGH228" s="1"/>
      <c r="PGI228" s="1"/>
      <c r="PGJ228" s="1"/>
      <c r="PGK228" s="1"/>
      <c r="PGL228" s="1"/>
      <c r="PGM228" s="1"/>
      <c r="PGN228" s="1"/>
      <c r="PGO228" s="1"/>
      <c r="PGP228" s="1"/>
      <c r="PGQ228" s="1"/>
      <c r="PGR228" s="1"/>
      <c r="PGS228" s="1"/>
      <c r="PGT228" s="1"/>
      <c r="PGU228" s="1"/>
      <c r="PGV228" s="1"/>
      <c r="PGW228" s="1"/>
      <c r="PGX228" s="1"/>
      <c r="PGY228" s="1"/>
      <c r="PGZ228" s="1"/>
      <c r="PHA228" s="1"/>
      <c r="PHB228" s="1"/>
      <c r="PHC228" s="1"/>
      <c r="PHD228" s="1"/>
      <c r="PHE228" s="1"/>
      <c r="PHF228" s="1"/>
      <c r="PHG228" s="1"/>
      <c r="PHH228" s="1"/>
      <c r="PHI228" s="1"/>
      <c r="PHJ228" s="1"/>
      <c r="PHK228" s="1"/>
      <c r="PHL228" s="1"/>
      <c r="PHM228" s="1"/>
      <c r="PHN228" s="1"/>
      <c r="PHO228" s="1"/>
      <c r="PHP228" s="1"/>
      <c r="PHQ228" s="1"/>
      <c r="PHR228" s="1"/>
      <c r="PHS228" s="1"/>
      <c r="PHT228" s="1"/>
      <c r="PHU228" s="1"/>
      <c r="PHV228" s="1"/>
      <c r="PHW228" s="1"/>
      <c r="PHX228" s="1"/>
      <c r="PHY228" s="1"/>
      <c r="PHZ228" s="1"/>
      <c r="PIA228" s="1"/>
      <c r="PIB228" s="1"/>
      <c r="PIC228" s="1"/>
      <c r="PID228" s="1"/>
      <c r="PIE228" s="1"/>
      <c r="PIF228" s="1"/>
      <c r="PIG228" s="1"/>
      <c r="PIH228" s="1"/>
      <c r="PII228" s="1"/>
      <c r="PIJ228" s="1"/>
      <c r="PIK228" s="1"/>
      <c r="PIL228" s="1"/>
      <c r="PIM228" s="1"/>
      <c r="PIN228" s="1"/>
      <c r="PIO228" s="1"/>
      <c r="PIP228" s="1"/>
      <c r="PIQ228" s="1"/>
      <c r="PIR228" s="1"/>
      <c r="PIS228" s="1"/>
      <c r="PIT228" s="1"/>
      <c r="PIU228" s="1"/>
      <c r="PIV228" s="1"/>
      <c r="PIW228" s="1"/>
      <c r="PIX228" s="1"/>
      <c r="PIY228" s="1"/>
      <c r="PIZ228" s="1"/>
      <c r="PJA228" s="1"/>
      <c r="PJB228" s="1"/>
      <c r="PJC228" s="1"/>
      <c r="PJD228" s="1"/>
      <c r="PJE228" s="1"/>
      <c r="PJF228" s="1"/>
      <c r="PJG228" s="1"/>
      <c r="PJH228" s="1"/>
      <c r="PJI228" s="1"/>
      <c r="PJJ228" s="1"/>
      <c r="PJK228" s="1"/>
      <c r="PJL228" s="1"/>
      <c r="PJM228" s="1"/>
      <c r="PJN228" s="1"/>
      <c r="PJO228" s="1"/>
      <c r="PJP228" s="1"/>
      <c r="PJQ228" s="1"/>
      <c r="PJR228" s="1"/>
      <c r="PJS228" s="1"/>
      <c r="PJT228" s="1"/>
      <c r="PJU228" s="1"/>
      <c r="PJV228" s="1"/>
      <c r="PJW228" s="1"/>
      <c r="PJX228" s="1"/>
      <c r="PJY228" s="1"/>
      <c r="PJZ228" s="1"/>
      <c r="PKA228" s="1"/>
      <c r="PKB228" s="1"/>
      <c r="PKC228" s="1"/>
      <c r="PKD228" s="1"/>
      <c r="PKE228" s="1"/>
      <c r="PKF228" s="1"/>
      <c r="PKG228" s="1"/>
      <c r="PKH228" s="1"/>
      <c r="PKI228" s="1"/>
      <c r="PKJ228" s="1"/>
      <c r="PKK228" s="1"/>
      <c r="PKL228" s="1"/>
      <c r="PKM228" s="1"/>
      <c r="PKN228" s="1"/>
      <c r="PKO228" s="1"/>
      <c r="PKP228" s="1"/>
      <c r="PKQ228" s="1"/>
      <c r="PKR228" s="1"/>
      <c r="PKS228" s="1"/>
      <c r="PKT228" s="1"/>
      <c r="PKU228" s="1"/>
      <c r="PKV228" s="1"/>
      <c r="PKW228" s="1"/>
      <c r="PKX228" s="1"/>
      <c r="PKY228" s="1"/>
      <c r="PKZ228" s="1"/>
      <c r="PLA228" s="1"/>
      <c r="PLB228" s="1"/>
      <c r="PLC228" s="1"/>
      <c r="PLD228" s="1"/>
      <c r="PLE228" s="1"/>
      <c r="PLF228" s="1"/>
      <c r="PLG228" s="1"/>
      <c r="PLH228" s="1"/>
      <c r="PLI228" s="1"/>
      <c r="PLJ228" s="1"/>
      <c r="PLK228" s="1"/>
      <c r="PLL228" s="1"/>
      <c r="PLM228" s="1"/>
      <c r="PLN228" s="1"/>
      <c r="PLO228" s="1"/>
      <c r="PLP228" s="1"/>
      <c r="PLQ228" s="1"/>
      <c r="PLR228" s="1"/>
      <c r="PLS228" s="1"/>
      <c r="PLT228" s="1"/>
      <c r="PLU228" s="1"/>
      <c r="PLV228" s="1"/>
      <c r="PLW228" s="1"/>
      <c r="PLX228" s="1"/>
      <c r="PLY228" s="1"/>
      <c r="PLZ228" s="1"/>
      <c r="PMA228" s="1"/>
      <c r="PMB228" s="1"/>
      <c r="PMC228" s="1"/>
      <c r="PMD228" s="1"/>
      <c r="PME228" s="1"/>
      <c r="PMF228" s="1"/>
      <c r="PMG228" s="1"/>
      <c r="PMH228" s="1"/>
      <c r="PMI228" s="1"/>
      <c r="PMJ228" s="1"/>
      <c r="PMK228" s="1"/>
      <c r="PML228" s="1"/>
      <c r="PMM228" s="1"/>
      <c r="PMN228" s="1"/>
      <c r="PMO228" s="1"/>
      <c r="PMP228" s="1"/>
      <c r="PMQ228" s="1"/>
      <c r="PMR228" s="1"/>
      <c r="PMS228" s="1"/>
      <c r="PMT228" s="1"/>
      <c r="PMU228" s="1"/>
      <c r="PMV228" s="1"/>
      <c r="PMW228" s="1"/>
      <c r="PMX228" s="1"/>
      <c r="PMY228" s="1"/>
      <c r="PMZ228" s="1"/>
      <c r="PNA228" s="1"/>
      <c r="PNB228" s="1"/>
      <c r="PNC228" s="1"/>
      <c r="PND228" s="1"/>
      <c r="PNE228" s="1"/>
      <c r="PNF228" s="1"/>
      <c r="PNG228" s="1"/>
      <c r="PNH228" s="1"/>
      <c r="PNI228" s="1"/>
      <c r="PNJ228" s="1"/>
      <c r="PNK228" s="1"/>
      <c r="PNL228" s="1"/>
      <c r="PNM228" s="1"/>
      <c r="PNN228" s="1"/>
      <c r="PNO228" s="1"/>
      <c r="PNP228" s="1"/>
      <c r="PNQ228" s="1"/>
      <c r="PNR228" s="1"/>
      <c r="PNS228" s="1"/>
      <c r="PNT228" s="1"/>
      <c r="PNU228" s="1"/>
      <c r="PNV228" s="1"/>
      <c r="PNW228" s="1"/>
      <c r="PNX228" s="1"/>
      <c r="PNY228" s="1"/>
      <c r="PNZ228" s="1"/>
      <c r="POA228" s="1"/>
      <c r="POB228" s="1"/>
      <c r="POC228" s="1"/>
      <c r="POD228" s="1"/>
      <c r="POE228" s="1"/>
      <c r="POF228" s="1"/>
      <c r="POG228" s="1"/>
      <c r="POH228" s="1"/>
      <c r="POI228" s="1"/>
      <c r="POJ228" s="1"/>
      <c r="POK228" s="1"/>
      <c r="POL228" s="1"/>
      <c r="POM228" s="1"/>
      <c r="PON228" s="1"/>
      <c r="POO228" s="1"/>
      <c r="POP228" s="1"/>
      <c r="POQ228" s="1"/>
      <c r="POR228" s="1"/>
      <c r="POS228" s="1"/>
      <c r="POT228" s="1"/>
      <c r="POU228" s="1"/>
      <c r="POV228" s="1"/>
      <c r="POW228" s="1"/>
      <c r="POX228" s="1"/>
      <c r="POY228" s="1"/>
      <c r="POZ228" s="1"/>
      <c r="PPA228" s="1"/>
      <c r="PPB228" s="1"/>
      <c r="PPC228" s="1"/>
      <c r="PPD228" s="1"/>
      <c r="PPE228" s="1"/>
      <c r="PPF228" s="1"/>
      <c r="PPG228" s="1"/>
      <c r="PPH228" s="1"/>
      <c r="PPI228" s="1"/>
      <c r="PPJ228" s="1"/>
      <c r="PPK228" s="1"/>
      <c r="PPL228" s="1"/>
      <c r="PPM228" s="1"/>
      <c r="PPN228" s="1"/>
      <c r="PPO228" s="1"/>
      <c r="PPP228" s="1"/>
      <c r="PPQ228" s="1"/>
      <c r="PPR228" s="1"/>
      <c r="PPS228" s="1"/>
      <c r="PPT228" s="1"/>
      <c r="PPU228" s="1"/>
      <c r="PPV228" s="1"/>
      <c r="PPW228" s="1"/>
      <c r="PPX228" s="1"/>
      <c r="PPY228" s="1"/>
      <c r="PPZ228" s="1"/>
      <c r="PQA228" s="1"/>
      <c r="PQB228" s="1"/>
      <c r="PQC228" s="1"/>
      <c r="PQD228" s="1"/>
      <c r="PQE228" s="1"/>
      <c r="PQF228" s="1"/>
      <c r="PQG228" s="1"/>
      <c r="PQH228" s="1"/>
      <c r="PQI228" s="1"/>
      <c r="PQJ228" s="1"/>
      <c r="PQK228" s="1"/>
      <c r="PQL228" s="1"/>
      <c r="PQM228" s="1"/>
      <c r="PQN228" s="1"/>
      <c r="PQO228" s="1"/>
      <c r="PQP228" s="1"/>
      <c r="PQQ228" s="1"/>
      <c r="PQR228" s="1"/>
      <c r="PQS228" s="1"/>
      <c r="PQT228" s="1"/>
      <c r="PQU228" s="1"/>
      <c r="PQV228" s="1"/>
      <c r="PQW228" s="1"/>
      <c r="PQX228" s="1"/>
      <c r="PQY228" s="1"/>
      <c r="PQZ228" s="1"/>
      <c r="PRA228" s="1"/>
      <c r="PRB228" s="1"/>
      <c r="PRC228" s="1"/>
      <c r="PRD228" s="1"/>
      <c r="PRE228" s="1"/>
      <c r="PRF228" s="1"/>
      <c r="PRG228" s="1"/>
      <c r="PRH228" s="1"/>
      <c r="PRI228" s="1"/>
      <c r="PRJ228" s="1"/>
      <c r="PRK228" s="1"/>
      <c r="PRL228" s="1"/>
      <c r="PRM228" s="1"/>
      <c r="PRN228" s="1"/>
      <c r="PRO228" s="1"/>
      <c r="PRP228" s="1"/>
      <c r="PRQ228" s="1"/>
      <c r="PRR228" s="1"/>
      <c r="PRS228" s="1"/>
      <c r="PRT228" s="1"/>
      <c r="PRU228" s="1"/>
      <c r="PRV228" s="1"/>
      <c r="PRW228" s="1"/>
      <c r="PRX228" s="1"/>
      <c r="PRY228" s="1"/>
      <c r="PRZ228" s="1"/>
      <c r="PSA228" s="1"/>
      <c r="PSB228" s="1"/>
      <c r="PSC228" s="1"/>
      <c r="PSD228" s="1"/>
      <c r="PSE228" s="1"/>
      <c r="PSF228" s="1"/>
      <c r="PSG228" s="1"/>
      <c r="PSH228" s="1"/>
      <c r="PSI228" s="1"/>
      <c r="PSJ228" s="1"/>
      <c r="PSK228" s="1"/>
      <c r="PSL228" s="1"/>
      <c r="PSM228" s="1"/>
      <c r="PSN228" s="1"/>
      <c r="PSO228" s="1"/>
      <c r="PSP228" s="1"/>
      <c r="PSQ228" s="1"/>
      <c r="PSR228" s="1"/>
      <c r="PSS228" s="1"/>
      <c r="PST228" s="1"/>
      <c r="PSU228" s="1"/>
      <c r="PSV228" s="1"/>
      <c r="PSW228" s="1"/>
      <c r="PSX228" s="1"/>
      <c r="PSY228" s="1"/>
      <c r="PSZ228" s="1"/>
      <c r="PTA228" s="1"/>
      <c r="PTB228" s="1"/>
      <c r="PTC228" s="1"/>
      <c r="PTD228" s="1"/>
      <c r="PTE228" s="1"/>
      <c r="PTF228" s="1"/>
      <c r="PTG228" s="1"/>
      <c r="PTH228" s="1"/>
      <c r="PTI228" s="1"/>
      <c r="PTJ228" s="1"/>
      <c r="PTK228" s="1"/>
      <c r="PTL228" s="1"/>
      <c r="PTM228" s="1"/>
      <c r="PTN228" s="1"/>
      <c r="PTO228" s="1"/>
      <c r="PTP228" s="1"/>
      <c r="PTQ228" s="1"/>
      <c r="PTR228" s="1"/>
      <c r="PTS228" s="1"/>
      <c r="PTT228" s="1"/>
      <c r="PTU228" s="1"/>
      <c r="PTV228" s="1"/>
      <c r="PTW228" s="1"/>
      <c r="PTX228" s="1"/>
      <c r="PTY228" s="1"/>
      <c r="PTZ228" s="1"/>
      <c r="PUA228" s="1"/>
      <c r="PUB228" s="1"/>
      <c r="PUC228" s="1"/>
      <c r="PUD228" s="1"/>
      <c r="PUE228" s="1"/>
      <c r="PUF228" s="1"/>
      <c r="PUG228" s="1"/>
      <c r="PUH228" s="1"/>
      <c r="PUI228" s="1"/>
      <c r="PUJ228" s="1"/>
      <c r="PUK228" s="1"/>
      <c r="PUL228" s="1"/>
      <c r="PUM228" s="1"/>
      <c r="PUN228" s="1"/>
      <c r="PUO228" s="1"/>
      <c r="PUP228" s="1"/>
      <c r="PUQ228" s="1"/>
      <c r="PUR228" s="1"/>
      <c r="PUS228" s="1"/>
      <c r="PUT228" s="1"/>
      <c r="PUU228" s="1"/>
      <c r="PUV228" s="1"/>
      <c r="PUW228" s="1"/>
      <c r="PUX228" s="1"/>
      <c r="PUY228" s="1"/>
      <c r="PUZ228" s="1"/>
      <c r="PVA228" s="1"/>
      <c r="PVB228" s="1"/>
      <c r="PVC228" s="1"/>
      <c r="PVD228" s="1"/>
      <c r="PVE228" s="1"/>
      <c r="PVF228" s="1"/>
      <c r="PVG228" s="1"/>
      <c r="PVH228" s="1"/>
      <c r="PVI228" s="1"/>
      <c r="PVJ228" s="1"/>
      <c r="PVK228" s="1"/>
      <c r="PVL228" s="1"/>
      <c r="PVM228" s="1"/>
      <c r="PVN228" s="1"/>
      <c r="PVO228" s="1"/>
      <c r="PVP228" s="1"/>
      <c r="PVQ228" s="1"/>
      <c r="PVR228" s="1"/>
      <c r="PVS228" s="1"/>
      <c r="PVT228" s="1"/>
      <c r="PVU228" s="1"/>
      <c r="PVV228" s="1"/>
      <c r="PVW228" s="1"/>
      <c r="PVX228" s="1"/>
      <c r="PVY228" s="1"/>
      <c r="PVZ228" s="1"/>
      <c r="PWA228" s="1"/>
      <c r="PWB228" s="1"/>
      <c r="PWC228" s="1"/>
      <c r="PWD228" s="1"/>
      <c r="PWE228" s="1"/>
      <c r="PWF228" s="1"/>
      <c r="PWG228" s="1"/>
      <c r="PWH228" s="1"/>
      <c r="PWI228" s="1"/>
      <c r="PWJ228" s="1"/>
      <c r="PWK228" s="1"/>
      <c r="PWL228" s="1"/>
      <c r="PWM228" s="1"/>
      <c r="PWN228" s="1"/>
      <c r="PWO228" s="1"/>
      <c r="PWP228" s="1"/>
      <c r="PWQ228" s="1"/>
      <c r="PWR228" s="1"/>
      <c r="PWS228" s="1"/>
      <c r="PWT228" s="1"/>
      <c r="PWU228" s="1"/>
      <c r="PWV228" s="1"/>
      <c r="PWW228" s="1"/>
      <c r="PWX228" s="1"/>
      <c r="PWY228" s="1"/>
      <c r="PWZ228" s="1"/>
      <c r="PXA228" s="1"/>
      <c r="PXB228" s="1"/>
      <c r="PXC228" s="1"/>
      <c r="PXD228" s="1"/>
      <c r="PXE228" s="1"/>
      <c r="PXF228" s="1"/>
      <c r="PXG228" s="1"/>
      <c r="PXH228" s="1"/>
      <c r="PXI228" s="1"/>
      <c r="PXJ228" s="1"/>
      <c r="PXK228" s="1"/>
      <c r="PXL228" s="1"/>
      <c r="PXM228" s="1"/>
      <c r="PXN228" s="1"/>
      <c r="PXO228" s="1"/>
      <c r="PXP228" s="1"/>
      <c r="PXQ228" s="1"/>
      <c r="PXR228" s="1"/>
      <c r="PXS228" s="1"/>
      <c r="PXT228" s="1"/>
      <c r="PXU228" s="1"/>
      <c r="PXV228" s="1"/>
      <c r="PXW228" s="1"/>
      <c r="PXX228" s="1"/>
      <c r="PXY228" s="1"/>
      <c r="PXZ228" s="1"/>
      <c r="PYA228" s="1"/>
      <c r="PYB228" s="1"/>
      <c r="PYC228" s="1"/>
      <c r="PYD228" s="1"/>
      <c r="PYE228" s="1"/>
      <c r="PYF228" s="1"/>
      <c r="PYG228" s="1"/>
      <c r="PYH228" s="1"/>
      <c r="PYI228" s="1"/>
      <c r="PYJ228" s="1"/>
      <c r="PYK228" s="1"/>
      <c r="PYL228" s="1"/>
      <c r="PYM228" s="1"/>
      <c r="PYN228" s="1"/>
      <c r="PYO228" s="1"/>
      <c r="PYP228" s="1"/>
      <c r="PYQ228" s="1"/>
      <c r="PYR228" s="1"/>
      <c r="PYS228" s="1"/>
      <c r="PYT228" s="1"/>
      <c r="PYU228" s="1"/>
      <c r="PYV228" s="1"/>
      <c r="PYW228" s="1"/>
      <c r="PYX228" s="1"/>
      <c r="PYY228" s="1"/>
      <c r="PYZ228" s="1"/>
      <c r="PZA228" s="1"/>
      <c r="PZB228" s="1"/>
      <c r="PZC228" s="1"/>
      <c r="PZD228" s="1"/>
      <c r="PZE228" s="1"/>
      <c r="PZF228" s="1"/>
      <c r="PZG228" s="1"/>
      <c r="PZH228" s="1"/>
      <c r="PZI228" s="1"/>
      <c r="PZJ228" s="1"/>
      <c r="PZK228" s="1"/>
      <c r="PZL228" s="1"/>
      <c r="PZM228" s="1"/>
      <c r="PZN228" s="1"/>
      <c r="PZO228" s="1"/>
      <c r="PZP228" s="1"/>
      <c r="PZQ228" s="1"/>
      <c r="PZR228" s="1"/>
      <c r="PZS228" s="1"/>
      <c r="PZT228" s="1"/>
      <c r="PZU228" s="1"/>
      <c r="PZV228" s="1"/>
      <c r="PZW228" s="1"/>
      <c r="PZX228" s="1"/>
      <c r="PZY228" s="1"/>
      <c r="PZZ228" s="1"/>
      <c r="QAA228" s="1"/>
      <c r="QAB228" s="1"/>
      <c r="QAC228" s="1"/>
      <c r="QAD228" s="1"/>
      <c r="QAE228" s="1"/>
      <c r="QAF228" s="1"/>
      <c r="QAG228" s="1"/>
      <c r="QAH228" s="1"/>
      <c r="QAI228" s="1"/>
      <c r="QAJ228" s="1"/>
      <c r="QAK228" s="1"/>
      <c r="QAL228" s="1"/>
      <c r="QAM228" s="1"/>
      <c r="QAN228" s="1"/>
      <c r="QAO228" s="1"/>
      <c r="QAP228" s="1"/>
      <c r="QAQ228" s="1"/>
      <c r="QAR228" s="1"/>
      <c r="QAS228" s="1"/>
      <c r="QAT228" s="1"/>
      <c r="QAU228" s="1"/>
      <c r="QAV228" s="1"/>
      <c r="QAW228" s="1"/>
      <c r="QAX228" s="1"/>
      <c r="QAY228" s="1"/>
      <c r="QAZ228" s="1"/>
      <c r="QBA228" s="1"/>
      <c r="QBB228" s="1"/>
      <c r="QBC228" s="1"/>
      <c r="QBD228" s="1"/>
      <c r="QBE228" s="1"/>
      <c r="QBF228" s="1"/>
      <c r="QBG228" s="1"/>
      <c r="QBH228" s="1"/>
      <c r="QBI228" s="1"/>
      <c r="QBJ228" s="1"/>
      <c r="QBK228" s="1"/>
      <c r="QBL228" s="1"/>
      <c r="QBM228" s="1"/>
      <c r="QBN228" s="1"/>
      <c r="QBO228" s="1"/>
      <c r="QBP228" s="1"/>
      <c r="QBQ228" s="1"/>
      <c r="QBR228" s="1"/>
      <c r="QBS228" s="1"/>
      <c r="QBT228" s="1"/>
      <c r="QBU228" s="1"/>
      <c r="QBV228" s="1"/>
      <c r="QBW228" s="1"/>
      <c r="QBX228" s="1"/>
      <c r="QBY228" s="1"/>
      <c r="QBZ228" s="1"/>
      <c r="QCA228" s="1"/>
      <c r="QCB228" s="1"/>
      <c r="QCC228" s="1"/>
      <c r="QCD228" s="1"/>
      <c r="QCE228" s="1"/>
      <c r="QCF228" s="1"/>
      <c r="QCG228" s="1"/>
      <c r="QCH228" s="1"/>
      <c r="QCI228" s="1"/>
      <c r="QCJ228" s="1"/>
      <c r="QCK228" s="1"/>
      <c r="QCL228" s="1"/>
      <c r="QCM228" s="1"/>
      <c r="QCN228" s="1"/>
      <c r="QCO228" s="1"/>
      <c r="QCP228" s="1"/>
      <c r="QCQ228" s="1"/>
      <c r="QCR228" s="1"/>
      <c r="QCS228" s="1"/>
      <c r="QCT228" s="1"/>
      <c r="QCU228" s="1"/>
      <c r="QCV228" s="1"/>
      <c r="QCW228" s="1"/>
      <c r="QCX228" s="1"/>
      <c r="QCY228" s="1"/>
      <c r="QCZ228" s="1"/>
      <c r="QDA228" s="1"/>
      <c r="QDB228" s="1"/>
      <c r="QDC228" s="1"/>
      <c r="QDD228" s="1"/>
      <c r="QDE228" s="1"/>
      <c r="QDF228" s="1"/>
      <c r="QDG228" s="1"/>
      <c r="QDH228" s="1"/>
      <c r="QDI228" s="1"/>
      <c r="QDJ228" s="1"/>
      <c r="QDK228" s="1"/>
      <c r="QDL228" s="1"/>
      <c r="QDM228" s="1"/>
      <c r="QDN228" s="1"/>
      <c r="QDO228" s="1"/>
      <c r="QDP228" s="1"/>
      <c r="QDQ228" s="1"/>
      <c r="QDR228" s="1"/>
      <c r="QDS228" s="1"/>
      <c r="QDT228" s="1"/>
      <c r="QDU228" s="1"/>
      <c r="QDV228" s="1"/>
      <c r="QDW228" s="1"/>
      <c r="QDX228" s="1"/>
      <c r="QDY228" s="1"/>
      <c r="QDZ228" s="1"/>
      <c r="QEA228" s="1"/>
      <c r="QEB228" s="1"/>
      <c r="QEC228" s="1"/>
      <c r="QED228" s="1"/>
      <c r="QEE228" s="1"/>
      <c r="QEF228" s="1"/>
      <c r="QEG228" s="1"/>
      <c r="QEH228" s="1"/>
      <c r="QEI228" s="1"/>
      <c r="QEJ228" s="1"/>
      <c r="QEK228" s="1"/>
      <c r="QEL228" s="1"/>
      <c r="QEM228" s="1"/>
      <c r="QEN228" s="1"/>
      <c r="QEO228" s="1"/>
      <c r="QEP228" s="1"/>
      <c r="QEQ228" s="1"/>
      <c r="QER228" s="1"/>
      <c r="QES228" s="1"/>
      <c r="QET228" s="1"/>
      <c r="QEU228" s="1"/>
      <c r="QEV228" s="1"/>
      <c r="QEW228" s="1"/>
      <c r="QEX228" s="1"/>
      <c r="QEY228" s="1"/>
      <c r="QEZ228" s="1"/>
      <c r="QFA228" s="1"/>
      <c r="QFB228" s="1"/>
      <c r="QFC228" s="1"/>
      <c r="QFD228" s="1"/>
      <c r="QFE228" s="1"/>
      <c r="QFF228" s="1"/>
      <c r="QFG228" s="1"/>
      <c r="QFH228" s="1"/>
      <c r="QFI228" s="1"/>
      <c r="QFJ228" s="1"/>
      <c r="QFK228" s="1"/>
      <c r="QFL228" s="1"/>
      <c r="QFM228" s="1"/>
      <c r="QFN228" s="1"/>
      <c r="QFO228" s="1"/>
      <c r="QFP228" s="1"/>
      <c r="QFQ228" s="1"/>
      <c r="QFR228" s="1"/>
      <c r="QFS228" s="1"/>
      <c r="QFT228" s="1"/>
      <c r="QFU228" s="1"/>
      <c r="QFV228" s="1"/>
      <c r="QFW228" s="1"/>
      <c r="QFX228" s="1"/>
      <c r="QFY228" s="1"/>
      <c r="QFZ228" s="1"/>
      <c r="QGA228" s="1"/>
      <c r="QGB228" s="1"/>
      <c r="QGC228" s="1"/>
      <c r="QGD228" s="1"/>
      <c r="QGE228" s="1"/>
      <c r="QGF228" s="1"/>
      <c r="QGG228" s="1"/>
      <c r="QGH228" s="1"/>
      <c r="QGI228" s="1"/>
      <c r="QGJ228" s="1"/>
      <c r="QGK228" s="1"/>
      <c r="QGL228" s="1"/>
      <c r="QGM228" s="1"/>
      <c r="QGN228" s="1"/>
      <c r="QGO228" s="1"/>
      <c r="QGP228" s="1"/>
      <c r="QGQ228" s="1"/>
      <c r="QGR228" s="1"/>
      <c r="QGS228" s="1"/>
      <c r="QGT228" s="1"/>
      <c r="QGU228" s="1"/>
      <c r="QGV228" s="1"/>
      <c r="QGW228" s="1"/>
      <c r="QGX228" s="1"/>
      <c r="QGY228" s="1"/>
      <c r="QGZ228" s="1"/>
      <c r="QHA228" s="1"/>
      <c r="QHB228" s="1"/>
      <c r="QHC228" s="1"/>
      <c r="QHD228" s="1"/>
      <c r="QHE228" s="1"/>
      <c r="QHF228" s="1"/>
      <c r="QHG228" s="1"/>
      <c r="QHH228" s="1"/>
      <c r="QHI228" s="1"/>
      <c r="QHJ228" s="1"/>
      <c r="QHK228" s="1"/>
      <c r="QHL228" s="1"/>
      <c r="QHM228" s="1"/>
      <c r="QHN228" s="1"/>
      <c r="QHO228" s="1"/>
      <c r="QHP228" s="1"/>
      <c r="QHQ228" s="1"/>
      <c r="QHR228" s="1"/>
      <c r="QHS228" s="1"/>
      <c r="QHT228" s="1"/>
      <c r="QHU228" s="1"/>
      <c r="QHV228" s="1"/>
      <c r="QHW228" s="1"/>
      <c r="QHX228" s="1"/>
      <c r="QHY228" s="1"/>
      <c r="QHZ228" s="1"/>
      <c r="QIA228" s="1"/>
      <c r="QIB228" s="1"/>
      <c r="QIC228" s="1"/>
      <c r="QID228" s="1"/>
      <c r="QIE228" s="1"/>
      <c r="QIF228" s="1"/>
      <c r="QIG228" s="1"/>
      <c r="QIH228" s="1"/>
      <c r="QII228" s="1"/>
      <c r="QIJ228" s="1"/>
      <c r="QIK228" s="1"/>
      <c r="QIL228" s="1"/>
      <c r="QIM228" s="1"/>
      <c r="QIN228" s="1"/>
      <c r="QIO228" s="1"/>
      <c r="QIP228" s="1"/>
      <c r="QIQ228" s="1"/>
      <c r="QIR228" s="1"/>
      <c r="QIS228" s="1"/>
      <c r="QIT228" s="1"/>
      <c r="QIU228" s="1"/>
      <c r="QIV228" s="1"/>
      <c r="QIW228" s="1"/>
      <c r="QIX228" s="1"/>
      <c r="QIY228" s="1"/>
      <c r="QIZ228" s="1"/>
      <c r="QJA228" s="1"/>
      <c r="QJB228" s="1"/>
      <c r="QJC228" s="1"/>
      <c r="QJD228" s="1"/>
      <c r="QJE228" s="1"/>
      <c r="QJF228" s="1"/>
      <c r="QJG228" s="1"/>
      <c r="QJH228" s="1"/>
      <c r="QJI228" s="1"/>
      <c r="QJJ228" s="1"/>
      <c r="QJK228" s="1"/>
      <c r="QJL228" s="1"/>
      <c r="QJM228" s="1"/>
      <c r="QJN228" s="1"/>
      <c r="QJO228" s="1"/>
      <c r="QJP228" s="1"/>
      <c r="QJQ228" s="1"/>
      <c r="QJR228" s="1"/>
      <c r="QJS228" s="1"/>
      <c r="QJT228" s="1"/>
      <c r="QJU228" s="1"/>
      <c r="QJV228" s="1"/>
      <c r="QJW228" s="1"/>
      <c r="QJX228" s="1"/>
      <c r="QJY228" s="1"/>
      <c r="QJZ228" s="1"/>
      <c r="QKA228" s="1"/>
      <c r="QKB228" s="1"/>
      <c r="QKC228" s="1"/>
      <c r="QKD228" s="1"/>
      <c r="QKE228" s="1"/>
      <c r="QKF228" s="1"/>
      <c r="QKG228" s="1"/>
      <c r="QKH228" s="1"/>
      <c r="QKI228" s="1"/>
      <c r="QKJ228" s="1"/>
      <c r="QKK228" s="1"/>
      <c r="QKL228" s="1"/>
      <c r="QKM228" s="1"/>
      <c r="QKN228" s="1"/>
      <c r="QKO228" s="1"/>
      <c r="QKP228" s="1"/>
      <c r="QKQ228" s="1"/>
      <c r="QKR228" s="1"/>
      <c r="QKS228" s="1"/>
      <c r="QKT228" s="1"/>
      <c r="QKU228" s="1"/>
      <c r="QKV228" s="1"/>
      <c r="QKW228" s="1"/>
      <c r="QKX228" s="1"/>
      <c r="QKY228" s="1"/>
      <c r="QKZ228" s="1"/>
      <c r="QLA228" s="1"/>
      <c r="QLB228" s="1"/>
      <c r="QLC228" s="1"/>
      <c r="QLD228" s="1"/>
      <c r="QLE228" s="1"/>
      <c r="QLF228" s="1"/>
      <c r="QLG228" s="1"/>
      <c r="QLH228" s="1"/>
      <c r="QLI228" s="1"/>
      <c r="QLJ228" s="1"/>
      <c r="QLK228" s="1"/>
      <c r="QLL228" s="1"/>
      <c r="QLM228" s="1"/>
      <c r="QLN228" s="1"/>
      <c r="QLO228" s="1"/>
      <c r="QLP228" s="1"/>
      <c r="QLQ228" s="1"/>
      <c r="QLR228" s="1"/>
      <c r="QLS228" s="1"/>
      <c r="QLT228" s="1"/>
      <c r="QLU228" s="1"/>
      <c r="QLV228" s="1"/>
      <c r="QLW228" s="1"/>
      <c r="QLX228" s="1"/>
      <c r="QLY228" s="1"/>
      <c r="QLZ228" s="1"/>
      <c r="QMA228" s="1"/>
      <c r="QMB228" s="1"/>
      <c r="QMC228" s="1"/>
      <c r="QMD228" s="1"/>
      <c r="QME228" s="1"/>
      <c r="QMF228" s="1"/>
      <c r="QMG228" s="1"/>
      <c r="QMH228" s="1"/>
      <c r="QMI228" s="1"/>
      <c r="QMJ228" s="1"/>
      <c r="QMK228" s="1"/>
      <c r="QML228" s="1"/>
      <c r="QMM228" s="1"/>
      <c r="QMN228" s="1"/>
      <c r="QMO228" s="1"/>
      <c r="QMP228" s="1"/>
      <c r="QMQ228" s="1"/>
      <c r="QMR228" s="1"/>
      <c r="QMS228" s="1"/>
      <c r="QMT228" s="1"/>
      <c r="QMU228" s="1"/>
      <c r="QMV228" s="1"/>
      <c r="QMW228" s="1"/>
      <c r="QMX228" s="1"/>
      <c r="QMY228" s="1"/>
      <c r="QMZ228" s="1"/>
      <c r="QNA228" s="1"/>
      <c r="QNB228" s="1"/>
      <c r="QNC228" s="1"/>
      <c r="QND228" s="1"/>
      <c r="QNE228" s="1"/>
      <c r="QNF228" s="1"/>
      <c r="QNG228" s="1"/>
      <c r="QNH228" s="1"/>
      <c r="QNI228" s="1"/>
      <c r="QNJ228" s="1"/>
      <c r="QNK228" s="1"/>
      <c r="QNL228" s="1"/>
      <c r="QNM228" s="1"/>
      <c r="QNN228" s="1"/>
      <c r="QNO228" s="1"/>
      <c r="QNP228" s="1"/>
      <c r="QNQ228" s="1"/>
      <c r="QNR228" s="1"/>
      <c r="QNS228" s="1"/>
      <c r="QNT228" s="1"/>
      <c r="QNU228" s="1"/>
      <c r="QNV228" s="1"/>
      <c r="QNW228" s="1"/>
      <c r="QNX228" s="1"/>
      <c r="QNY228" s="1"/>
      <c r="QNZ228" s="1"/>
      <c r="QOA228" s="1"/>
      <c r="QOB228" s="1"/>
      <c r="QOC228" s="1"/>
      <c r="QOD228" s="1"/>
      <c r="QOE228" s="1"/>
      <c r="QOF228" s="1"/>
      <c r="QOG228" s="1"/>
      <c r="QOH228" s="1"/>
      <c r="QOI228" s="1"/>
      <c r="QOJ228" s="1"/>
      <c r="QOK228" s="1"/>
      <c r="QOL228" s="1"/>
      <c r="QOM228" s="1"/>
      <c r="QON228" s="1"/>
      <c r="QOO228" s="1"/>
      <c r="QOP228" s="1"/>
      <c r="QOQ228" s="1"/>
      <c r="QOR228" s="1"/>
      <c r="QOS228" s="1"/>
      <c r="QOT228" s="1"/>
      <c r="QOU228" s="1"/>
      <c r="QOV228" s="1"/>
      <c r="QOW228" s="1"/>
      <c r="QOX228" s="1"/>
      <c r="QOY228" s="1"/>
      <c r="QOZ228" s="1"/>
      <c r="QPA228" s="1"/>
      <c r="QPB228" s="1"/>
      <c r="QPC228" s="1"/>
      <c r="QPD228" s="1"/>
      <c r="QPE228" s="1"/>
      <c r="QPF228" s="1"/>
      <c r="QPG228" s="1"/>
      <c r="QPH228" s="1"/>
      <c r="QPI228" s="1"/>
      <c r="QPJ228" s="1"/>
      <c r="QPK228" s="1"/>
      <c r="QPL228" s="1"/>
      <c r="QPM228" s="1"/>
      <c r="QPN228" s="1"/>
      <c r="QPO228" s="1"/>
      <c r="QPP228" s="1"/>
      <c r="QPQ228" s="1"/>
      <c r="QPR228" s="1"/>
      <c r="QPS228" s="1"/>
      <c r="QPT228" s="1"/>
      <c r="QPU228" s="1"/>
      <c r="QPV228" s="1"/>
      <c r="QPW228" s="1"/>
      <c r="QPX228" s="1"/>
      <c r="QPY228" s="1"/>
      <c r="QPZ228" s="1"/>
      <c r="QQA228" s="1"/>
      <c r="QQB228" s="1"/>
      <c r="QQC228" s="1"/>
      <c r="QQD228" s="1"/>
      <c r="QQE228" s="1"/>
      <c r="QQF228" s="1"/>
      <c r="QQG228" s="1"/>
      <c r="QQH228" s="1"/>
      <c r="QQI228" s="1"/>
      <c r="QQJ228" s="1"/>
      <c r="QQK228" s="1"/>
      <c r="QQL228" s="1"/>
      <c r="QQM228" s="1"/>
      <c r="QQN228" s="1"/>
      <c r="QQO228" s="1"/>
      <c r="QQP228" s="1"/>
      <c r="QQQ228" s="1"/>
      <c r="QQR228" s="1"/>
      <c r="QQS228" s="1"/>
      <c r="QQT228" s="1"/>
      <c r="QQU228" s="1"/>
      <c r="QQV228" s="1"/>
      <c r="QQW228" s="1"/>
      <c r="QQX228" s="1"/>
      <c r="QQY228" s="1"/>
      <c r="QQZ228" s="1"/>
      <c r="QRA228" s="1"/>
      <c r="QRB228" s="1"/>
      <c r="QRC228" s="1"/>
      <c r="QRD228" s="1"/>
      <c r="QRE228" s="1"/>
      <c r="QRF228" s="1"/>
      <c r="QRG228" s="1"/>
      <c r="QRH228" s="1"/>
      <c r="QRI228" s="1"/>
      <c r="QRJ228" s="1"/>
      <c r="QRK228" s="1"/>
      <c r="QRL228" s="1"/>
      <c r="QRM228" s="1"/>
      <c r="QRN228" s="1"/>
      <c r="QRO228" s="1"/>
      <c r="QRP228" s="1"/>
      <c r="QRQ228" s="1"/>
      <c r="QRR228" s="1"/>
      <c r="QRS228" s="1"/>
      <c r="QRT228" s="1"/>
      <c r="QRU228" s="1"/>
      <c r="QRV228" s="1"/>
      <c r="QRW228" s="1"/>
      <c r="QRX228" s="1"/>
      <c r="QRY228" s="1"/>
      <c r="QRZ228" s="1"/>
      <c r="QSA228" s="1"/>
      <c r="QSB228" s="1"/>
      <c r="QSC228" s="1"/>
      <c r="QSD228" s="1"/>
      <c r="QSE228" s="1"/>
      <c r="QSF228" s="1"/>
      <c r="QSG228" s="1"/>
      <c r="QSH228" s="1"/>
      <c r="QSI228" s="1"/>
      <c r="QSJ228" s="1"/>
      <c r="QSK228" s="1"/>
      <c r="QSL228" s="1"/>
      <c r="QSM228" s="1"/>
      <c r="QSN228" s="1"/>
      <c r="QSO228" s="1"/>
      <c r="QSP228" s="1"/>
      <c r="QSQ228" s="1"/>
      <c r="QSR228" s="1"/>
      <c r="QSS228" s="1"/>
      <c r="QST228" s="1"/>
      <c r="QSU228" s="1"/>
      <c r="QSV228" s="1"/>
      <c r="QSW228" s="1"/>
      <c r="QSX228" s="1"/>
      <c r="QSY228" s="1"/>
      <c r="QSZ228" s="1"/>
      <c r="QTA228" s="1"/>
      <c r="QTB228" s="1"/>
      <c r="QTC228" s="1"/>
      <c r="QTD228" s="1"/>
      <c r="QTE228" s="1"/>
      <c r="QTF228" s="1"/>
      <c r="QTG228" s="1"/>
      <c r="QTH228" s="1"/>
      <c r="QTI228" s="1"/>
      <c r="QTJ228" s="1"/>
      <c r="QTK228" s="1"/>
      <c r="QTL228" s="1"/>
      <c r="QTM228" s="1"/>
      <c r="QTN228" s="1"/>
      <c r="QTO228" s="1"/>
      <c r="QTP228" s="1"/>
      <c r="QTQ228" s="1"/>
      <c r="QTR228" s="1"/>
      <c r="QTS228" s="1"/>
      <c r="QTT228" s="1"/>
      <c r="QTU228" s="1"/>
      <c r="QTV228" s="1"/>
      <c r="QTW228" s="1"/>
      <c r="QTX228" s="1"/>
      <c r="QTY228" s="1"/>
      <c r="QTZ228" s="1"/>
      <c r="QUA228" s="1"/>
      <c r="QUB228" s="1"/>
      <c r="QUC228" s="1"/>
      <c r="QUD228" s="1"/>
      <c r="QUE228" s="1"/>
      <c r="QUF228" s="1"/>
      <c r="QUG228" s="1"/>
      <c r="QUH228" s="1"/>
      <c r="QUI228" s="1"/>
      <c r="QUJ228" s="1"/>
      <c r="QUK228" s="1"/>
      <c r="QUL228" s="1"/>
      <c r="QUM228" s="1"/>
      <c r="QUN228" s="1"/>
      <c r="QUO228" s="1"/>
      <c r="QUP228" s="1"/>
      <c r="QUQ228" s="1"/>
      <c r="QUR228" s="1"/>
      <c r="QUS228" s="1"/>
      <c r="QUT228" s="1"/>
      <c r="QUU228" s="1"/>
      <c r="QUV228" s="1"/>
      <c r="QUW228" s="1"/>
      <c r="QUX228" s="1"/>
      <c r="QUY228" s="1"/>
      <c r="QUZ228" s="1"/>
      <c r="QVA228" s="1"/>
      <c r="QVB228" s="1"/>
      <c r="QVC228" s="1"/>
      <c r="QVD228" s="1"/>
      <c r="QVE228" s="1"/>
      <c r="QVF228" s="1"/>
      <c r="QVG228" s="1"/>
      <c r="QVH228" s="1"/>
      <c r="QVI228" s="1"/>
      <c r="QVJ228" s="1"/>
      <c r="QVK228" s="1"/>
      <c r="QVL228" s="1"/>
      <c r="QVM228" s="1"/>
      <c r="QVN228" s="1"/>
      <c r="QVO228" s="1"/>
      <c r="QVP228" s="1"/>
      <c r="QVQ228" s="1"/>
      <c r="QVR228" s="1"/>
      <c r="QVS228" s="1"/>
      <c r="QVT228" s="1"/>
      <c r="QVU228" s="1"/>
      <c r="QVV228" s="1"/>
      <c r="QVW228" s="1"/>
      <c r="QVX228" s="1"/>
      <c r="QVY228" s="1"/>
      <c r="QVZ228" s="1"/>
      <c r="QWA228" s="1"/>
      <c r="QWB228" s="1"/>
      <c r="QWC228" s="1"/>
      <c r="QWD228" s="1"/>
      <c r="QWE228" s="1"/>
      <c r="QWF228" s="1"/>
      <c r="QWG228" s="1"/>
      <c r="QWH228" s="1"/>
      <c r="QWI228" s="1"/>
      <c r="QWJ228" s="1"/>
      <c r="QWK228" s="1"/>
      <c r="QWL228" s="1"/>
      <c r="QWM228" s="1"/>
      <c r="QWN228" s="1"/>
      <c r="QWO228" s="1"/>
      <c r="QWP228" s="1"/>
      <c r="QWQ228" s="1"/>
      <c r="QWR228" s="1"/>
      <c r="QWS228" s="1"/>
      <c r="QWT228" s="1"/>
      <c r="QWU228" s="1"/>
      <c r="QWV228" s="1"/>
      <c r="QWW228" s="1"/>
      <c r="QWX228" s="1"/>
      <c r="QWY228" s="1"/>
      <c r="QWZ228" s="1"/>
      <c r="QXA228" s="1"/>
      <c r="QXB228" s="1"/>
      <c r="QXC228" s="1"/>
      <c r="QXD228" s="1"/>
      <c r="QXE228" s="1"/>
      <c r="QXF228" s="1"/>
      <c r="QXG228" s="1"/>
      <c r="QXH228" s="1"/>
      <c r="QXI228" s="1"/>
      <c r="QXJ228" s="1"/>
      <c r="QXK228" s="1"/>
      <c r="QXL228" s="1"/>
      <c r="QXM228" s="1"/>
      <c r="QXN228" s="1"/>
      <c r="QXO228" s="1"/>
      <c r="QXP228" s="1"/>
      <c r="QXQ228" s="1"/>
      <c r="QXR228" s="1"/>
      <c r="QXS228" s="1"/>
      <c r="QXT228" s="1"/>
      <c r="QXU228" s="1"/>
      <c r="QXV228" s="1"/>
      <c r="QXW228" s="1"/>
      <c r="QXX228" s="1"/>
      <c r="QXY228" s="1"/>
      <c r="QXZ228" s="1"/>
      <c r="QYA228" s="1"/>
      <c r="QYB228" s="1"/>
      <c r="QYC228" s="1"/>
      <c r="QYD228" s="1"/>
      <c r="QYE228" s="1"/>
      <c r="QYF228" s="1"/>
      <c r="QYG228" s="1"/>
      <c r="QYH228" s="1"/>
      <c r="QYI228" s="1"/>
      <c r="QYJ228" s="1"/>
      <c r="QYK228" s="1"/>
      <c r="QYL228" s="1"/>
      <c r="QYM228" s="1"/>
      <c r="QYN228" s="1"/>
      <c r="QYO228" s="1"/>
      <c r="QYP228" s="1"/>
      <c r="QYQ228" s="1"/>
      <c r="QYR228" s="1"/>
      <c r="QYS228" s="1"/>
      <c r="QYT228" s="1"/>
      <c r="QYU228" s="1"/>
      <c r="QYV228" s="1"/>
      <c r="QYW228" s="1"/>
      <c r="QYX228" s="1"/>
      <c r="QYY228" s="1"/>
      <c r="QYZ228" s="1"/>
      <c r="QZA228" s="1"/>
      <c r="QZB228" s="1"/>
      <c r="QZC228" s="1"/>
      <c r="QZD228" s="1"/>
      <c r="QZE228" s="1"/>
      <c r="QZF228" s="1"/>
      <c r="QZG228" s="1"/>
      <c r="QZH228" s="1"/>
      <c r="QZI228" s="1"/>
      <c r="QZJ228" s="1"/>
      <c r="QZK228" s="1"/>
      <c r="QZL228" s="1"/>
      <c r="QZM228" s="1"/>
      <c r="QZN228" s="1"/>
      <c r="QZO228" s="1"/>
      <c r="QZP228" s="1"/>
      <c r="QZQ228" s="1"/>
      <c r="QZR228" s="1"/>
      <c r="QZS228" s="1"/>
      <c r="QZT228" s="1"/>
      <c r="QZU228" s="1"/>
      <c r="QZV228" s="1"/>
      <c r="QZW228" s="1"/>
      <c r="QZX228" s="1"/>
      <c r="QZY228" s="1"/>
      <c r="QZZ228" s="1"/>
      <c r="RAA228" s="1"/>
      <c r="RAB228" s="1"/>
      <c r="RAC228" s="1"/>
      <c r="RAD228" s="1"/>
      <c r="RAE228" s="1"/>
      <c r="RAF228" s="1"/>
      <c r="RAG228" s="1"/>
      <c r="RAH228" s="1"/>
      <c r="RAI228" s="1"/>
      <c r="RAJ228" s="1"/>
      <c r="RAK228" s="1"/>
      <c r="RAL228" s="1"/>
      <c r="RAM228" s="1"/>
      <c r="RAN228" s="1"/>
      <c r="RAO228" s="1"/>
      <c r="RAP228" s="1"/>
      <c r="RAQ228" s="1"/>
      <c r="RAR228" s="1"/>
      <c r="RAS228" s="1"/>
      <c r="RAT228" s="1"/>
      <c r="RAU228" s="1"/>
      <c r="RAV228" s="1"/>
      <c r="RAW228" s="1"/>
      <c r="RAX228" s="1"/>
      <c r="RAY228" s="1"/>
      <c r="RAZ228" s="1"/>
      <c r="RBA228" s="1"/>
      <c r="RBB228" s="1"/>
      <c r="RBC228" s="1"/>
      <c r="RBD228" s="1"/>
      <c r="RBE228" s="1"/>
      <c r="RBF228" s="1"/>
      <c r="RBG228" s="1"/>
      <c r="RBH228" s="1"/>
      <c r="RBI228" s="1"/>
      <c r="RBJ228" s="1"/>
      <c r="RBK228" s="1"/>
      <c r="RBL228" s="1"/>
      <c r="RBM228" s="1"/>
      <c r="RBN228" s="1"/>
      <c r="RBO228" s="1"/>
      <c r="RBP228" s="1"/>
      <c r="RBQ228" s="1"/>
      <c r="RBR228" s="1"/>
      <c r="RBS228" s="1"/>
      <c r="RBT228" s="1"/>
      <c r="RBU228" s="1"/>
      <c r="RBV228" s="1"/>
      <c r="RBW228" s="1"/>
      <c r="RBX228" s="1"/>
      <c r="RBY228" s="1"/>
      <c r="RBZ228" s="1"/>
      <c r="RCA228" s="1"/>
      <c r="RCB228" s="1"/>
      <c r="RCC228" s="1"/>
      <c r="RCD228" s="1"/>
      <c r="RCE228" s="1"/>
      <c r="RCF228" s="1"/>
      <c r="RCG228" s="1"/>
      <c r="RCH228" s="1"/>
      <c r="RCI228" s="1"/>
      <c r="RCJ228" s="1"/>
      <c r="RCK228" s="1"/>
      <c r="RCL228" s="1"/>
      <c r="RCM228" s="1"/>
      <c r="RCN228" s="1"/>
      <c r="RCO228" s="1"/>
      <c r="RCP228" s="1"/>
      <c r="RCQ228" s="1"/>
      <c r="RCR228" s="1"/>
      <c r="RCS228" s="1"/>
      <c r="RCT228" s="1"/>
      <c r="RCU228" s="1"/>
      <c r="RCV228" s="1"/>
      <c r="RCW228" s="1"/>
      <c r="RCX228" s="1"/>
      <c r="RCY228" s="1"/>
      <c r="RCZ228" s="1"/>
      <c r="RDA228" s="1"/>
      <c r="RDB228" s="1"/>
      <c r="RDC228" s="1"/>
      <c r="RDD228" s="1"/>
      <c r="RDE228" s="1"/>
      <c r="RDF228" s="1"/>
      <c r="RDG228" s="1"/>
      <c r="RDH228" s="1"/>
      <c r="RDI228" s="1"/>
      <c r="RDJ228" s="1"/>
      <c r="RDK228" s="1"/>
      <c r="RDL228" s="1"/>
      <c r="RDM228" s="1"/>
      <c r="RDN228" s="1"/>
      <c r="RDO228" s="1"/>
      <c r="RDP228" s="1"/>
      <c r="RDQ228" s="1"/>
      <c r="RDR228" s="1"/>
      <c r="RDS228" s="1"/>
      <c r="RDT228" s="1"/>
      <c r="RDU228" s="1"/>
      <c r="RDV228" s="1"/>
      <c r="RDW228" s="1"/>
      <c r="RDX228" s="1"/>
      <c r="RDY228" s="1"/>
      <c r="RDZ228" s="1"/>
      <c r="REA228" s="1"/>
      <c r="REB228" s="1"/>
      <c r="REC228" s="1"/>
      <c r="RED228" s="1"/>
      <c r="REE228" s="1"/>
      <c r="REF228" s="1"/>
      <c r="REG228" s="1"/>
      <c r="REH228" s="1"/>
      <c r="REI228" s="1"/>
      <c r="REJ228" s="1"/>
      <c r="REK228" s="1"/>
      <c r="REL228" s="1"/>
      <c r="REM228" s="1"/>
      <c r="REN228" s="1"/>
      <c r="REO228" s="1"/>
      <c r="REP228" s="1"/>
      <c r="REQ228" s="1"/>
      <c r="RER228" s="1"/>
      <c r="RES228" s="1"/>
      <c r="RET228" s="1"/>
      <c r="REU228" s="1"/>
      <c r="REV228" s="1"/>
      <c r="REW228" s="1"/>
      <c r="REX228" s="1"/>
      <c r="REY228" s="1"/>
      <c r="REZ228" s="1"/>
      <c r="RFA228" s="1"/>
      <c r="RFB228" s="1"/>
      <c r="RFC228" s="1"/>
      <c r="RFD228" s="1"/>
      <c r="RFE228" s="1"/>
      <c r="RFF228" s="1"/>
      <c r="RFG228" s="1"/>
      <c r="RFH228" s="1"/>
      <c r="RFI228" s="1"/>
      <c r="RFJ228" s="1"/>
      <c r="RFK228" s="1"/>
      <c r="RFL228" s="1"/>
      <c r="RFM228" s="1"/>
      <c r="RFN228" s="1"/>
      <c r="RFO228" s="1"/>
      <c r="RFP228" s="1"/>
      <c r="RFQ228" s="1"/>
      <c r="RFR228" s="1"/>
      <c r="RFS228" s="1"/>
      <c r="RFT228" s="1"/>
      <c r="RFU228" s="1"/>
      <c r="RFV228" s="1"/>
      <c r="RFW228" s="1"/>
      <c r="RFX228" s="1"/>
      <c r="RFY228" s="1"/>
      <c r="RFZ228" s="1"/>
      <c r="RGA228" s="1"/>
      <c r="RGB228" s="1"/>
      <c r="RGC228" s="1"/>
      <c r="RGD228" s="1"/>
      <c r="RGE228" s="1"/>
      <c r="RGF228" s="1"/>
      <c r="RGG228" s="1"/>
      <c r="RGH228" s="1"/>
      <c r="RGI228" s="1"/>
      <c r="RGJ228" s="1"/>
      <c r="RGK228" s="1"/>
      <c r="RGL228" s="1"/>
      <c r="RGM228" s="1"/>
      <c r="RGN228" s="1"/>
      <c r="RGO228" s="1"/>
      <c r="RGP228" s="1"/>
      <c r="RGQ228" s="1"/>
      <c r="RGR228" s="1"/>
      <c r="RGS228" s="1"/>
      <c r="RGT228" s="1"/>
      <c r="RGU228" s="1"/>
      <c r="RGV228" s="1"/>
      <c r="RGW228" s="1"/>
      <c r="RGX228" s="1"/>
      <c r="RGY228" s="1"/>
      <c r="RGZ228" s="1"/>
      <c r="RHA228" s="1"/>
      <c r="RHB228" s="1"/>
      <c r="RHC228" s="1"/>
      <c r="RHD228" s="1"/>
      <c r="RHE228" s="1"/>
      <c r="RHF228" s="1"/>
      <c r="RHG228" s="1"/>
      <c r="RHH228" s="1"/>
      <c r="RHI228" s="1"/>
      <c r="RHJ228" s="1"/>
      <c r="RHK228" s="1"/>
      <c r="RHL228" s="1"/>
      <c r="RHM228" s="1"/>
      <c r="RHN228" s="1"/>
      <c r="RHO228" s="1"/>
      <c r="RHP228" s="1"/>
      <c r="RHQ228" s="1"/>
      <c r="RHR228" s="1"/>
      <c r="RHS228" s="1"/>
      <c r="RHT228" s="1"/>
      <c r="RHU228" s="1"/>
      <c r="RHV228" s="1"/>
      <c r="RHW228" s="1"/>
      <c r="RHX228" s="1"/>
      <c r="RHY228" s="1"/>
      <c r="RHZ228" s="1"/>
      <c r="RIA228" s="1"/>
      <c r="RIB228" s="1"/>
      <c r="RIC228" s="1"/>
      <c r="RID228" s="1"/>
      <c r="RIE228" s="1"/>
      <c r="RIF228" s="1"/>
      <c r="RIG228" s="1"/>
      <c r="RIH228" s="1"/>
      <c r="RII228" s="1"/>
      <c r="RIJ228" s="1"/>
      <c r="RIK228" s="1"/>
      <c r="RIL228" s="1"/>
      <c r="RIM228" s="1"/>
      <c r="RIN228" s="1"/>
      <c r="RIO228" s="1"/>
      <c r="RIP228" s="1"/>
      <c r="RIQ228" s="1"/>
      <c r="RIR228" s="1"/>
      <c r="RIS228" s="1"/>
      <c r="RIT228" s="1"/>
      <c r="RIU228" s="1"/>
      <c r="RIV228" s="1"/>
      <c r="RIW228" s="1"/>
      <c r="RIX228" s="1"/>
      <c r="RIY228" s="1"/>
      <c r="RIZ228" s="1"/>
      <c r="RJA228" s="1"/>
      <c r="RJB228" s="1"/>
      <c r="RJC228" s="1"/>
      <c r="RJD228" s="1"/>
      <c r="RJE228" s="1"/>
      <c r="RJF228" s="1"/>
      <c r="RJG228" s="1"/>
      <c r="RJH228" s="1"/>
      <c r="RJI228" s="1"/>
      <c r="RJJ228" s="1"/>
      <c r="RJK228" s="1"/>
      <c r="RJL228" s="1"/>
      <c r="RJM228" s="1"/>
      <c r="RJN228" s="1"/>
      <c r="RJO228" s="1"/>
      <c r="RJP228" s="1"/>
      <c r="RJQ228" s="1"/>
      <c r="RJR228" s="1"/>
      <c r="RJS228" s="1"/>
      <c r="RJT228" s="1"/>
      <c r="RJU228" s="1"/>
      <c r="RJV228" s="1"/>
      <c r="RJW228" s="1"/>
      <c r="RJX228" s="1"/>
      <c r="RJY228" s="1"/>
      <c r="RJZ228" s="1"/>
      <c r="RKA228" s="1"/>
      <c r="RKB228" s="1"/>
      <c r="RKC228" s="1"/>
      <c r="RKD228" s="1"/>
      <c r="RKE228" s="1"/>
      <c r="RKF228" s="1"/>
      <c r="RKG228" s="1"/>
      <c r="RKH228" s="1"/>
      <c r="RKI228" s="1"/>
      <c r="RKJ228" s="1"/>
      <c r="RKK228" s="1"/>
      <c r="RKL228" s="1"/>
      <c r="RKM228" s="1"/>
      <c r="RKN228" s="1"/>
      <c r="RKO228" s="1"/>
      <c r="RKP228" s="1"/>
      <c r="RKQ228" s="1"/>
      <c r="RKR228" s="1"/>
      <c r="RKS228" s="1"/>
      <c r="RKT228" s="1"/>
      <c r="RKU228" s="1"/>
      <c r="RKV228" s="1"/>
      <c r="RKW228" s="1"/>
      <c r="RKX228" s="1"/>
      <c r="RKY228" s="1"/>
      <c r="RKZ228" s="1"/>
      <c r="RLA228" s="1"/>
      <c r="RLB228" s="1"/>
      <c r="RLC228" s="1"/>
      <c r="RLD228" s="1"/>
      <c r="RLE228" s="1"/>
      <c r="RLF228" s="1"/>
      <c r="RLG228" s="1"/>
      <c r="RLH228" s="1"/>
      <c r="RLI228" s="1"/>
      <c r="RLJ228" s="1"/>
      <c r="RLK228" s="1"/>
      <c r="RLL228" s="1"/>
      <c r="RLM228" s="1"/>
      <c r="RLN228" s="1"/>
      <c r="RLO228" s="1"/>
      <c r="RLP228" s="1"/>
      <c r="RLQ228" s="1"/>
      <c r="RLR228" s="1"/>
      <c r="RLS228" s="1"/>
      <c r="RLT228" s="1"/>
      <c r="RLU228" s="1"/>
      <c r="RLV228" s="1"/>
      <c r="RLW228" s="1"/>
      <c r="RLX228" s="1"/>
      <c r="RLY228" s="1"/>
      <c r="RLZ228" s="1"/>
      <c r="RMA228" s="1"/>
      <c r="RMB228" s="1"/>
      <c r="RMC228" s="1"/>
      <c r="RMD228" s="1"/>
      <c r="RME228" s="1"/>
      <c r="RMF228" s="1"/>
      <c r="RMG228" s="1"/>
      <c r="RMH228" s="1"/>
      <c r="RMI228" s="1"/>
      <c r="RMJ228" s="1"/>
      <c r="RMK228" s="1"/>
      <c r="RML228" s="1"/>
      <c r="RMM228" s="1"/>
      <c r="RMN228" s="1"/>
      <c r="RMO228" s="1"/>
      <c r="RMP228" s="1"/>
      <c r="RMQ228" s="1"/>
      <c r="RMR228" s="1"/>
      <c r="RMS228" s="1"/>
      <c r="RMT228" s="1"/>
      <c r="RMU228" s="1"/>
      <c r="RMV228" s="1"/>
      <c r="RMW228" s="1"/>
      <c r="RMX228" s="1"/>
      <c r="RMY228" s="1"/>
      <c r="RMZ228" s="1"/>
      <c r="RNA228" s="1"/>
      <c r="RNB228" s="1"/>
      <c r="RNC228" s="1"/>
      <c r="RND228" s="1"/>
      <c r="RNE228" s="1"/>
      <c r="RNF228" s="1"/>
      <c r="RNG228" s="1"/>
      <c r="RNH228" s="1"/>
      <c r="RNI228" s="1"/>
      <c r="RNJ228" s="1"/>
      <c r="RNK228" s="1"/>
      <c r="RNL228" s="1"/>
      <c r="RNM228" s="1"/>
      <c r="RNN228" s="1"/>
      <c r="RNO228" s="1"/>
      <c r="RNP228" s="1"/>
      <c r="RNQ228" s="1"/>
      <c r="RNR228" s="1"/>
      <c r="RNS228" s="1"/>
      <c r="RNT228" s="1"/>
      <c r="RNU228" s="1"/>
      <c r="RNV228" s="1"/>
      <c r="RNW228" s="1"/>
      <c r="RNX228" s="1"/>
      <c r="RNY228" s="1"/>
      <c r="RNZ228" s="1"/>
      <c r="ROA228" s="1"/>
      <c r="ROB228" s="1"/>
      <c r="ROC228" s="1"/>
      <c r="ROD228" s="1"/>
      <c r="ROE228" s="1"/>
      <c r="ROF228" s="1"/>
      <c r="ROG228" s="1"/>
      <c r="ROH228" s="1"/>
      <c r="ROI228" s="1"/>
      <c r="ROJ228" s="1"/>
      <c r="ROK228" s="1"/>
      <c r="ROL228" s="1"/>
      <c r="ROM228" s="1"/>
      <c r="RON228" s="1"/>
      <c r="ROO228" s="1"/>
      <c r="ROP228" s="1"/>
      <c r="ROQ228" s="1"/>
      <c r="ROR228" s="1"/>
      <c r="ROS228" s="1"/>
      <c r="ROT228" s="1"/>
      <c r="ROU228" s="1"/>
      <c r="ROV228" s="1"/>
      <c r="ROW228" s="1"/>
      <c r="ROX228" s="1"/>
      <c r="ROY228" s="1"/>
      <c r="ROZ228" s="1"/>
      <c r="RPA228" s="1"/>
      <c r="RPB228" s="1"/>
      <c r="RPC228" s="1"/>
      <c r="RPD228" s="1"/>
      <c r="RPE228" s="1"/>
      <c r="RPF228" s="1"/>
      <c r="RPG228" s="1"/>
      <c r="RPH228" s="1"/>
      <c r="RPI228" s="1"/>
      <c r="RPJ228" s="1"/>
      <c r="RPK228" s="1"/>
      <c r="RPL228" s="1"/>
      <c r="RPM228" s="1"/>
      <c r="RPN228" s="1"/>
      <c r="RPO228" s="1"/>
      <c r="RPP228" s="1"/>
      <c r="RPQ228" s="1"/>
      <c r="RPR228" s="1"/>
      <c r="RPS228" s="1"/>
      <c r="RPT228" s="1"/>
      <c r="RPU228" s="1"/>
      <c r="RPV228" s="1"/>
      <c r="RPW228" s="1"/>
      <c r="RPX228" s="1"/>
      <c r="RPY228" s="1"/>
      <c r="RPZ228" s="1"/>
      <c r="RQA228" s="1"/>
      <c r="RQB228" s="1"/>
      <c r="RQC228" s="1"/>
      <c r="RQD228" s="1"/>
      <c r="RQE228" s="1"/>
      <c r="RQF228" s="1"/>
      <c r="RQG228" s="1"/>
      <c r="RQH228" s="1"/>
      <c r="RQI228" s="1"/>
      <c r="RQJ228" s="1"/>
      <c r="RQK228" s="1"/>
      <c r="RQL228" s="1"/>
      <c r="RQM228" s="1"/>
      <c r="RQN228" s="1"/>
      <c r="RQO228" s="1"/>
      <c r="RQP228" s="1"/>
      <c r="RQQ228" s="1"/>
      <c r="RQR228" s="1"/>
      <c r="RQS228" s="1"/>
      <c r="RQT228" s="1"/>
      <c r="RQU228" s="1"/>
      <c r="RQV228" s="1"/>
      <c r="RQW228" s="1"/>
      <c r="RQX228" s="1"/>
      <c r="RQY228" s="1"/>
      <c r="RQZ228" s="1"/>
      <c r="RRA228" s="1"/>
      <c r="RRB228" s="1"/>
      <c r="RRC228" s="1"/>
      <c r="RRD228" s="1"/>
      <c r="RRE228" s="1"/>
      <c r="RRF228" s="1"/>
      <c r="RRG228" s="1"/>
      <c r="RRH228" s="1"/>
      <c r="RRI228" s="1"/>
      <c r="RRJ228" s="1"/>
      <c r="RRK228" s="1"/>
      <c r="RRL228" s="1"/>
      <c r="RRM228" s="1"/>
      <c r="RRN228" s="1"/>
      <c r="RRO228" s="1"/>
      <c r="RRP228" s="1"/>
      <c r="RRQ228" s="1"/>
      <c r="RRR228" s="1"/>
      <c r="RRS228" s="1"/>
      <c r="RRT228" s="1"/>
      <c r="RRU228" s="1"/>
      <c r="RRV228" s="1"/>
      <c r="RRW228" s="1"/>
      <c r="RRX228" s="1"/>
      <c r="RRY228" s="1"/>
      <c r="RRZ228" s="1"/>
      <c r="RSA228" s="1"/>
      <c r="RSB228" s="1"/>
      <c r="RSC228" s="1"/>
      <c r="RSD228" s="1"/>
      <c r="RSE228" s="1"/>
      <c r="RSF228" s="1"/>
      <c r="RSG228" s="1"/>
      <c r="RSH228" s="1"/>
      <c r="RSI228" s="1"/>
      <c r="RSJ228" s="1"/>
      <c r="RSK228" s="1"/>
      <c r="RSL228" s="1"/>
      <c r="RSM228" s="1"/>
      <c r="RSN228" s="1"/>
      <c r="RSO228" s="1"/>
      <c r="RSP228" s="1"/>
      <c r="RSQ228" s="1"/>
      <c r="RSR228" s="1"/>
      <c r="RSS228" s="1"/>
      <c r="RST228" s="1"/>
      <c r="RSU228" s="1"/>
      <c r="RSV228" s="1"/>
      <c r="RSW228" s="1"/>
      <c r="RSX228" s="1"/>
      <c r="RSY228" s="1"/>
      <c r="RSZ228" s="1"/>
      <c r="RTA228" s="1"/>
      <c r="RTB228" s="1"/>
      <c r="RTC228" s="1"/>
      <c r="RTD228" s="1"/>
      <c r="RTE228" s="1"/>
      <c r="RTF228" s="1"/>
      <c r="RTG228" s="1"/>
      <c r="RTH228" s="1"/>
      <c r="RTI228" s="1"/>
      <c r="RTJ228" s="1"/>
      <c r="RTK228" s="1"/>
      <c r="RTL228" s="1"/>
      <c r="RTM228" s="1"/>
      <c r="RTN228" s="1"/>
      <c r="RTO228" s="1"/>
      <c r="RTP228" s="1"/>
      <c r="RTQ228" s="1"/>
      <c r="RTR228" s="1"/>
      <c r="RTS228" s="1"/>
      <c r="RTT228" s="1"/>
      <c r="RTU228" s="1"/>
      <c r="RTV228" s="1"/>
      <c r="RTW228" s="1"/>
      <c r="RTX228" s="1"/>
      <c r="RTY228" s="1"/>
      <c r="RTZ228" s="1"/>
      <c r="RUA228" s="1"/>
      <c r="RUB228" s="1"/>
      <c r="RUC228" s="1"/>
      <c r="RUD228" s="1"/>
      <c r="RUE228" s="1"/>
      <c r="RUF228" s="1"/>
      <c r="RUG228" s="1"/>
      <c r="RUH228" s="1"/>
      <c r="RUI228" s="1"/>
      <c r="RUJ228" s="1"/>
      <c r="RUK228" s="1"/>
      <c r="RUL228" s="1"/>
      <c r="RUM228" s="1"/>
      <c r="RUN228" s="1"/>
      <c r="RUO228" s="1"/>
      <c r="RUP228" s="1"/>
      <c r="RUQ228" s="1"/>
      <c r="RUR228" s="1"/>
      <c r="RUS228" s="1"/>
      <c r="RUT228" s="1"/>
      <c r="RUU228" s="1"/>
      <c r="RUV228" s="1"/>
      <c r="RUW228" s="1"/>
      <c r="RUX228" s="1"/>
      <c r="RUY228" s="1"/>
      <c r="RUZ228" s="1"/>
      <c r="RVA228" s="1"/>
      <c r="RVB228" s="1"/>
      <c r="RVC228" s="1"/>
      <c r="RVD228" s="1"/>
      <c r="RVE228" s="1"/>
      <c r="RVF228" s="1"/>
      <c r="RVG228" s="1"/>
      <c r="RVH228" s="1"/>
      <c r="RVI228" s="1"/>
      <c r="RVJ228" s="1"/>
      <c r="RVK228" s="1"/>
      <c r="RVL228" s="1"/>
      <c r="RVM228" s="1"/>
      <c r="RVN228" s="1"/>
      <c r="RVO228" s="1"/>
      <c r="RVP228" s="1"/>
      <c r="RVQ228" s="1"/>
      <c r="RVR228" s="1"/>
      <c r="RVS228" s="1"/>
      <c r="RVT228" s="1"/>
      <c r="RVU228" s="1"/>
      <c r="RVV228" s="1"/>
      <c r="RVW228" s="1"/>
      <c r="RVX228" s="1"/>
      <c r="RVY228" s="1"/>
      <c r="RVZ228" s="1"/>
      <c r="RWA228" s="1"/>
      <c r="RWB228" s="1"/>
      <c r="RWC228" s="1"/>
      <c r="RWD228" s="1"/>
      <c r="RWE228" s="1"/>
      <c r="RWF228" s="1"/>
      <c r="RWG228" s="1"/>
      <c r="RWH228" s="1"/>
      <c r="RWI228" s="1"/>
      <c r="RWJ228" s="1"/>
      <c r="RWK228" s="1"/>
      <c r="RWL228" s="1"/>
      <c r="RWM228" s="1"/>
      <c r="RWN228" s="1"/>
      <c r="RWO228" s="1"/>
      <c r="RWP228" s="1"/>
      <c r="RWQ228" s="1"/>
      <c r="RWR228" s="1"/>
      <c r="RWS228" s="1"/>
      <c r="RWT228" s="1"/>
      <c r="RWU228" s="1"/>
      <c r="RWV228" s="1"/>
      <c r="RWW228" s="1"/>
      <c r="RWX228" s="1"/>
      <c r="RWY228" s="1"/>
      <c r="RWZ228" s="1"/>
      <c r="RXA228" s="1"/>
      <c r="RXB228" s="1"/>
      <c r="RXC228" s="1"/>
      <c r="RXD228" s="1"/>
      <c r="RXE228" s="1"/>
      <c r="RXF228" s="1"/>
      <c r="RXG228" s="1"/>
      <c r="RXH228" s="1"/>
      <c r="RXI228" s="1"/>
      <c r="RXJ228" s="1"/>
      <c r="RXK228" s="1"/>
      <c r="RXL228" s="1"/>
      <c r="RXM228" s="1"/>
      <c r="RXN228" s="1"/>
      <c r="RXO228" s="1"/>
      <c r="RXP228" s="1"/>
      <c r="RXQ228" s="1"/>
      <c r="RXR228" s="1"/>
      <c r="RXS228" s="1"/>
      <c r="RXT228" s="1"/>
      <c r="RXU228" s="1"/>
      <c r="RXV228" s="1"/>
      <c r="RXW228" s="1"/>
      <c r="RXX228" s="1"/>
      <c r="RXY228" s="1"/>
      <c r="RXZ228" s="1"/>
      <c r="RYA228" s="1"/>
      <c r="RYB228" s="1"/>
      <c r="RYC228" s="1"/>
      <c r="RYD228" s="1"/>
      <c r="RYE228" s="1"/>
      <c r="RYF228" s="1"/>
      <c r="RYG228" s="1"/>
      <c r="RYH228" s="1"/>
      <c r="RYI228" s="1"/>
      <c r="RYJ228" s="1"/>
      <c r="RYK228" s="1"/>
      <c r="RYL228" s="1"/>
      <c r="RYM228" s="1"/>
      <c r="RYN228" s="1"/>
      <c r="RYO228" s="1"/>
      <c r="RYP228" s="1"/>
      <c r="RYQ228" s="1"/>
      <c r="RYR228" s="1"/>
      <c r="RYS228" s="1"/>
      <c r="RYT228" s="1"/>
      <c r="RYU228" s="1"/>
      <c r="RYV228" s="1"/>
      <c r="RYW228" s="1"/>
      <c r="RYX228" s="1"/>
      <c r="RYY228" s="1"/>
      <c r="RYZ228" s="1"/>
      <c r="RZA228" s="1"/>
      <c r="RZB228" s="1"/>
      <c r="RZC228" s="1"/>
      <c r="RZD228" s="1"/>
      <c r="RZE228" s="1"/>
      <c r="RZF228" s="1"/>
      <c r="RZG228" s="1"/>
      <c r="RZH228" s="1"/>
      <c r="RZI228" s="1"/>
      <c r="RZJ228" s="1"/>
      <c r="RZK228" s="1"/>
      <c r="RZL228" s="1"/>
      <c r="RZM228" s="1"/>
      <c r="RZN228" s="1"/>
      <c r="RZO228" s="1"/>
      <c r="RZP228" s="1"/>
      <c r="RZQ228" s="1"/>
      <c r="RZR228" s="1"/>
      <c r="RZS228" s="1"/>
      <c r="RZT228" s="1"/>
      <c r="RZU228" s="1"/>
      <c r="RZV228" s="1"/>
      <c r="RZW228" s="1"/>
      <c r="RZX228" s="1"/>
      <c r="RZY228" s="1"/>
      <c r="RZZ228" s="1"/>
      <c r="SAA228" s="1"/>
      <c r="SAB228" s="1"/>
      <c r="SAC228" s="1"/>
      <c r="SAD228" s="1"/>
      <c r="SAE228" s="1"/>
      <c r="SAF228" s="1"/>
      <c r="SAG228" s="1"/>
      <c r="SAH228" s="1"/>
      <c r="SAI228" s="1"/>
      <c r="SAJ228" s="1"/>
      <c r="SAK228" s="1"/>
      <c r="SAL228" s="1"/>
      <c r="SAM228" s="1"/>
      <c r="SAN228" s="1"/>
      <c r="SAO228" s="1"/>
      <c r="SAP228" s="1"/>
      <c r="SAQ228" s="1"/>
      <c r="SAR228" s="1"/>
      <c r="SAS228" s="1"/>
      <c r="SAT228" s="1"/>
      <c r="SAU228" s="1"/>
      <c r="SAV228" s="1"/>
      <c r="SAW228" s="1"/>
      <c r="SAX228" s="1"/>
      <c r="SAY228" s="1"/>
      <c r="SAZ228" s="1"/>
      <c r="SBA228" s="1"/>
      <c r="SBB228" s="1"/>
      <c r="SBC228" s="1"/>
      <c r="SBD228" s="1"/>
      <c r="SBE228" s="1"/>
      <c r="SBF228" s="1"/>
      <c r="SBG228" s="1"/>
      <c r="SBH228" s="1"/>
      <c r="SBI228" s="1"/>
      <c r="SBJ228" s="1"/>
      <c r="SBK228" s="1"/>
      <c r="SBL228" s="1"/>
      <c r="SBM228" s="1"/>
      <c r="SBN228" s="1"/>
      <c r="SBO228" s="1"/>
      <c r="SBP228" s="1"/>
      <c r="SBQ228" s="1"/>
      <c r="SBR228" s="1"/>
      <c r="SBS228" s="1"/>
      <c r="SBT228" s="1"/>
      <c r="SBU228" s="1"/>
      <c r="SBV228" s="1"/>
      <c r="SBW228" s="1"/>
      <c r="SBX228" s="1"/>
      <c r="SBY228" s="1"/>
      <c r="SBZ228" s="1"/>
      <c r="SCA228" s="1"/>
      <c r="SCB228" s="1"/>
      <c r="SCC228" s="1"/>
      <c r="SCD228" s="1"/>
      <c r="SCE228" s="1"/>
      <c r="SCF228" s="1"/>
      <c r="SCG228" s="1"/>
      <c r="SCH228" s="1"/>
      <c r="SCI228" s="1"/>
      <c r="SCJ228" s="1"/>
      <c r="SCK228" s="1"/>
      <c r="SCL228" s="1"/>
      <c r="SCM228" s="1"/>
      <c r="SCN228" s="1"/>
      <c r="SCO228" s="1"/>
      <c r="SCP228" s="1"/>
      <c r="SCQ228" s="1"/>
      <c r="SCR228" s="1"/>
      <c r="SCS228" s="1"/>
      <c r="SCT228" s="1"/>
      <c r="SCU228" s="1"/>
      <c r="SCV228" s="1"/>
      <c r="SCW228" s="1"/>
      <c r="SCX228" s="1"/>
      <c r="SCY228" s="1"/>
      <c r="SCZ228" s="1"/>
      <c r="SDA228" s="1"/>
      <c r="SDB228" s="1"/>
      <c r="SDC228" s="1"/>
      <c r="SDD228" s="1"/>
      <c r="SDE228" s="1"/>
      <c r="SDF228" s="1"/>
      <c r="SDG228" s="1"/>
      <c r="SDH228" s="1"/>
      <c r="SDI228" s="1"/>
      <c r="SDJ228" s="1"/>
      <c r="SDK228" s="1"/>
      <c r="SDL228" s="1"/>
      <c r="SDM228" s="1"/>
      <c r="SDN228" s="1"/>
      <c r="SDO228" s="1"/>
      <c r="SDP228" s="1"/>
      <c r="SDQ228" s="1"/>
      <c r="SDR228" s="1"/>
      <c r="SDS228" s="1"/>
      <c r="SDT228" s="1"/>
      <c r="SDU228" s="1"/>
      <c r="SDV228" s="1"/>
      <c r="SDW228" s="1"/>
      <c r="SDX228" s="1"/>
      <c r="SDY228" s="1"/>
      <c r="SDZ228" s="1"/>
      <c r="SEA228" s="1"/>
      <c r="SEB228" s="1"/>
      <c r="SEC228" s="1"/>
      <c r="SED228" s="1"/>
      <c r="SEE228" s="1"/>
      <c r="SEF228" s="1"/>
      <c r="SEG228" s="1"/>
      <c r="SEH228" s="1"/>
      <c r="SEI228" s="1"/>
      <c r="SEJ228" s="1"/>
      <c r="SEK228" s="1"/>
      <c r="SEL228" s="1"/>
      <c r="SEM228" s="1"/>
      <c r="SEN228" s="1"/>
      <c r="SEO228" s="1"/>
      <c r="SEP228" s="1"/>
      <c r="SEQ228" s="1"/>
      <c r="SER228" s="1"/>
      <c r="SES228" s="1"/>
      <c r="SET228" s="1"/>
      <c r="SEU228" s="1"/>
      <c r="SEV228" s="1"/>
      <c r="SEW228" s="1"/>
      <c r="SEX228" s="1"/>
      <c r="SEY228" s="1"/>
      <c r="SEZ228" s="1"/>
      <c r="SFA228" s="1"/>
      <c r="SFB228" s="1"/>
      <c r="SFC228" s="1"/>
      <c r="SFD228" s="1"/>
      <c r="SFE228" s="1"/>
      <c r="SFF228" s="1"/>
      <c r="SFG228" s="1"/>
      <c r="SFH228" s="1"/>
      <c r="SFI228" s="1"/>
      <c r="SFJ228" s="1"/>
      <c r="SFK228" s="1"/>
      <c r="SFL228" s="1"/>
      <c r="SFM228" s="1"/>
      <c r="SFN228" s="1"/>
      <c r="SFO228" s="1"/>
      <c r="SFP228" s="1"/>
      <c r="SFQ228" s="1"/>
      <c r="SFR228" s="1"/>
      <c r="SFS228" s="1"/>
      <c r="SFT228" s="1"/>
      <c r="SFU228" s="1"/>
      <c r="SFV228" s="1"/>
      <c r="SFW228" s="1"/>
      <c r="SFX228" s="1"/>
      <c r="SFY228" s="1"/>
      <c r="SFZ228" s="1"/>
      <c r="SGA228" s="1"/>
      <c r="SGB228" s="1"/>
      <c r="SGC228" s="1"/>
      <c r="SGD228" s="1"/>
      <c r="SGE228" s="1"/>
      <c r="SGF228" s="1"/>
      <c r="SGG228" s="1"/>
      <c r="SGH228" s="1"/>
      <c r="SGI228" s="1"/>
      <c r="SGJ228" s="1"/>
      <c r="SGK228" s="1"/>
      <c r="SGL228" s="1"/>
      <c r="SGM228" s="1"/>
      <c r="SGN228" s="1"/>
      <c r="SGO228" s="1"/>
      <c r="SGP228" s="1"/>
      <c r="SGQ228" s="1"/>
      <c r="SGR228" s="1"/>
      <c r="SGS228" s="1"/>
      <c r="SGT228" s="1"/>
      <c r="SGU228" s="1"/>
      <c r="SGV228" s="1"/>
      <c r="SGW228" s="1"/>
      <c r="SGX228" s="1"/>
      <c r="SGY228" s="1"/>
      <c r="SGZ228" s="1"/>
      <c r="SHA228" s="1"/>
      <c r="SHB228" s="1"/>
      <c r="SHC228" s="1"/>
      <c r="SHD228" s="1"/>
      <c r="SHE228" s="1"/>
      <c r="SHF228" s="1"/>
      <c r="SHG228" s="1"/>
      <c r="SHH228" s="1"/>
      <c r="SHI228" s="1"/>
      <c r="SHJ228" s="1"/>
      <c r="SHK228" s="1"/>
      <c r="SHL228" s="1"/>
      <c r="SHM228" s="1"/>
      <c r="SHN228" s="1"/>
      <c r="SHO228" s="1"/>
      <c r="SHP228" s="1"/>
      <c r="SHQ228" s="1"/>
      <c r="SHR228" s="1"/>
      <c r="SHS228" s="1"/>
      <c r="SHT228" s="1"/>
      <c r="SHU228" s="1"/>
      <c r="SHV228" s="1"/>
      <c r="SHW228" s="1"/>
      <c r="SHX228" s="1"/>
      <c r="SHY228" s="1"/>
      <c r="SHZ228" s="1"/>
      <c r="SIA228" s="1"/>
      <c r="SIB228" s="1"/>
      <c r="SIC228" s="1"/>
      <c r="SID228" s="1"/>
      <c r="SIE228" s="1"/>
      <c r="SIF228" s="1"/>
      <c r="SIG228" s="1"/>
      <c r="SIH228" s="1"/>
      <c r="SII228" s="1"/>
      <c r="SIJ228" s="1"/>
      <c r="SIK228" s="1"/>
      <c r="SIL228" s="1"/>
      <c r="SIM228" s="1"/>
      <c r="SIN228" s="1"/>
      <c r="SIO228" s="1"/>
      <c r="SIP228" s="1"/>
      <c r="SIQ228" s="1"/>
      <c r="SIR228" s="1"/>
      <c r="SIS228" s="1"/>
      <c r="SIT228" s="1"/>
      <c r="SIU228" s="1"/>
      <c r="SIV228" s="1"/>
      <c r="SIW228" s="1"/>
      <c r="SIX228" s="1"/>
      <c r="SIY228" s="1"/>
      <c r="SIZ228" s="1"/>
      <c r="SJA228" s="1"/>
      <c r="SJB228" s="1"/>
      <c r="SJC228" s="1"/>
      <c r="SJD228" s="1"/>
      <c r="SJE228" s="1"/>
      <c r="SJF228" s="1"/>
      <c r="SJG228" s="1"/>
      <c r="SJH228" s="1"/>
      <c r="SJI228" s="1"/>
      <c r="SJJ228" s="1"/>
      <c r="SJK228" s="1"/>
      <c r="SJL228" s="1"/>
      <c r="SJM228" s="1"/>
      <c r="SJN228" s="1"/>
      <c r="SJO228" s="1"/>
      <c r="SJP228" s="1"/>
      <c r="SJQ228" s="1"/>
      <c r="SJR228" s="1"/>
      <c r="SJS228" s="1"/>
      <c r="SJT228" s="1"/>
      <c r="SJU228" s="1"/>
      <c r="SJV228" s="1"/>
      <c r="SJW228" s="1"/>
      <c r="SJX228" s="1"/>
      <c r="SJY228" s="1"/>
      <c r="SJZ228" s="1"/>
      <c r="SKA228" s="1"/>
      <c r="SKB228" s="1"/>
      <c r="SKC228" s="1"/>
      <c r="SKD228" s="1"/>
      <c r="SKE228" s="1"/>
      <c r="SKF228" s="1"/>
      <c r="SKG228" s="1"/>
      <c r="SKH228" s="1"/>
      <c r="SKI228" s="1"/>
      <c r="SKJ228" s="1"/>
      <c r="SKK228" s="1"/>
      <c r="SKL228" s="1"/>
      <c r="SKM228" s="1"/>
      <c r="SKN228" s="1"/>
      <c r="SKO228" s="1"/>
      <c r="SKP228" s="1"/>
      <c r="SKQ228" s="1"/>
      <c r="SKR228" s="1"/>
      <c r="SKS228" s="1"/>
      <c r="SKT228" s="1"/>
      <c r="SKU228" s="1"/>
      <c r="SKV228" s="1"/>
      <c r="SKW228" s="1"/>
      <c r="SKX228" s="1"/>
      <c r="SKY228" s="1"/>
      <c r="SKZ228" s="1"/>
      <c r="SLA228" s="1"/>
      <c r="SLB228" s="1"/>
      <c r="SLC228" s="1"/>
      <c r="SLD228" s="1"/>
      <c r="SLE228" s="1"/>
      <c r="SLF228" s="1"/>
      <c r="SLG228" s="1"/>
      <c r="SLH228" s="1"/>
      <c r="SLI228" s="1"/>
      <c r="SLJ228" s="1"/>
      <c r="SLK228" s="1"/>
      <c r="SLL228" s="1"/>
      <c r="SLM228" s="1"/>
      <c r="SLN228" s="1"/>
      <c r="SLO228" s="1"/>
      <c r="SLP228" s="1"/>
      <c r="SLQ228" s="1"/>
      <c r="SLR228" s="1"/>
      <c r="SLS228" s="1"/>
      <c r="SLT228" s="1"/>
      <c r="SLU228" s="1"/>
      <c r="SLV228" s="1"/>
      <c r="SLW228" s="1"/>
      <c r="SLX228" s="1"/>
      <c r="SLY228" s="1"/>
      <c r="SLZ228" s="1"/>
      <c r="SMA228" s="1"/>
      <c r="SMB228" s="1"/>
      <c r="SMC228" s="1"/>
      <c r="SMD228" s="1"/>
      <c r="SME228" s="1"/>
      <c r="SMF228" s="1"/>
      <c r="SMG228" s="1"/>
      <c r="SMH228" s="1"/>
      <c r="SMI228" s="1"/>
      <c r="SMJ228" s="1"/>
      <c r="SMK228" s="1"/>
      <c r="SML228" s="1"/>
      <c r="SMM228" s="1"/>
      <c r="SMN228" s="1"/>
      <c r="SMO228" s="1"/>
      <c r="SMP228" s="1"/>
      <c r="SMQ228" s="1"/>
      <c r="SMR228" s="1"/>
      <c r="SMS228" s="1"/>
      <c r="SMT228" s="1"/>
      <c r="SMU228" s="1"/>
      <c r="SMV228" s="1"/>
      <c r="SMW228" s="1"/>
      <c r="SMX228" s="1"/>
      <c r="SMY228" s="1"/>
      <c r="SMZ228" s="1"/>
      <c r="SNA228" s="1"/>
      <c r="SNB228" s="1"/>
      <c r="SNC228" s="1"/>
      <c r="SND228" s="1"/>
      <c r="SNE228" s="1"/>
      <c r="SNF228" s="1"/>
      <c r="SNG228" s="1"/>
      <c r="SNH228" s="1"/>
      <c r="SNI228" s="1"/>
      <c r="SNJ228" s="1"/>
      <c r="SNK228" s="1"/>
      <c r="SNL228" s="1"/>
      <c r="SNM228" s="1"/>
      <c r="SNN228" s="1"/>
      <c r="SNO228" s="1"/>
      <c r="SNP228" s="1"/>
      <c r="SNQ228" s="1"/>
      <c r="SNR228" s="1"/>
      <c r="SNS228" s="1"/>
      <c r="SNT228" s="1"/>
      <c r="SNU228" s="1"/>
      <c r="SNV228" s="1"/>
      <c r="SNW228" s="1"/>
      <c r="SNX228" s="1"/>
      <c r="SNY228" s="1"/>
      <c r="SNZ228" s="1"/>
      <c r="SOA228" s="1"/>
      <c r="SOB228" s="1"/>
      <c r="SOC228" s="1"/>
      <c r="SOD228" s="1"/>
      <c r="SOE228" s="1"/>
      <c r="SOF228" s="1"/>
      <c r="SOG228" s="1"/>
      <c r="SOH228" s="1"/>
      <c r="SOI228" s="1"/>
      <c r="SOJ228" s="1"/>
      <c r="SOK228" s="1"/>
      <c r="SOL228" s="1"/>
      <c r="SOM228" s="1"/>
      <c r="SON228" s="1"/>
      <c r="SOO228" s="1"/>
      <c r="SOP228" s="1"/>
      <c r="SOQ228" s="1"/>
      <c r="SOR228" s="1"/>
      <c r="SOS228" s="1"/>
      <c r="SOT228" s="1"/>
      <c r="SOU228" s="1"/>
      <c r="SOV228" s="1"/>
      <c r="SOW228" s="1"/>
      <c r="SOX228" s="1"/>
      <c r="SOY228" s="1"/>
      <c r="SOZ228" s="1"/>
      <c r="SPA228" s="1"/>
      <c r="SPB228" s="1"/>
      <c r="SPC228" s="1"/>
      <c r="SPD228" s="1"/>
      <c r="SPE228" s="1"/>
      <c r="SPF228" s="1"/>
      <c r="SPG228" s="1"/>
      <c r="SPH228" s="1"/>
      <c r="SPI228" s="1"/>
      <c r="SPJ228" s="1"/>
      <c r="SPK228" s="1"/>
      <c r="SPL228" s="1"/>
      <c r="SPM228" s="1"/>
      <c r="SPN228" s="1"/>
      <c r="SPO228" s="1"/>
      <c r="SPP228" s="1"/>
      <c r="SPQ228" s="1"/>
      <c r="SPR228" s="1"/>
      <c r="SPS228" s="1"/>
      <c r="SPT228" s="1"/>
      <c r="SPU228" s="1"/>
      <c r="SPV228" s="1"/>
      <c r="SPW228" s="1"/>
      <c r="SPX228" s="1"/>
      <c r="SPY228" s="1"/>
      <c r="SPZ228" s="1"/>
      <c r="SQA228" s="1"/>
      <c r="SQB228" s="1"/>
      <c r="SQC228" s="1"/>
      <c r="SQD228" s="1"/>
      <c r="SQE228" s="1"/>
      <c r="SQF228" s="1"/>
      <c r="SQG228" s="1"/>
      <c r="SQH228" s="1"/>
      <c r="SQI228" s="1"/>
      <c r="SQJ228" s="1"/>
      <c r="SQK228" s="1"/>
      <c r="SQL228" s="1"/>
      <c r="SQM228" s="1"/>
      <c r="SQN228" s="1"/>
      <c r="SQO228" s="1"/>
      <c r="SQP228" s="1"/>
      <c r="SQQ228" s="1"/>
      <c r="SQR228" s="1"/>
      <c r="SQS228" s="1"/>
      <c r="SQT228" s="1"/>
      <c r="SQU228" s="1"/>
      <c r="SQV228" s="1"/>
      <c r="SQW228" s="1"/>
      <c r="SQX228" s="1"/>
      <c r="SQY228" s="1"/>
      <c r="SQZ228" s="1"/>
      <c r="SRA228" s="1"/>
      <c r="SRB228" s="1"/>
      <c r="SRC228" s="1"/>
      <c r="SRD228" s="1"/>
      <c r="SRE228" s="1"/>
      <c r="SRF228" s="1"/>
      <c r="SRG228" s="1"/>
      <c r="SRH228" s="1"/>
      <c r="SRI228" s="1"/>
      <c r="SRJ228" s="1"/>
      <c r="SRK228" s="1"/>
      <c r="SRL228" s="1"/>
      <c r="SRM228" s="1"/>
      <c r="SRN228" s="1"/>
      <c r="SRO228" s="1"/>
      <c r="SRP228" s="1"/>
      <c r="SRQ228" s="1"/>
      <c r="SRR228" s="1"/>
      <c r="SRS228" s="1"/>
      <c r="SRT228" s="1"/>
      <c r="SRU228" s="1"/>
      <c r="SRV228" s="1"/>
      <c r="SRW228" s="1"/>
      <c r="SRX228" s="1"/>
      <c r="SRY228" s="1"/>
      <c r="SRZ228" s="1"/>
      <c r="SSA228" s="1"/>
      <c r="SSB228" s="1"/>
      <c r="SSC228" s="1"/>
      <c r="SSD228" s="1"/>
      <c r="SSE228" s="1"/>
      <c r="SSF228" s="1"/>
      <c r="SSG228" s="1"/>
      <c r="SSH228" s="1"/>
      <c r="SSI228" s="1"/>
      <c r="SSJ228" s="1"/>
      <c r="SSK228" s="1"/>
      <c r="SSL228" s="1"/>
      <c r="SSM228" s="1"/>
      <c r="SSN228" s="1"/>
      <c r="SSO228" s="1"/>
      <c r="SSP228" s="1"/>
      <c r="SSQ228" s="1"/>
      <c r="SSR228" s="1"/>
      <c r="SSS228" s="1"/>
      <c r="SST228" s="1"/>
      <c r="SSU228" s="1"/>
      <c r="SSV228" s="1"/>
      <c r="SSW228" s="1"/>
      <c r="SSX228" s="1"/>
      <c r="SSY228" s="1"/>
      <c r="SSZ228" s="1"/>
      <c r="STA228" s="1"/>
      <c r="STB228" s="1"/>
      <c r="STC228" s="1"/>
      <c r="STD228" s="1"/>
      <c r="STE228" s="1"/>
      <c r="STF228" s="1"/>
      <c r="STG228" s="1"/>
      <c r="STH228" s="1"/>
      <c r="STI228" s="1"/>
      <c r="STJ228" s="1"/>
      <c r="STK228" s="1"/>
      <c r="STL228" s="1"/>
      <c r="STM228" s="1"/>
      <c r="STN228" s="1"/>
      <c r="STO228" s="1"/>
      <c r="STP228" s="1"/>
      <c r="STQ228" s="1"/>
      <c r="STR228" s="1"/>
      <c r="STS228" s="1"/>
      <c r="STT228" s="1"/>
      <c r="STU228" s="1"/>
      <c r="STV228" s="1"/>
      <c r="STW228" s="1"/>
      <c r="STX228" s="1"/>
      <c r="STY228" s="1"/>
      <c r="STZ228" s="1"/>
      <c r="SUA228" s="1"/>
      <c r="SUB228" s="1"/>
      <c r="SUC228" s="1"/>
      <c r="SUD228" s="1"/>
      <c r="SUE228" s="1"/>
      <c r="SUF228" s="1"/>
      <c r="SUG228" s="1"/>
      <c r="SUH228" s="1"/>
      <c r="SUI228" s="1"/>
      <c r="SUJ228" s="1"/>
      <c r="SUK228" s="1"/>
      <c r="SUL228" s="1"/>
      <c r="SUM228" s="1"/>
      <c r="SUN228" s="1"/>
      <c r="SUO228" s="1"/>
      <c r="SUP228" s="1"/>
      <c r="SUQ228" s="1"/>
      <c r="SUR228" s="1"/>
      <c r="SUS228" s="1"/>
      <c r="SUT228" s="1"/>
      <c r="SUU228" s="1"/>
      <c r="SUV228" s="1"/>
      <c r="SUW228" s="1"/>
      <c r="SUX228" s="1"/>
      <c r="SUY228" s="1"/>
      <c r="SUZ228" s="1"/>
      <c r="SVA228" s="1"/>
      <c r="SVB228" s="1"/>
      <c r="SVC228" s="1"/>
      <c r="SVD228" s="1"/>
      <c r="SVE228" s="1"/>
      <c r="SVF228" s="1"/>
      <c r="SVG228" s="1"/>
      <c r="SVH228" s="1"/>
      <c r="SVI228" s="1"/>
      <c r="SVJ228" s="1"/>
      <c r="SVK228" s="1"/>
      <c r="SVL228" s="1"/>
      <c r="SVM228" s="1"/>
      <c r="SVN228" s="1"/>
      <c r="SVO228" s="1"/>
      <c r="SVP228" s="1"/>
      <c r="SVQ228" s="1"/>
      <c r="SVR228" s="1"/>
      <c r="SVS228" s="1"/>
      <c r="SVT228" s="1"/>
      <c r="SVU228" s="1"/>
      <c r="SVV228" s="1"/>
      <c r="SVW228" s="1"/>
      <c r="SVX228" s="1"/>
      <c r="SVY228" s="1"/>
      <c r="SVZ228" s="1"/>
      <c r="SWA228" s="1"/>
      <c r="SWB228" s="1"/>
      <c r="SWC228" s="1"/>
      <c r="SWD228" s="1"/>
      <c r="SWE228" s="1"/>
      <c r="SWF228" s="1"/>
      <c r="SWG228" s="1"/>
      <c r="SWH228" s="1"/>
      <c r="SWI228" s="1"/>
      <c r="SWJ228" s="1"/>
      <c r="SWK228" s="1"/>
      <c r="SWL228" s="1"/>
      <c r="SWM228" s="1"/>
      <c r="SWN228" s="1"/>
      <c r="SWO228" s="1"/>
      <c r="SWP228" s="1"/>
      <c r="SWQ228" s="1"/>
      <c r="SWR228" s="1"/>
      <c r="SWS228" s="1"/>
      <c r="SWT228" s="1"/>
      <c r="SWU228" s="1"/>
      <c r="SWV228" s="1"/>
      <c r="SWW228" s="1"/>
      <c r="SWX228" s="1"/>
      <c r="SWY228" s="1"/>
      <c r="SWZ228" s="1"/>
      <c r="SXA228" s="1"/>
      <c r="SXB228" s="1"/>
      <c r="SXC228" s="1"/>
      <c r="SXD228" s="1"/>
      <c r="SXE228" s="1"/>
      <c r="SXF228" s="1"/>
      <c r="SXG228" s="1"/>
      <c r="SXH228" s="1"/>
      <c r="SXI228" s="1"/>
      <c r="SXJ228" s="1"/>
      <c r="SXK228" s="1"/>
      <c r="SXL228" s="1"/>
      <c r="SXM228" s="1"/>
      <c r="SXN228" s="1"/>
      <c r="SXO228" s="1"/>
      <c r="SXP228" s="1"/>
      <c r="SXQ228" s="1"/>
      <c r="SXR228" s="1"/>
      <c r="SXS228" s="1"/>
      <c r="SXT228" s="1"/>
      <c r="SXU228" s="1"/>
      <c r="SXV228" s="1"/>
      <c r="SXW228" s="1"/>
      <c r="SXX228" s="1"/>
      <c r="SXY228" s="1"/>
      <c r="SXZ228" s="1"/>
      <c r="SYA228" s="1"/>
      <c r="SYB228" s="1"/>
      <c r="SYC228" s="1"/>
      <c r="SYD228" s="1"/>
      <c r="SYE228" s="1"/>
      <c r="SYF228" s="1"/>
      <c r="SYG228" s="1"/>
      <c r="SYH228" s="1"/>
      <c r="SYI228" s="1"/>
      <c r="SYJ228" s="1"/>
      <c r="SYK228" s="1"/>
      <c r="SYL228" s="1"/>
      <c r="SYM228" s="1"/>
      <c r="SYN228" s="1"/>
      <c r="SYO228" s="1"/>
      <c r="SYP228" s="1"/>
      <c r="SYQ228" s="1"/>
      <c r="SYR228" s="1"/>
      <c r="SYS228" s="1"/>
      <c r="SYT228" s="1"/>
      <c r="SYU228" s="1"/>
      <c r="SYV228" s="1"/>
      <c r="SYW228" s="1"/>
      <c r="SYX228" s="1"/>
      <c r="SYY228" s="1"/>
      <c r="SYZ228" s="1"/>
      <c r="SZA228" s="1"/>
      <c r="SZB228" s="1"/>
      <c r="SZC228" s="1"/>
      <c r="SZD228" s="1"/>
      <c r="SZE228" s="1"/>
      <c r="SZF228" s="1"/>
      <c r="SZG228" s="1"/>
      <c r="SZH228" s="1"/>
      <c r="SZI228" s="1"/>
      <c r="SZJ228" s="1"/>
      <c r="SZK228" s="1"/>
      <c r="SZL228" s="1"/>
      <c r="SZM228" s="1"/>
      <c r="SZN228" s="1"/>
      <c r="SZO228" s="1"/>
      <c r="SZP228" s="1"/>
      <c r="SZQ228" s="1"/>
      <c r="SZR228" s="1"/>
      <c r="SZS228" s="1"/>
      <c r="SZT228" s="1"/>
      <c r="SZU228" s="1"/>
      <c r="SZV228" s="1"/>
      <c r="SZW228" s="1"/>
      <c r="SZX228" s="1"/>
      <c r="SZY228" s="1"/>
      <c r="SZZ228" s="1"/>
      <c r="TAA228" s="1"/>
      <c r="TAB228" s="1"/>
      <c r="TAC228" s="1"/>
      <c r="TAD228" s="1"/>
      <c r="TAE228" s="1"/>
      <c r="TAF228" s="1"/>
      <c r="TAG228" s="1"/>
      <c r="TAH228" s="1"/>
      <c r="TAI228" s="1"/>
      <c r="TAJ228" s="1"/>
      <c r="TAK228" s="1"/>
      <c r="TAL228" s="1"/>
      <c r="TAM228" s="1"/>
      <c r="TAN228" s="1"/>
      <c r="TAO228" s="1"/>
      <c r="TAP228" s="1"/>
      <c r="TAQ228" s="1"/>
      <c r="TAR228" s="1"/>
      <c r="TAS228" s="1"/>
      <c r="TAT228" s="1"/>
      <c r="TAU228" s="1"/>
      <c r="TAV228" s="1"/>
      <c r="TAW228" s="1"/>
      <c r="TAX228" s="1"/>
      <c r="TAY228" s="1"/>
      <c r="TAZ228" s="1"/>
      <c r="TBA228" s="1"/>
      <c r="TBB228" s="1"/>
      <c r="TBC228" s="1"/>
      <c r="TBD228" s="1"/>
      <c r="TBE228" s="1"/>
      <c r="TBF228" s="1"/>
      <c r="TBG228" s="1"/>
      <c r="TBH228" s="1"/>
      <c r="TBI228" s="1"/>
      <c r="TBJ228" s="1"/>
      <c r="TBK228" s="1"/>
      <c r="TBL228" s="1"/>
      <c r="TBM228" s="1"/>
      <c r="TBN228" s="1"/>
      <c r="TBO228" s="1"/>
      <c r="TBP228" s="1"/>
      <c r="TBQ228" s="1"/>
      <c r="TBR228" s="1"/>
      <c r="TBS228" s="1"/>
      <c r="TBT228" s="1"/>
      <c r="TBU228" s="1"/>
      <c r="TBV228" s="1"/>
      <c r="TBW228" s="1"/>
      <c r="TBX228" s="1"/>
      <c r="TBY228" s="1"/>
      <c r="TBZ228" s="1"/>
      <c r="TCA228" s="1"/>
      <c r="TCB228" s="1"/>
      <c r="TCC228" s="1"/>
      <c r="TCD228" s="1"/>
      <c r="TCE228" s="1"/>
      <c r="TCF228" s="1"/>
      <c r="TCG228" s="1"/>
      <c r="TCH228" s="1"/>
      <c r="TCI228" s="1"/>
      <c r="TCJ228" s="1"/>
      <c r="TCK228" s="1"/>
      <c r="TCL228" s="1"/>
      <c r="TCM228" s="1"/>
      <c r="TCN228" s="1"/>
      <c r="TCO228" s="1"/>
      <c r="TCP228" s="1"/>
      <c r="TCQ228" s="1"/>
      <c r="TCR228" s="1"/>
      <c r="TCS228" s="1"/>
      <c r="TCT228" s="1"/>
      <c r="TCU228" s="1"/>
      <c r="TCV228" s="1"/>
      <c r="TCW228" s="1"/>
      <c r="TCX228" s="1"/>
      <c r="TCY228" s="1"/>
      <c r="TCZ228" s="1"/>
      <c r="TDA228" s="1"/>
      <c r="TDB228" s="1"/>
      <c r="TDC228" s="1"/>
      <c r="TDD228" s="1"/>
      <c r="TDE228" s="1"/>
      <c r="TDF228" s="1"/>
      <c r="TDG228" s="1"/>
      <c r="TDH228" s="1"/>
      <c r="TDI228" s="1"/>
      <c r="TDJ228" s="1"/>
      <c r="TDK228" s="1"/>
      <c r="TDL228" s="1"/>
      <c r="TDM228" s="1"/>
      <c r="TDN228" s="1"/>
      <c r="TDO228" s="1"/>
      <c r="TDP228" s="1"/>
      <c r="TDQ228" s="1"/>
      <c r="TDR228" s="1"/>
      <c r="TDS228" s="1"/>
      <c r="TDT228" s="1"/>
      <c r="TDU228" s="1"/>
      <c r="TDV228" s="1"/>
      <c r="TDW228" s="1"/>
      <c r="TDX228" s="1"/>
      <c r="TDY228" s="1"/>
      <c r="TDZ228" s="1"/>
      <c r="TEA228" s="1"/>
      <c r="TEB228" s="1"/>
      <c r="TEC228" s="1"/>
      <c r="TED228" s="1"/>
      <c r="TEE228" s="1"/>
      <c r="TEF228" s="1"/>
      <c r="TEG228" s="1"/>
      <c r="TEH228" s="1"/>
      <c r="TEI228" s="1"/>
      <c r="TEJ228" s="1"/>
      <c r="TEK228" s="1"/>
      <c r="TEL228" s="1"/>
      <c r="TEM228" s="1"/>
      <c r="TEN228" s="1"/>
      <c r="TEO228" s="1"/>
      <c r="TEP228" s="1"/>
      <c r="TEQ228" s="1"/>
      <c r="TER228" s="1"/>
      <c r="TES228" s="1"/>
      <c r="TET228" s="1"/>
      <c r="TEU228" s="1"/>
      <c r="TEV228" s="1"/>
      <c r="TEW228" s="1"/>
      <c r="TEX228" s="1"/>
      <c r="TEY228" s="1"/>
      <c r="TEZ228" s="1"/>
      <c r="TFA228" s="1"/>
      <c r="TFB228" s="1"/>
      <c r="TFC228" s="1"/>
      <c r="TFD228" s="1"/>
      <c r="TFE228" s="1"/>
      <c r="TFF228" s="1"/>
      <c r="TFG228" s="1"/>
      <c r="TFH228" s="1"/>
      <c r="TFI228" s="1"/>
      <c r="TFJ228" s="1"/>
      <c r="TFK228" s="1"/>
      <c r="TFL228" s="1"/>
      <c r="TFM228" s="1"/>
      <c r="TFN228" s="1"/>
      <c r="TFO228" s="1"/>
      <c r="TFP228" s="1"/>
      <c r="TFQ228" s="1"/>
      <c r="TFR228" s="1"/>
      <c r="TFS228" s="1"/>
      <c r="TFT228" s="1"/>
      <c r="TFU228" s="1"/>
      <c r="TFV228" s="1"/>
      <c r="TFW228" s="1"/>
      <c r="TFX228" s="1"/>
      <c r="TFY228" s="1"/>
      <c r="TFZ228" s="1"/>
      <c r="TGA228" s="1"/>
      <c r="TGB228" s="1"/>
      <c r="TGC228" s="1"/>
      <c r="TGD228" s="1"/>
      <c r="TGE228" s="1"/>
      <c r="TGF228" s="1"/>
      <c r="TGG228" s="1"/>
      <c r="TGH228" s="1"/>
      <c r="TGI228" s="1"/>
      <c r="TGJ228" s="1"/>
      <c r="TGK228" s="1"/>
      <c r="TGL228" s="1"/>
      <c r="TGM228" s="1"/>
      <c r="TGN228" s="1"/>
      <c r="TGO228" s="1"/>
      <c r="TGP228" s="1"/>
      <c r="TGQ228" s="1"/>
      <c r="TGR228" s="1"/>
      <c r="TGS228" s="1"/>
      <c r="TGT228" s="1"/>
      <c r="TGU228" s="1"/>
      <c r="TGV228" s="1"/>
      <c r="TGW228" s="1"/>
      <c r="TGX228" s="1"/>
      <c r="TGY228" s="1"/>
      <c r="TGZ228" s="1"/>
      <c r="THA228" s="1"/>
      <c r="THB228" s="1"/>
      <c r="THC228" s="1"/>
      <c r="THD228" s="1"/>
      <c r="THE228" s="1"/>
      <c r="THF228" s="1"/>
      <c r="THG228" s="1"/>
      <c r="THH228" s="1"/>
      <c r="THI228" s="1"/>
      <c r="THJ228" s="1"/>
      <c r="THK228" s="1"/>
      <c r="THL228" s="1"/>
      <c r="THM228" s="1"/>
      <c r="THN228" s="1"/>
      <c r="THO228" s="1"/>
      <c r="THP228" s="1"/>
      <c r="THQ228" s="1"/>
      <c r="THR228" s="1"/>
      <c r="THS228" s="1"/>
      <c r="THT228" s="1"/>
      <c r="THU228" s="1"/>
      <c r="THV228" s="1"/>
      <c r="THW228" s="1"/>
      <c r="THX228" s="1"/>
      <c r="THY228" s="1"/>
      <c r="THZ228" s="1"/>
      <c r="TIA228" s="1"/>
      <c r="TIB228" s="1"/>
      <c r="TIC228" s="1"/>
      <c r="TID228" s="1"/>
      <c r="TIE228" s="1"/>
      <c r="TIF228" s="1"/>
      <c r="TIG228" s="1"/>
      <c r="TIH228" s="1"/>
      <c r="TII228" s="1"/>
      <c r="TIJ228" s="1"/>
      <c r="TIK228" s="1"/>
      <c r="TIL228" s="1"/>
      <c r="TIM228" s="1"/>
      <c r="TIN228" s="1"/>
      <c r="TIO228" s="1"/>
      <c r="TIP228" s="1"/>
      <c r="TIQ228" s="1"/>
      <c r="TIR228" s="1"/>
      <c r="TIS228" s="1"/>
      <c r="TIT228" s="1"/>
      <c r="TIU228" s="1"/>
      <c r="TIV228" s="1"/>
      <c r="TIW228" s="1"/>
      <c r="TIX228" s="1"/>
      <c r="TIY228" s="1"/>
      <c r="TIZ228" s="1"/>
      <c r="TJA228" s="1"/>
      <c r="TJB228" s="1"/>
      <c r="TJC228" s="1"/>
      <c r="TJD228" s="1"/>
      <c r="TJE228" s="1"/>
      <c r="TJF228" s="1"/>
      <c r="TJG228" s="1"/>
      <c r="TJH228" s="1"/>
      <c r="TJI228" s="1"/>
      <c r="TJJ228" s="1"/>
      <c r="TJK228" s="1"/>
      <c r="TJL228" s="1"/>
      <c r="TJM228" s="1"/>
      <c r="TJN228" s="1"/>
      <c r="TJO228" s="1"/>
      <c r="TJP228" s="1"/>
      <c r="TJQ228" s="1"/>
      <c r="TJR228" s="1"/>
      <c r="TJS228" s="1"/>
      <c r="TJT228" s="1"/>
      <c r="TJU228" s="1"/>
      <c r="TJV228" s="1"/>
      <c r="TJW228" s="1"/>
      <c r="TJX228" s="1"/>
      <c r="TJY228" s="1"/>
      <c r="TJZ228" s="1"/>
      <c r="TKA228" s="1"/>
      <c r="TKB228" s="1"/>
      <c r="TKC228" s="1"/>
      <c r="TKD228" s="1"/>
      <c r="TKE228" s="1"/>
      <c r="TKF228" s="1"/>
      <c r="TKG228" s="1"/>
      <c r="TKH228" s="1"/>
      <c r="TKI228" s="1"/>
      <c r="TKJ228" s="1"/>
      <c r="TKK228" s="1"/>
      <c r="TKL228" s="1"/>
      <c r="TKM228" s="1"/>
      <c r="TKN228" s="1"/>
      <c r="TKO228" s="1"/>
      <c r="TKP228" s="1"/>
      <c r="TKQ228" s="1"/>
      <c r="TKR228" s="1"/>
      <c r="TKS228" s="1"/>
      <c r="TKT228" s="1"/>
      <c r="TKU228" s="1"/>
      <c r="TKV228" s="1"/>
      <c r="TKW228" s="1"/>
      <c r="TKX228" s="1"/>
      <c r="TKY228" s="1"/>
      <c r="TKZ228" s="1"/>
      <c r="TLA228" s="1"/>
      <c r="TLB228" s="1"/>
      <c r="TLC228" s="1"/>
      <c r="TLD228" s="1"/>
      <c r="TLE228" s="1"/>
      <c r="TLF228" s="1"/>
      <c r="TLG228" s="1"/>
      <c r="TLH228" s="1"/>
      <c r="TLI228" s="1"/>
      <c r="TLJ228" s="1"/>
      <c r="TLK228" s="1"/>
      <c r="TLL228" s="1"/>
      <c r="TLM228" s="1"/>
      <c r="TLN228" s="1"/>
      <c r="TLO228" s="1"/>
      <c r="TLP228" s="1"/>
      <c r="TLQ228" s="1"/>
      <c r="TLR228" s="1"/>
      <c r="TLS228" s="1"/>
      <c r="TLT228" s="1"/>
      <c r="TLU228" s="1"/>
      <c r="TLV228" s="1"/>
      <c r="TLW228" s="1"/>
      <c r="TLX228" s="1"/>
      <c r="TLY228" s="1"/>
      <c r="TLZ228" s="1"/>
      <c r="TMA228" s="1"/>
      <c r="TMB228" s="1"/>
      <c r="TMC228" s="1"/>
      <c r="TMD228" s="1"/>
      <c r="TME228" s="1"/>
      <c r="TMF228" s="1"/>
      <c r="TMG228" s="1"/>
      <c r="TMH228" s="1"/>
      <c r="TMI228" s="1"/>
      <c r="TMJ228" s="1"/>
      <c r="TMK228" s="1"/>
      <c r="TML228" s="1"/>
      <c r="TMM228" s="1"/>
      <c r="TMN228" s="1"/>
      <c r="TMO228" s="1"/>
      <c r="TMP228" s="1"/>
      <c r="TMQ228" s="1"/>
      <c r="TMR228" s="1"/>
      <c r="TMS228" s="1"/>
      <c r="TMT228" s="1"/>
      <c r="TMU228" s="1"/>
      <c r="TMV228" s="1"/>
      <c r="TMW228" s="1"/>
      <c r="TMX228" s="1"/>
      <c r="TMY228" s="1"/>
      <c r="TMZ228" s="1"/>
      <c r="TNA228" s="1"/>
      <c r="TNB228" s="1"/>
      <c r="TNC228" s="1"/>
      <c r="TND228" s="1"/>
      <c r="TNE228" s="1"/>
      <c r="TNF228" s="1"/>
      <c r="TNG228" s="1"/>
      <c r="TNH228" s="1"/>
      <c r="TNI228" s="1"/>
      <c r="TNJ228" s="1"/>
      <c r="TNK228" s="1"/>
      <c r="TNL228" s="1"/>
      <c r="TNM228" s="1"/>
      <c r="TNN228" s="1"/>
      <c r="TNO228" s="1"/>
      <c r="TNP228" s="1"/>
      <c r="TNQ228" s="1"/>
      <c r="TNR228" s="1"/>
      <c r="TNS228" s="1"/>
      <c r="TNT228" s="1"/>
      <c r="TNU228" s="1"/>
      <c r="TNV228" s="1"/>
      <c r="TNW228" s="1"/>
      <c r="TNX228" s="1"/>
      <c r="TNY228" s="1"/>
      <c r="TNZ228" s="1"/>
      <c r="TOA228" s="1"/>
      <c r="TOB228" s="1"/>
      <c r="TOC228" s="1"/>
      <c r="TOD228" s="1"/>
      <c r="TOE228" s="1"/>
      <c r="TOF228" s="1"/>
      <c r="TOG228" s="1"/>
      <c r="TOH228" s="1"/>
      <c r="TOI228" s="1"/>
      <c r="TOJ228" s="1"/>
      <c r="TOK228" s="1"/>
      <c r="TOL228" s="1"/>
      <c r="TOM228" s="1"/>
      <c r="TON228" s="1"/>
      <c r="TOO228" s="1"/>
      <c r="TOP228" s="1"/>
      <c r="TOQ228" s="1"/>
      <c r="TOR228" s="1"/>
      <c r="TOS228" s="1"/>
      <c r="TOT228" s="1"/>
      <c r="TOU228" s="1"/>
      <c r="TOV228" s="1"/>
      <c r="TOW228" s="1"/>
      <c r="TOX228" s="1"/>
      <c r="TOY228" s="1"/>
      <c r="TOZ228" s="1"/>
      <c r="TPA228" s="1"/>
      <c r="TPB228" s="1"/>
      <c r="TPC228" s="1"/>
      <c r="TPD228" s="1"/>
      <c r="TPE228" s="1"/>
      <c r="TPF228" s="1"/>
      <c r="TPG228" s="1"/>
      <c r="TPH228" s="1"/>
      <c r="TPI228" s="1"/>
      <c r="TPJ228" s="1"/>
      <c r="TPK228" s="1"/>
      <c r="TPL228" s="1"/>
      <c r="TPM228" s="1"/>
      <c r="TPN228" s="1"/>
      <c r="TPO228" s="1"/>
      <c r="TPP228" s="1"/>
      <c r="TPQ228" s="1"/>
      <c r="TPR228" s="1"/>
      <c r="TPS228" s="1"/>
      <c r="TPT228" s="1"/>
      <c r="TPU228" s="1"/>
      <c r="TPV228" s="1"/>
      <c r="TPW228" s="1"/>
      <c r="TPX228" s="1"/>
      <c r="TPY228" s="1"/>
      <c r="TPZ228" s="1"/>
      <c r="TQA228" s="1"/>
      <c r="TQB228" s="1"/>
      <c r="TQC228" s="1"/>
      <c r="TQD228" s="1"/>
      <c r="TQE228" s="1"/>
      <c r="TQF228" s="1"/>
      <c r="TQG228" s="1"/>
      <c r="TQH228" s="1"/>
      <c r="TQI228" s="1"/>
      <c r="TQJ228" s="1"/>
      <c r="TQK228" s="1"/>
      <c r="TQL228" s="1"/>
      <c r="TQM228" s="1"/>
      <c r="TQN228" s="1"/>
      <c r="TQO228" s="1"/>
      <c r="TQP228" s="1"/>
      <c r="TQQ228" s="1"/>
      <c r="TQR228" s="1"/>
      <c r="TQS228" s="1"/>
      <c r="TQT228" s="1"/>
      <c r="TQU228" s="1"/>
      <c r="TQV228" s="1"/>
      <c r="TQW228" s="1"/>
      <c r="TQX228" s="1"/>
      <c r="TQY228" s="1"/>
      <c r="TQZ228" s="1"/>
      <c r="TRA228" s="1"/>
      <c r="TRB228" s="1"/>
      <c r="TRC228" s="1"/>
      <c r="TRD228" s="1"/>
      <c r="TRE228" s="1"/>
      <c r="TRF228" s="1"/>
      <c r="TRG228" s="1"/>
      <c r="TRH228" s="1"/>
      <c r="TRI228" s="1"/>
      <c r="TRJ228" s="1"/>
      <c r="TRK228" s="1"/>
      <c r="TRL228" s="1"/>
      <c r="TRM228" s="1"/>
      <c r="TRN228" s="1"/>
      <c r="TRO228" s="1"/>
      <c r="TRP228" s="1"/>
      <c r="TRQ228" s="1"/>
      <c r="TRR228" s="1"/>
      <c r="TRS228" s="1"/>
      <c r="TRT228" s="1"/>
      <c r="TRU228" s="1"/>
      <c r="TRV228" s="1"/>
      <c r="TRW228" s="1"/>
      <c r="TRX228" s="1"/>
      <c r="TRY228" s="1"/>
      <c r="TRZ228" s="1"/>
      <c r="TSA228" s="1"/>
      <c r="TSB228" s="1"/>
      <c r="TSC228" s="1"/>
      <c r="TSD228" s="1"/>
      <c r="TSE228" s="1"/>
      <c r="TSF228" s="1"/>
      <c r="TSG228" s="1"/>
      <c r="TSH228" s="1"/>
      <c r="TSI228" s="1"/>
      <c r="TSJ228" s="1"/>
      <c r="TSK228" s="1"/>
      <c r="TSL228" s="1"/>
      <c r="TSM228" s="1"/>
      <c r="TSN228" s="1"/>
      <c r="TSO228" s="1"/>
      <c r="TSP228" s="1"/>
      <c r="TSQ228" s="1"/>
      <c r="TSR228" s="1"/>
      <c r="TSS228" s="1"/>
      <c r="TST228" s="1"/>
      <c r="TSU228" s="1"/>
      <c r="TSV228" s="1"/>
      <c r="TSW228" s="1"/>
      <c r="TSX228" s="1"/>
      <c r="TSY228" s="1"/>
      <c r="TSZ228" s="1"/>
      <c r="TTA228" s="1"/>
      <c r="TTB228" s="1"/>
      <c r="TTC228" s="1"/>
      <c r="TTD228" s="1"/>
      <c r="TTE228" s="1"/>
      <c r="TTF228" s="1"/>
      <c r="TTG228" s="1"/>
      <c r="TTH228" s="1"/>
      <c r="TTI228" s="1"/>
      <c r="TTJ228" s="1"/>
      <c r="TTK228" s="1"/>
      <c r="TTL228" s="1"/>
      <c r="TTM228" s="1"/>
      <c r="TTN228" s="1"/>
      <c r="TTO228" s="1"/>
      <c r="TTP228" s="1"/>
      <c r="TTQ228" s="1"/>
      <c r="TTR228" s="1"/>
      <c r="TTS228" s="1"/>
      <c r="TTT228" s="1"/>
      <c r="TTU228" s="1"/>
      <c r="TTV228" s="1"/>
      <c r="TTW228" s="1"/>
      <c r="TTX228" s="1"/>
      <c r="TTY228" s="1"/>
      <c r="TTZ228" s="1"/>
      <c r="TUA228" s="1"/>
      <c r="TUB228" s="1"/>
      <c r="TUC228" s="1"/>
      <c r="TUD228" s="1"/>
      <c r="TUE228" s="1"/>
      <c r="TUF228" s="1"/>
      <c r="TUG228" s="1"/>
      <c r="TUH228" s="1"/>
      <c r="TUI228" s="1"/>
      <c r="TUJ228" s="1"/>
      <c r="TUK228" s="1"/>
      <c r="TUL228" s="1"/>
      <c r="TUM228" s="1"/>
      <c r="TUN228" s="1"/>
      <c r="TUO228" s="1"/>
      <c r="TUP228" s="1"/>
      <c r="TUQ228" s="1"/>
      <c r="TUR228" s="1"/>
      <c r="TUS228" s="1"/>
      <c r="TUT228" s="1"/>
      <c r="TUU228" s="1"/>
      <c r="TUV228" s="1"/>
      <c r="TUW228" s="1"/>
      <c r="TUX228" s="1"/>
      <c r="TUY228" s="1"/>
      <c r="TUZ228" s="1"/>
      <c r="TVA228" s="1"/>
      <c r="TVB228" s="1"/>
      <c r="TVC228" s="1"/>
      <c r="TVD228" s="1"/>
      <c r="TVE228" s="1"/>
      <c r="TVF228" s="1"/>
      <c r="TVG228" s="1"/>
      <c r="TVH228" s="1"/>
      <c r="TVI228" s="1"/>
      <c r="TVJ228" s="1"/>
      <c r="TVK228" s="1"/>
      <c r="TVL228" s="1"/>
      <c r="TVM228" s="1"/>
      <c r="TVN228" s="1"/>
      <c r="TVO228" s="1"/>
      <c r="TVP228" s="1"/>
      <c r="TVQ228" s="1"/>
      <c r="TVR228" s="1"/>
      <c r="TVS228" s="1"/>
      <c r="TVT228" s="1"/>
      <c r="TVU228" s="1"/>
      <c r="TVV228" s="1"/>
      <c r="TVW228" s="1"/>
      <c r="TVX228" s="1"/>
      <c r="TVY228" s="1"/>
      <c r="TVZ228" s="1"/>
      <c r="TWA228" s="1"/>
      <c r="TWB228" s="1"/>
      <c r="TWC228" s="1"/>
      <c r="TWD228" s="1"/>
      <c r="TWE228" s="1"/>
      <c r="TWF228" s="1"/>
      <c r="TWG228" s="1"/>
      <c r="TWH228" s="1"/>
      <c r="TWI228" s="1"/>
      <c r="TWJ228" s="1"/>
      <c r="TWK228" s="1"/>
      <c r="TWL228" s="1"/>
      <c r="TWM228" s="1"/>
      <c r="TWN228" s="1"/>
      <c r="TWO228" s="1"/>
      <c r="TWP228" s="1"/>
      <c r="TWQ228" s="1"/>
      <c r="TWR228" s="1"/>
      <c r="TWS228" s="1"/>
      <c r="TWT228" s="1"/>
      <c r="TWU228" s="1"/>
      <c r="TWV228" s="1"/>
      <c r="TWW228" s="1"/>
      <c r="TWX228" s="1"/>
      <c r="TWY228" s="1"/>
      <c r="TWZ228" s="1"/>
      <c r="TXA228" s="1"/>
      <c r="TXB228" s="1"/>
      <c r="TXC228" s="1"/>
      <c r="TXD228" s="1"/>
      <c r="TXE228" s="1"/>
      <c r="TXF228" s="1"/>
      <c r="TXG228" s="1"/>
      <c r="TXH228" s="1"/>
      <c r="TXI228" s="1"/>
      <c r="TXJ228" s="1"/>
      <c r="TXK228" s="1"/>
      <c r="TXL228" s="1"/>
      <c r="TXM228" s="1"/>
      <c r="TXN228" s="1"/>
      <c r="TXO228" s="1"/>
      <c r="TXP228" s="1"/>
      <c r="TXQ228" s="1"/>
      <c r="TXR228" s="1"/>
      <c r="TXS228" s="1"/>
      <c r="TXT228" s="1"/>
      <c r="TXU228" s="1"/>
      <c r="TXV228" s="1"/>
      <c r="TXW228" s="1"/>
      <c r="TXX228" s="1"/>
      <c r="TXY228" s="1"/>
      <c r="TXZ228" s="1"/>
      <c r="TYA228" s="1"/>
      <c r="TYB228" s="1"/>
      <c r="TYC228" s="1"/>
      <c r="TYD228" s="1"/>
      <c r="TYE228" s="1"/>
      <c r="TYF228" s="1"/>
      <c r="TYG228" s="1"/>
      <c r="TYH228" s="1"/>
      <c r="TYI228" s="1"/>
      <c r="TYJ228" s="1"/>
      <c r="TYK228" s="1"/>
      <c r="TYL228" s="1"/>
      <c r="TYM228" s="1"/>
      <c r="TYN228" s="1"/>
      <c r="TYO228" s="1"/>
      <c r="TYP228" s="1"/>
      <c r="TYQ228" s="1"/>
      <c r="TYR228" s="1"/>
      <c r="TYS228" s="1"/>
      <c r="TYT228" s="1"/>
      <c r="TYU228" s="1"/>
      <c r="TYV228" s="1"/>
      <c r="TYW228" s="1"/>
      <c r="TYX228" s="1"/>
      <c r="TYY228" s="1"/>
      <c r="TYZ228" s="1"/>
      <c r="TZA228" s="1"/>
      <c r="TZB228" s="1"/>
      <c r="TZC228" s="1"/>
      <c r="TZD228" s="1"/>
      <c r="TZE228" s="1"/>
      <c r="TZF228" s="1"/>
      <c r="TZG228" s="1"/>
      <c r="TZH228" s="1"/>
      <c r="TZI228" s="1"/>
      <c r="TZJ228" s="1"/>
      <c r="TZK228" s="1"/>
      <c r="TZL228" s="1"/>
      <c r="TZM228" s="1"/>
      <c r="TZN228" s="1"/>
      <c r="TZO228" s="1"/>
      <c r="TZP228" s="1"/>
      <c r="TZQ228" s="1"/>
      <c r="TZR228" s="1"/>
      <c r="TZS228" s="1"/>
      <c r="TZT228" s="1"/>
      <c r="TZU228" s="1"/>
      <c r="TZV228" s="1"/>
      <c r="TZW228" s="1"/>
      <c r="TZX228" s="1"/>
      <c r="TZY228" s="1"/>
      <c r="TZZ228" s="1"/>
      <c r="UAA228" s="1"/>
      <c r="UAB228" s="1"/>
      <c r="UAC228" s="1"/>
      <c r="UAD228" s="1"/>
      <c r="UAE228" s="1"/>
      <c r="UAF228" s="1"/>
      <c r="UAG228" s="1"/>
      <c r="UAH228" s="1"/>
      <c r="UAI228" s="1"/>
      <c r="UAJ228" s="1"/>
      <c r="UAK228" s="1"/>
      <c r="UAL228" s="1"/>
      <c r="UAM228" s="1"/>
      <c r="UAN228" s="1"/>
      <c r="UAO228" s="1"/>
      <c r="UAP228" s="1"/>
      <c r="UAQ228" s="1"/>
      <c r="UAR228" s="1"/>
      <c r="UAS228" s="1"/>
      <c r="UAT228" s="1"/>
      <c r="UAU228" s="1"/>
      <c r="UAV228" s="1"/>
      <c r="UAW228" s="1"/>
      <c r="UAX228" s="1"/>
      <c r="UAY228" s="1"/>
      <c r="UAZ228" s="1"/>
      <c r="UBA228" s="1"/>
      <c r="UBB228" s="1"/>
      <c r="UBC228" s="1"/>
      <c r="UBD228" s="1"/>
      <c r="UBE228" s="1"/>
      <c r="UBF228" s="1"/>
      <c r="UBG228" s="1"/>
      <c r="UBH228" s="1"/>
      <c r="UBI228" s="1"/>
      <c r="UBJ228" s="1"/>
      <c r="UBK228" s="1"/>
      <c r="UBL228" s="1"/>
      <c r="UBM228" s="1"/>
      <c r="UBN228" s="1"/>
      <c r="UBO228" s="1"/>
      <c r="UBP228" s="1"/>
      <c r="UBQ228" s="1"/>
      <c r="UBR228" s="1"/>
      <c r="UBS228" s="1"/>
      <c r="UBT228" s="1"/>
      <c r="UBU228" s="1"/>
      <c r="UBV228" s="1"/>
      <c r="UBW228" s="1"/>
      <c r="UBX228" s="1"/>
      <c r="UBY228" s="1"/>
      <c r="UBZ228" s="1"/>
      <c r="UCA228" s="1"/>
      <c r="UCB228" s="1"/>
      <c r="UCC228" s="1"/>
      <c r="UCD228" s="1"/>
      <c r="UCE228" s="1"/>
      <c r="UCF228" s="1"/>
      <c r="UCG228" s="1"/>
      <c r="UCH228" s="1"/>
      <c r="UCI228" s="1"/>
      <c r="UCJ228" s="1"/>
      <c r="UCK228" s="1"/>
      <c r="UCL228" s="1"/>
      <c r="UCM228" s="1"/>
      <c r="UCN228" s="1"/>
      <c r="UCO228" s="1"/>
      <c r="UCP228" s="1"/>
      <c r="UCQ228" s="1"/>
      <c r="UCR228" s="1"/>
      <c r="UCS228" s="1"/>
      <c r="UCT228" s="1"/>
      <c r="UCU228" s="1"/>
      <c r="UCV228" s="1"/>
      <c r="UCW228" s="1"/>
      <c r="UCX228" s="1"/>
      <c r="UCY228" s="1"/>
      <c r="UCZ228" s="1"/>
      <c r="UDA228" s="1"/>
      <c r="UDB228" s="1"/>
      <c r="UDC228" s="1"/>
      <c r="UDD228" s="1"/>
      <c r="UDE228" s="1"/>
      <c r="UDF228" s="1"/>
      <c r="UDG228" s="1"/>
      <c r="UDH228" s="1"/>
      <c r="UDI228" s="1"/>
      <c r="UDJ228" s="1"/>
      <c r="UDK228" s="1"/>
      <c r="UDL228" s="1"/>
      <c r="UDM228" s="1"/>
      <c r="UDN228" s="1"/>
      <c r="UDO228" s="1"/>
      <c r="UDP228" s="1"/>
      <c r="UDQ228" s="1"/>
      <c r="UDR228" s="1"/>
      <c r="UDS228" s="1"/>
      <c r="UDT228" s="1"/>
      <c r="UDU228" s="1"/>
      <c r="UDV228" s="1"/>
      <c r="UDW228" s="1"/>
      <c r="UDX228" s="1"/>
      <c r="UDY228" s="1"/>
      <c r="UDZ228" s="1"/>
      <c r="UEA228" s="1"/>
      <c r="UEB228" s="1"/>
      <c r="UEC228" s="1"/>
      <c r="UED228" s="1"/>
      <c r="UEE228" s="1"/>
      <c r="UEF228" s="1"/>
      <c r="UEG228" s="1"/>
      <c r="UEH228" s="1"/>
      <c r="UEI228" s="1"/>
      <c r="UEJ228" s="1"/>
      <c r="UEK228" s="1"/>
      <c r="UEL228" s="1"/>
      <c r="UEM228" s="1"/>
      <c r="UEN228" s="1"/>
      <c r="UEO228" s="1"/>
      <c r="UEP228" s="1"/>
      <c r="UEQ228" s="1"/>
      <c r="UER228" s="1"/>
      <c r="UES228" s="1"/>
      <c r="UET228" s="1"/>
      <c r="UEU228" s="1"/>
      <c r="UEV228" s="1"/>
      <c r="UEW228" s="1"/>
      <c r="UEX228" s="1"/>
      <c r="UEY228" s="1"/>
      <c r="UEZ228" s="1"/>
      <c r="UFA228" s="1"/>
      <c r="UFB228" s="1"/>
      <c r="UFC228" s="1"/>
      <c r="UFD228" s="1"/>
      <c r="UFE228" s="1"/>
      <c r="UFF228" s="1"/>
      <c r="UFG228" s="1"/>
      <c r="UFH228" s="1"/>
      <c r="UFI228" s="1"/>
      <c r="UFJ228" s="1"/>
      <c r="UFK228" s="1"/>
      <c r="UFL228" s="1"/>
      <c r="UFM228" s="1"/>
      <c r="UFN228" s="1"/>
      <c r="UFO228" s="1"/>
      <c r="UFP228" s="1"/>
      <c r="UFQ228" s="1"/>
      <c r="UFR228" s="1"/>
      <c r="UFS228" s="1"/>
      <c r="UFT228" s="1"/>
      <c r="UFU228" s="1"/>
      <c r="UFV228" s="1"/>
      <c r="UFW228" s="1"/>
      <c r="UFX228" s="1"/>
      <c r="UFY228" s="1"/>
      <c r="UFZ228" s="1"/>
      <c r="UGA228" s="1"/>
      <c r="UGB228" s="1"/>
      <c r="UGC228" s="1"/>
      <c r="UGD228" s="1"/>
      <c r="UGE228" s="1"/>
      <c r="UGF228" s="1"/>
      <c r="UGG228" s="1"/>
      <c r="UGH228" s="1"/>
      <c r="UGI228" s="1"/>
      <c r="UGJ228" s="1"/>
      <c r="UGK228" s="1"/>
      <c r="UGL228" s="1"/>
      <c r="UGM228" s="1"/>
      <c r="UGN228" s="1"/>
      <c r="UGO228" s="1"/>
      <c r="UGP228" s="1"/>
      <c r="UGQ228" s="1"/>
      <c r="UGR228" s="1"/>
      <c r="UGS228" s="1"/>
      <c r="UGT228" s="1"/>
      <c r="UGU228" s="1"/>
      <c r="UGV228" s="1"/>
      <c r="UGW228" s="1"/>
      <c r="UGX228" s="1"/>
      <c r="UGY228" s="1"/>
      <c r="UGZ228" s="1"/>
      <c r="UHA228" s="1"/>
      <c r="UHB228" s="1"/>
      <c r="UHC228" s="1"/>
      <c r="UHD228" s="1"/>
      <c r="UHE228" s="1"/>
      <c r="UHF228" s="1"/>
      <c r="UHG228" s="1"/>
      <c r="UHH228" s="1"/>
      <c r="UHI228" s="1"/>
      <c r="UHJ228" s="1"/>
      <c r="UHK228" s="1"/>
      <c r="UHL228" s="1"/>
      <c r="UHM228" s="1"/>
      <c r="UHN228" s="1"/>
      <c r="UHO228" s="1"/>
      <c r="UHP228" s="1"/>
      <c r="UHQ228" s="1"/>
      <c r="UHR228" s="1"/>
      <c r="UHS228" s="1"/>
      <c r="UHT228" s="1"/>
      <c r="UHU228" s="1"/>
      <c r="UHV228" s="1"/>
      <c r="UHW228" s="1"/>
      <c r="UHX228" s="1"/>
      <c r="UHY228" s="1"/>
      <c r="UHZ228" s="1"/>
      <c r="UIA228" s="1"/>
      <c r="UIB228" s="1"/>
      <c r="UIC228" s="1"/>
      <c r="UID228" s="1"/>
      <c r="UIE228" s="1"/>
      <c r="UIF228" s="1"/>
      <c r="UIG228" s="1"/>
      <c r="UIH228" s="1"/>
      <c r="UII228" s="1"/>
      <c r="UIJ228" s="1"/>
      <c r="UIK228" s="1"/>
      <c r="UIL228" s="1"/>
      <c r="UIM228" s="1"/>
      <c r="UIN228" s="1"/>
      <c r="UIO228" s="1"/>
      <c r="UIP228" s="1"/>
      <c r="UIQ228" s="1"/>
      <c r="UIR228" s="1"/>
      <c r="UIS228" s="1"/>
      <c r="UIT228" s="1"/>
      <c r="UIU228" s="1"/>
      <c r="UIV228" s="1"/>
      <c r="UIW228" s="1"/>
      <c r="UIX228" s="1"/>
      <c r="UIY228" s="1"/>
      <c r="UIZ228" s="1"/>
      <c r="UJA228" s="1"/>
      <c r="UJB228" s="1"/>
      <c r="UJC228" s="1"/>
      <c r="UJD228" s="1"/>
      <c r="UJE228" s="1"/>
      <c r="UJF228" s="1"/>
      <c r="UJG228" s="1"/>
      <c r="UJH228" s="1"/>
      <c r="UJI228" s="1"/>
      <c r="UJJ228" s="1"/>
      <c r="UJK228" s="1"/>
      <c r="UJL228" s="1"/>
      <c r="UJM228" s="1"/>
      <c r="UJN228" s="1"/>
      <c r="UJO228" s="1"/>
      <c r="UJP228" s="1"/>
      <c r="UJQ228" s="1"/>
      <c r="UJR228" s="1"/>
      <c r="UJS228" s="1"/>
      <c r="UJT228" s="1"/>
      <c r="UJU228" s="1"/>
      <c r="UJV228" s="1"/>
      <c r="UJW228" s="1"/>
      <c r="UJX228" s="1"/>
      <c r="UJY228" s="1"/>
      <c r="UJZ228" s="1"/>
      <c r="UKA228" s="1"/>
      <c r="UKB228" s="1"/>
      <c r="UKC228" s="1"/>
      <c r="UKD228" s="1"/>
      <c r="UKE228" s="1"/>
      <c r="UKF228" s="1"/>
      <c r="UKG228" s="1"/>
      <c r="UKH228" s="1"/>
      <c r="UKI228" s="1"/>
      <c r="UKJ228" s="1"/>
      <c r="UKK228" s="1"/>
      <c r="UKL228" s="1"/>
      <c r="UKM228" s="1"/>
      <c r="UKN228" s="1"/>
      <c r="UKO228" s="1"/>
      <c r="UKP228" s="1"/>
      <c r="UKQ228" s="1"/>
      <c r="UKR228" s="1"/>
      <c r="UKS228" s="1"/>
      <c r="UKT228" s="1"/>
      <c r="UKU228" s="1"/>
      <c r="UKV228" s="1"/>
      <c r="UKW228" s="1"/>
      <c r="UKX228" s="1"/>
      <c r="UKY228" s="1"/>
      <c r="UKZ228" s="1"/>
      <c r="ULA228" s="1"/>
      <c r="ULB228" s="1"/>
      <c r="ULC228" s="1"/>
      <c r="ULD228" s="1"/>
      <c r="ULE228" s="1"/>
      <c r="ULF228" s="1"/>
      <c r="ULG228" s="1"/>
      <c r="ULH228" s="1"/>
      <c r="ULI228" s="1"/>
      <c r="ULJ228" s="1"/>
      <c r="ULK228" s="1"/>
      <c r="ULL228" s="1"/>
      <c r="ULM228" s="1"/>
      <c r="ULN228" s="1"/>
      <c r="ULO228" s="1"/>
      <c r="ULP228" s="1"/>
      <c r="ULQ228" s="1"/>
      <c r="ULR228" s="1"/>
      <c r="ULS228" s="1"/>
      <c r="ULT228" s="1"/>
      <c r="ULU228" s="1"/>
      <c r="ULV228" s="1"/>
      <c r="ULW228" s="1"/>
      <c r="ULX228" s="1"/>
      <c r="ULY228" s="1"/>
      <c r="ULZ228" s="1"/>
      <c r="UMA228" s="1"/>
      <c r="UMB228" s="1"/>
      <c r="UMC228" s="1"/>
      <c r="UMD228" s="1"/>
      <c r="UME228" s="1"/>
      <c r="UMF228" s="1"/>
      <c r="UMG228" s="1"/>
      <c r="UMH228" s="1"/>
      <c r="UMI228" s="1"/>
      <c r="UMJ228" s="1"/>
      <c r="UMK228" s="1"/>
      <c r="UML228" s="1"/>
      <c r="UMM228" s="1"/>
      <c r="UMN228" s="1"/>
      <c r="UMO228" s="1"/>
      <c r="UMP228" s="1"/>
      <c r="UMQ228" s="1"/>
      <c r="UMR228" s="1"/>
      <c r="UMS228" s="1"/>
      <c r="UMT228" s="1"/>
      <c r="UMU228" s="1"/>
      <c r="UMV228" s="1"/>
      <c r="UMW228" s="1"/>
      <c r="UMX228" s="1"/>
      <c r="UMY228" s="1"/>
      <c r="UMZ228" s="1"/>
      <c r="UNA228" s="1"/>
      <c r="UNB228" s="1"/>
      <c r="UNC228" s="1"/>
      <c r="UND228" s="1"/>
      <c r="UNE228" s="1"/>
      <c r="UNF228" s="1"/>
      <c r="UNG228" s="1"/>
      <c r="UNH228" s="1"/>
      <c r="UNI228" s="1"/>
      <c r="UNJ228" s="1"/>
      <c r="UNK228" s="1"/>
      <c r="UNL228" s="1"/>
      <c r="UNM228" s="1"/>
      <c r="UNN228" s="1"/>
      <c r="UNO228" s="1"/>
      <c r="UNP228" s="1"/>
      <c r="UNQ228" s="1"/>
      <c r="UNR228" s="1"/>
      <c r="UNS228" s="1"/>
      <c r="UNT228" s="1"/>
      <c r="UNU228" s="1"/>
      <c r="UNV228" s="1"/>
      <c r="UNW228" s="1"/>
      <c r="UNX228" s="1"/>
      <c r="UNY228" s="1"/>
      <c r="UNZ228" s="1"/>
      <c r="UOA228" s="1"/>
      <c r="UOB228" s="1"/>
      <c r="UOC228" s="1"/>
      <c r="UOD228" s="1"/>
      <c r="UOE228" s="1"/>
      <c r="UOF228" s="1"/>
      <c r="UOG228" s="1"/>
      <c r="UOH228" s="1"/>
      <c r="UOI228" s="1"/>
      <c r="UOJ228" s="1"/>
      <c r="UOK228" s="1"/>
      <c r="UOL228" s="1"/>
      <c r="UOM228" s="1"/>
      <c r="UON228" s="1"/>
      <c r="UOO228" s="1"/>
      <c r="UOP228" s="1"/>
      <c r="UOQ228" s="1"/>
      <c r="UOR228" s="1"/>
      <c r="UOS228" s="1"/>
      <c r="UOT228" s="1"/>
      <c r="UOU228" s="1"/>
      <c r="UOV228" s="1"/>
      <c r="UOW228" s="1"/>
      <c r="UOX228" s="1"/>
      <c r="UOY228" s="1"/>
      <c r="UOZ228" s="1"/>
      <c r="UPA228" s="1"/>
      <c r="UPB228" s="1"/>
      <c r="UPC228" s="1"/>
      <c r="UPD228" s="1"/>
      <c r="UPE228" s="1"/>
      <c r="UPF228" s="1"/>
      <c r="UPG228" s="1"/>
      <c r="UPH228" s="1"/>
      <c r="UPI228" s="1"/>
      <c r="UPJ228" s="1"/>
      <c r="UPK228" s="1"/>
      <c r="UPL228" s="1"/>
      <c r="UPM228" s="1"/>
      <c r="UPN228" s="1"/>
      <c r="UPO228" s="1"/>
      <c r="UPP228" s="1"/>
      <c r="UPQ228" s="1"/>
      <c r="UPR228" s="1"/>
      <c r="UPS228" s="1"/>
      <c r="UPT228" s="1"/>
      <c r="UPU228" s="1"/>
      <c r="UPV228" s="1"/>
      <c r="UPW228" s="1"/>
      <c r="UPX228" s="1"/>
      <c r="UPY228" s="1"/>
      <c r="UPZ228" s="1"/>
      <c r="UQA228" s="1"/>
      <c r="UQB228" s="1"/>
      <c r="UQC228" s="1"/>
      <c r="UQD228" s="1"/>
      <c r="UQE228" s="1"/>
      <c r="UQF228" s="1"/>
      <c r="UQG228" s="1"/>
      <c r="UQH228" s="1"/>
      <c r="UQI228" s="1"/>
      <c r="UQJ228" s="1"/>
      <c r="UQK228" s="1"/>
      <c r="UQL228" s="1"/>
      <c r="UQM228" s="1"/>
      <c r="UQN228" s="1"/>
      <c r="UQO228" s="1"/>
      <c r="UQP228" s="1"/>
      <c r="UQQ228" s="1"/>
      <c r="UQR228" s="1"/>
      <c r="UQS228" s="1"/>
      <c r="UQT228" s="1"/>
      <c r="UQU228" s="1"/>
      <c r="UQV228" s="1"/>
      <c r="UQW228" s="1"/>
      <c r="UQX228" s="1"/>
      <c r="UQY228" s="1"/>
      <c r="UQZ228" s="1"/>
      <c r="URA228" s="1"/>
      <c r="URB228" s="1"/>
      <c r="URC228" s="1"/>
      <c r="URD228" s="1"/>
      <c r="URE228" s="1"/>
      <c r="URF228" s="1"/>
      <c r="URG228" s="1"/>
      <c r="URH228" s="1"/>
      <c r="URI228" s="1"/>
      <c r="URJ228" s="1"/>
      <c r="URK228" s="1"/>
      <c r="URL228" s="1"/>
      <c r="URM228" s="1"/>
      <c r="URN228" s="1"/>
      <c r="URO228" s="1"/>
      <c r="URP228" s="1"/>
      <c r="URQ228" s="1"/>
      <c r="URR228" s="1"/>
      <c r="URS228" s="1"/>
      <c r="URT228" s="1"/>
      <c r="URU228" s="1"/>
      <c r="URV228" s="1"/>
      <c r="URW228" s="1"/>
      <c r="URX228" s="1"/>
      <c r="URY228" s="1"/>
      <c r="URZ228" s="1"/>
      <c r="USA228" s="1"/>
      <c r="USB228" s="1"/>
      <c r="USC228" s="1"/>
      <c r="USD228" s="1"/>
      <c r="USE228" s="1"/>
      <c r="USF228" s="1"/>
      <c r="USG228" s="1"/>
      <c r="USH228" s="1"/>
      <c r="USI228" s="1"/>
      <c r="USJ228" s="1"/>
      <c r="USK228" s="1"/>
      <c r="USL228" s="1"/>
      <c r="USM228" s="1"/>
      <c r="USN228" s="1"/>
      <c r="USO228" s="1"/>
      <c r="USP228" s="1"/>
      <c r="USQ228" s="1"/>
      <c r="USR228" s="1"/>
      <c r="USS228" s="1"/>
      <c r="UST228" s="1"/>
      <c r="USU228" s="1"/>
      <c r="USV228" s="1"/>
      <c r="USW228" s="1"/>
      <c r="USX228" s="1"/>
      <c r="USY228" s="1"/>
      <c r="USZ228" s="1"/>
      <c r="UTA228" s="1"/>
      <c r="UTB228" s="1"/>
      <c r="UTC228" s="1"/>
      <c r="UTD228" s="1"/>
      <c r="UTE228" s="1"/>
      <c r="UTF228" s="1"/>
      <c r="UTG228" s="1"/>
      <c r="UTH228" s="1"/>
      <c r="UTI228" s="1"/>
      <c r="UTJ228" s="1"/>
      <c r="UTK228" s="1"/>
      <c r="UTL228" s="1"/>
      <c r="UTM228" s="1"/>
      <c r="UTN228" s="1"/>
      <c r="UTO228" s="1"/>
      <c r="UTP228" s="1"/>
      <c r="UTQ228" s="1"/>
      <c r="UTR228" s="1"/>
      <c r="UTS228" s="1"/>
      <c r="UTT228" s="1"/>
      <c r="UTU228" s="1"/>
      <c r="UTV228" s="1"/>
      <c r="UTW228" s="1"/>
      <c r="UTX228" s="1"/>
      <c r="UTY228" s="1"/>
      <c r="UTZ228" s="1"/>
      <c r="UUA228" s="1"/>
      <c r="UUB228" s="1"/>
      <c r="UUC228" s="1"/>
      <c r="UUD228" s="1"/>
      <c r="UUE228" s="1"/>
      <c r="UUF228" s="1"/>
      <c r="UUG228" s="1"/>
      <c r="UUH228" s="1"/>
      <c r="UUI228" s="1"/>
      <c r="UUJ228" s="1"/>
      <c r="UUK228" s="1"/>
      <c r="UUL228" s="1"/>
      <c r="UUM228" s="1"/>
      <c r="UUN228" s="1"/>
      <c r="UUO228" s="1"/>
      <c r="UUP228" s="1"/>
      <c r="UUQ228" s="1"/>
      <c r="UUR228" s="1"/>
      <c r="UUS228" s="1"/>
      <c r="UUT228" s="1"/>
      <c r="UUU228" s="1"/>
      <c r="UUV228" s="1"/>
      <c r="UUW228" s="1"/>
      <c r="UUX228" s="1"/>
      <c r="UUY228" s="1"/>
      <c r="UUZ228" s="1"/>
      <c r="UVA228" s="1"/>
      <c r="UVB228" s="1"/>
      <c r="UVC228" s="1"/>
      <c r="UVD228" s="1"/>
      <c r="UVE228" s="1"/>
      <c r="UVF228" s="1"/>
      <c r="UVG228" s="1"/>
      <c r="UVH228" s="1"/>
      <c r="UVI228" s="1"/>
      <c r="UVJ228" s="1"/>
      <c r="UVK228" s="1"/>
      <c r="UVL228" s="1"/>
      <c r="UVM228" s="1"/>
      <c r="UVN228" s="1"/>
      <c r="UVO228" s="1"/>
      <c r="UVP228" s="1"/>
      <c r="UVQ228" s="1"/>
      <c r="UVR228" s="1"/>
      <c r="UVS228" s="1"/>
      <c r="UVT228" s="1"/>
      <c r="UVU228" s="1"/>
      <c r="UVV228" s="1"/>
      <c r="UVW228" s="1"/>
      <c r="UVX228" s="1"/>
      <c r="UVY228" s="1"/>
      <c r="UVZ228" s="1"/>
      <c r="UWA228" s="1"/>
      <c r="UWB228" s="1"/>
      <c r="UWC228" s="1"/>
      <c r="UWD228" s="1"/>
      <c r="UWE228" s="1"/>
      <c r="UWF228" s="1"/>
      <c r="UWG228" s="1"/>
      <c r="UWH228" s="1"/>
      <c r="UWI228" s="1"/>
      <c r="UWJ228" s="1"/>
      <c r="UWK228" s="1"/>
      <c r="UWL228" s="1"/>
      <c r="UWM228" s="1"/>
      <c r="UWN228" s="1"/>
      <c r="UWO228" s="1"/>
      <c r="UWP228" s="1"/>
      <c r="UWQ228" s="1"/>
      <c r="UWR228" s="1"/>
      <c r="UWS228" s="1"/>
      <c r="UWT228" s="1"/>
      <c r="UWU228" s="1"/>
      <c r="UWV228" s="1"/>
      <c r="UWW228" s="1"/>
      <c r="UWX228" s="1"/>
      <c r="UWY228" s="1"/>
      <c r="UWZ228" s="1"/>
      <c r="UXA228" s="1"/>
      <c r="UXB228" s="1"/>
      <c r="UXC228" s="1"/>
      <c r="UXD228" s="1"/>
      <c r="UXE228" s="1"/>
      <c r="UXF228" s="1"/>
      <c r="UXG228" s="1"/>
      <c r="UXH228" s="1"/>
      <c r="UXI228" s="1"/>
      <c r="UXJ228" s="1"/>
      <c r="UXK228" s="1"/>
      <c r="UXL228" s="1"/>
      <c r="UXM228" s="1"/>
      <c r="UXN228" s="1"/>
      <c r="UXO228" s="1"/>
      <c r="UXP228" s="1"/>
      <c r="UXQ228" s="1"/>
      <c r="UXR228" s="1"/>
      <c r="UXS228" s="1"/>
      <c r="UXT228" s="1"/>
      <c r="UXU228" s="1"/>
      <c r="UXV228" s="1"/>
      <c r="UXW228" s="1"/>
      <c r="UXX228" s="1"/>
      <c r="UXY228" s="1"/>
      <c r="UXZ228" s="1"/>
      <c r="UYA228" s="1"/>
      <c r="UYB228" s="1"/>
      <c r="UYC228" s="1"/>
      <c r="UYD228" s="1"/>
      <c r="UYE228" s="1"/>
      <c r="UYF228" s="1"/>
      <c r="UYG228" s="1"/>
      <c r="UYH228" s="1"/>
      <c r="UYI228" s="1"/>
      <c r="UYJ228" s="1"/>
      <c r="UYK228" s="1"/>
      <c r="UYL228" s="1"/>
      <c r="UYM228" s="1"/>
      <c r="UYN228" s="1"/>
      <c r="UYO228" s="1"/>
      <c r="UYP228" s="1"/>
      <c r="UYQ228" s="1"/>
      <c r="UYR228" s="1"/>
      <c r="UYS228" s="1"/>
      <c r="UYT228" s="1"/>
      <c r="UYU228" s="1"/>
      <c r="UYV228" s="1"/>
      <c r="UYW228" s="1"/>
      <c r="UYX228" s="1"/>
      <c r="UYY228" s="1"/>
      <c r="UYZ228" s="1"/>
      <c r="UZA228" s="1"/>
      <c r="UZB228" s="1"/>
      <c r="UZC228" s="1"/>
      <c r="UZD228" s="1"/>
      <c r="UZE228" s="1"/>
      <c r="UZF228" s="1"/>
      <c r="UZG228" s="1"/>
      <c r="UZH228" s="1"/>
      <c r="UZI228" s="1"/>
      <c r="UZJ228" s="1"/>
      <c r="UZK228" s="1"/>
      <c r="UZL228" s="1"/>
      <c r="UZM228" s="1"/>
      <c r="UZN228" s="1"/>
      <c r="UZO228" s="1"/>
      <c r="UZP228" s="1"/>
      <c r="UZQ228" s="1"/>
      <c r="UZR228" s="1"/>
      <c r="UZS228" s="1"/>
      <c r="UZT228" s="1"/>
      <c r="UZU228" s="1"/>
      <c r="UZV228" s="1"/>
      <c r="UZW228" s="1"/>
      <c r="UZX228" s="1"/>
      <c r="UZY228" s="1"/>
      <c r="UZZ228" s="1"/>
      <c r="VAA228" s="1"/>
      <c r="VAB228" s="1"/>
      <c r="VAC228" s="1"/>
      <c r="VAD228" s="1"/>
      <c r="VAE228" s="1"/>
      <c r="VAF228" s="1"/>
      <c r="VAG228" s="1"/>
      <c r="VAH228" s="1"/>
      <c r="VAI228" s="1"/>
      <c r="VAJ228" s="1"/>
      <c r="VAK228" s="1"/>
      <c r="VAL228" s="1"/>
      <c r="VAM228" s="1"/>
      <c r="VAN228" s="1"/>
      <c r="VAO228" s="1"/>
      <c r="VAP228" s="1"/>
      <c r="VAQ228" s="1"/>
      <c r="VAR228" s="1"/>
      <c r="VAS228" s="1"/>
      <c r="VAT228" s="1"/>
      <c r="VAU228" s="1"/>
      <c r="VAV228" s="1"/>
      <c r="VAW228" s="1"/>
      <c r="VAX228" s="1"/>
      <c r="VAY228" s="1"/>
      <c r="VAZ228" s="1"/>
      <c r="VBA228" s="1"/>
      <c r="VBB228" s="1"/>
      <c r="VBC228" s="1"/>
      <c r="VBD228" s="1"/>
      <c r="VBE228" s="1"/>
      <c r="VBF228" s="1"/>
      <c r="VBG228" s="1"/>
      <c r="VBH228" s="1"/>
      <c r="VBI228" s="1"/>
      <c r="VBJ228" s="1"/>
      <c r="VBK228" s="1"/>
      <c r="VBL228" s="1"/>
      <c r="VBM228" s="1"/>
      <c r="VBN228" s="1"/>
      <c r="VBO228" s="1"/>
      <c r="VBP228" s="1"/>
      <c r="VBQ228" s="1"/>
      <c r="VBR228" s="1"/>
      <c r="VBS228" s="1"/>
      <c r="VBT228" s="1"/>
      <c r="VBU228" s="1"/>
      <c r="VBV228" s="1"/>
      <c r="VBW228" s="1"/>
      <c r="VBX228" s="1"/>
      <c r="VBY228" s="1"/>
      <c r="VBZ228" s="1"/>
      <c r="VCA228" s="1"/>
      <c r="VCB228" s="1"/>
      <c r="VCC228" s="1"/>
      <c r="VCD228" s="1"/>
      <c r="VCE228" s="1"/>
      <c r="VCF228" s="1"/>
      <c r="VCG228" s="1"/>
      <c r="VCH228" s="1"/>
      <c r="VCI228" s="1"/>
      <c r="VCJ228" s="1"/>
      <c r="VCK228" s="1"/>
      <c r="VCL228" s="1"/>
      <c r="VCM228" s="1"/>
      <c r="VCN228" s="1"/>
      <c r="VCO228" s="1"/>
      <c r="VCP228" s="1"/>
      <c r="VCQ228" s="1"/>
      <c r="VCR228" s="1"/>
      <c r="VCS228" s="1"/>
      <c r="VCT228" s="1"/>
      <c r="VCU228" s="1"/>
      <c r="VCV228" s="1"/>
      <c r="VCW228" s="1"/>
      <c r="VCX228" s="1"/>
      <c r="VCY228" s="1"/>
      <c r="VCZ228" s="1"/>
      <c r="VDA228" s="1"/>
      <c r="VDB228" s="1"/>
      <c r="VDC228" s="1"/>
      <c r="VDD228" s="1"/>
      <c r="VDE228" s="1"/>
      <c r="VDF228" s="1"/>
      <c r="VDG228" s="1"/>
      <c r="VDH228" s="1"/>
      <c r="VDI228" s="1"/>
      <c r="VDJ228" s="1"/>
      <c r="VDK228" s="1"/>
      <c r="VDL228" s="1"/>
      <c r="VDM228" s="1"/>
      <c r="VDN228" s="1"/>
      <c r="VDO228" s="1"/>
      <c r="VDP228" s="1"/>
      <c r="VDQ228" s="1"/>
      <c r="VDR228" s="1"/>
      <c r="VDS228" s="1"/>
      <c r="VDT228" s="1"/>
      <c r="VDU228" s="1"/>
      <c r="VDV228" s="1"/>
      <c r="VDW228" s="1"/>
      <c r="VDX228" s="1"/>
      <c r="VDY228" s="1"/>
      <c r="VDZ228" s="1"/>
      <c r="VEA228" s="1"/>
      <c r="VEB228" s="1"/>
      <c r="VEC228" s="1"/>
      <c r="VED228" s="1"/>
      <c r="VEE228" s="1"/>
      <c r="VEF228" s="1"/>
      <c r="VEG228" s="1"/>
      <c r="VEH228" s="1"/>
      <c r="VEI228" s="1"/>
      <c r="VEJ228" s="1"/>
      <c r="VEK228" s="1"/>
      <c r="VEL228" s="1"/>
      <c r="VEM228" s="1"/>
      <c r="VEN228" s="1"/>
      <c r="VEO228" s="1"/>
      <c r="VEP228" s="1"/>
      <c r="VEQ228" s="1"/>
      <c r="VER228" s="1"/>
      <c r="VES228" s="1"/>
      <c r="VET228" s="1"/>
      <c r="VEU228" s="1"/>
      <c r="VEV228" s="1"/>
      <c r="VEW228" s="1"/>
      <c r="VEX228" s="1"/>
      <c r="VEY228" s="1"/>
      <c r="VEZ228" s="1"/>
      <c r="VFA228" s="1"/>
      <c r="VFB228" s="1"/>
      <c r="VFC228" s="1"/>
      <c r="VFD228" s="1"/>
      <c r="VFE228" s="1"/>
      <c r="VFF228" s="1"/>
      <c r="VFG228" s="1"/>
      <c r="VFH228" s="1"/>
      <c r="VFI228" s="1"/>
      <c r="VFJ228" s="1"/>
      <c r="VFK228" s="1"/>
      <c r="VFL228" s="1"/>
      <c r="VFM228" s="1"/>
      <c r="VFN228" s="1"/>
      <c r="VFO228" s="1"/>
      <c r="VFP228" s="1"/>
      <c r="VFQ228" s="1"/>
      <c r="VFR228" s="1"/>
      <c r="VFS228" s="1"/>
      <c r="VFT228" s="1"/>
      <c r="VFU228" s="1"/>
      <c r="VFV228" s="1"/>
      <c r="VFW228" s="1"/>
      <c r="VFX228" s="1"/>
      <c r="VFY228" s="1"/>
      <c r="VFZ228" s="1"/>
      <c r="VGA228" s="1"/>
      <c r="VGB228" s="1"/>
      <c r="VGC228" s="1"/>
      <c r="VGD228" s="1"/>
      <c r="VGE228" s="1"/>
      <c r="VGF228" s="1"/>
      <c r="VGG228" s="1"/>
      <c r="VGH228" s="1"/>
      <c r="VGI228" s="1"/>
      <c r="VGJ228" s="1"/>
      <c r="VGK228" s="1"/>
      <c r="VGL228" s="1"/>
      <c r="VGM228" s="1"/>
      <c r="VGN228" s="1"/>
      <c r="VGO228" s="1"/>
      <c r="VGP228" s="1"/>
      <c r="VGQ228" s="1"/>
      <c r="VGR228" s="1"/>
      <c r="VGS228" s="1"/>
      <c r="VGT228" s="1"/>
      <c r="VGU228" s="1"/>
      <c r="VGV228" s="1"/>
      <c r="VGW228" s="1"/>
      <c r="VGX228" s="1"/>
      <c r="VGY228" s="1"/>
      <c r="VGZ228" s="1"/>
      <c r="VHA228" s="1"/>
      <c r="VHB228" s="1"/>
      <c r="VHC228" s="1"/>
      <c r="VHD228" s="1"/>
      <c r="VHE228" s="1"/>
      <c r="VHF228" s="1"/>
      <c r="VHG228" s="1"/>
      <c r="VHH228" s="1"/>
      <c r="VHI228" s="1"/>
      <c r="VHJ228" s="1"/>
      <c r="VHK228" s="1"/>
      <c r="VHL228" s="1"/>
      <c r="VHM228" s="1"/>
      <c r="VHN228" s="1"/>
      <c r="VHO228" s="1"/>
      <c r="VHP228" s="1"/>
      <c r="VHQ228" s="1"/>
      <c r="VHR228" s="1"/>
      <c r="VHS228" s="1"/>
      <c r="VHT228" s="1"/>
      <c r="VHU228" s="1"/>
      <c r="VHV228" s="1"/>
      <c r="VHW228" s="1"/>
      <c r="VHX228" s="1"/>
      <c r="VHY228" s="1"/>
      <c r="VHZ228" s="1"/>
      <c r="VIA228" s="1"/>
      <c r="VIB228" s="1"/>
      <c r="VIC228" s="1"/>
      <c r="VID228" s="1"/>
      <c r="VIE228" s="1"/>
      <c r="VIF228" s="1"/>
      <c r="VIG228" s="1"/>
      <c r="VIH228" s="1"/>
      <c r="VII228" s="1"/>
      <c r="VIJ228" s="1"/>
      <c r="VIK228" s="1"/>
      <c r="VIL228" s="1"/>
      <c r="VIM228" s="1"/>
      <c r="VIN228" s="1"/>
      <c r="VIO228" s="1"/>
      <c r="VIP228" s="1"/>
      <c r="VIQ228" s="1"/>
      <c r="VIR228" s="1"/>
      <c r="VIS228" s="1"/>
      <c r="VIT228" s="1"/>
      <c r="VIU228" s="1"/>
      <c r="VIV228" s="1"/>
      <c r="VIW228" s="1"/>
      <c r="VIX228" s="1"/>
      <c r="VIY228" s="1"/>
      <c r="VIZ228" s="1"/>
      <c r="VJA228" s="1"/>
      <c r="VJB228" s="1"/>
      <c r="VJC228" s="1"/>
      <c r="VJD228" s="1"/>
      <c r="VJE228" s="1"/>
      <c r="VJF228" s="1"/>
      <c r="VJG228" s="1"/>
      <c r="VJH228" s="1"/>
      <c r="VJI228" s="1"/>
      <c r="VJJ228" s="1"/>
      <c r="VJK228" s="1"/>
      <c r="VJL228" s="1"/>
      <c r="VJM228" s="1"/>
      <c r="VJN228" s="1"/>
      <c r="VJO228" s="1"/>
      <c r="VJP228" s="1"/>
      <c r="VJQ228" s="1"/>
      <c r="VJR228" s="1"/>
      <c r="VJS228" s="1"/>
      <c r="VJT228" s="1"/>
      <c r="VJU228" s="1"/>
      <c r="VJV228" s="1"/>
      <c r="VJW228" s="1"/>
      <c r="VJX228" s="1"/>
      <c r="VJY228" s="1"/>
      <c r="VJZ228" s="1"/>
      <c r="VKA228" s="1"/>
      <c r="VKB228" s="1"/>
      <c r="VKC228" s="1"/>
      <c r="VKD228" s="1"/>
      <c r="VKE228" s="1"/>
      <c r="VKF228" s="1"/>
      <c r="VKG228" s="1"/>
      <c r="VKH228" s="1"/>
      <c r="VKI228" s="1"/>
      <c r="VKJ228" s="1"/>
      <c r="VKK228" s="1"/>
      <c r="VKL228" s="1"/>
      <c r="VKM228" s="1"/>
      <c r="VKN228" s="1"/>
      <c r="VKO228" s="1"/>
      <c r="VKP228" s="1"/>
      <c r="VKQ228" s="1"/>
      <c r="VKR228" s="1"/>
      <c r="VKS228" s="1"/>
      <c r="VKT228" s="1"/>
      <c r="VKU228" s="1"/>
      <c r="VKV228" s="1"/>
      <c r="VKW228" s="1"/>
      <c r="VKX228" s="1"/>
      <c r="VKY228" s="1"/>
      <c r="VKZ228" s="1"/>
      <c r="VLA228" s="1"/>
      <c r="VLB228" s="1"/>
      <c r="VLC228" s="1"/>
      <c r="VLD228" s="1"/>
      <c r="VLE228" s="1"/>
      <c r="VLF228" s="1"/>
      <c r="VLG228" s="1"/>
      <c r="VLH228" s="1"/>
      <c r="VLI228" s="1"/>
      <c r="VLJ228" s="1"/>
      <c r="VLK228" s="1"/>
      <c r="VLL228" s="1"/>
      <c r="VLM228" s="1"/>
      <c r="VLN228" s="1"/>
      <c r="VLO228" s="1"/>
      <c r="VLP228" s="1"/>
      <c r="VLQ228" s="1"/>
      <c r="VLR228" s="1"/>
      <c r="VLS228" s="1"/>
      <c r="VLT228" s="1"/>
      <c r="VLU228" s="1"/>
      <c r="VLV228" s="1"/>
      <c r="VLW228" s="1"/>
      <c r="VLX228" s="1"/>
      <c r="VLY228" s="1"/>
      <c r="VLZ228" s="1"/>
      <c r="VMA228" s="1"/>
      <c r="VMB228" s="1"/>
      <c r="VMC228" s="1"/>
      <c r="VMD228" s="1"/>
      <c r="VME228" s="1"/>
      <c r="VMF228" s="1"/>
      <c r="VMG228" s="1"/>
      <c r="VMH228" s="1"/>
      <c r="VMI228" s="1"/>
      <c r="VMJ228" s="1"/>
      <c r="VMK228" s="1"/>
      <c r="VML228" s="1"/>
      <c r="VMM228" s="1"/>
      <c r="VMN228" s="1"/>
      <c r="VMO228" s="1"/>
      <c r="VMP228" s="1"/>
      <c r="VMQ228" s="1"/>
      <c r="VMR228" s="1"/>
      <c r="VMS228" s="1"/>
      <c r="VMT228" s="1"/>
      <c r="VMU228" s="1"/>
      <c r="VMV228" s="1"/>
      <c r="VMW228" s="1"/>
      <c r="VMX228" s="1"/>
      <c r="VMY228" s="1"/>
      <c r="VMZ228" s="1"/>
      <c r="VNA228" s="1"/>
      <c r="VNB228" s="1"/>
      <c r="VNC228" s="1"/>
      <c r="VND228" s="1"/>
      <c r="VNE228" s="1"/>
      <c r="VNF228" s="1"/>
      <c r="VNG228" s="1"/>
      <c r="VNH228" s="1"/>
      <c r="VNI228" s="1"/>
      <c r="VNJ228" s="1"/>
      <c r="VNK228" s="1"/>
      <c r="VNL228" s="1"/>
      <c r="VNM228" s="1"/>
      <c r="VNN228" s="1"/>
      <c r="VNO228" s="1"/>
      <c r="VNP228" s="1"/>
      <c r="VNQ228" s="1"/>
      <c r="VNR228" s="1"/>
      <c r="VNS228" s="1"/>
      <c r="VNT228" s="1"/>
      <c r="VNU228" s="1"/>
      <c r="VNV228" s="1"/>
      <c r="VNW228" s="1"/>
      <c r="VNX228" s="1"/>
      <c r="VNY228" s="1"/>
      <c r="VNZ228" s="1"/>
      <c r="VOA228" s="1"/>
      <c r="VOB228" s="1"/>
      <c r="VOC228" s="1"/>
      <c r="VOD228" s="1"/>
      <c r="VOE228" s="1"/>
      <c r="VOF228" s="1"/>
      <c r="VOG228" s="1"/>
      <c r="VOH228" s="1"/>
      <c r="VOI228" s="1"/>
      <c r="VOJ228" s="1"/>
      <c r="VOK228" s="1"/>
      <c r="VOL228" s="1"/>
      <c r="VOM228" s="1"/>
      <c r="VON228" s="1"/>
      <c r="VOO228" s="1"/>
      <c r="VOP228" s="1"/>
      <c r="VOQ228" s="1"/>
      <c r="VOR228" s="1"/>
      <c r="VOS228" s="1"/>
      <c r="VOT228" s="1"/>
      <c r="VOU228" s="1"/>
      <c r="VOV228" s="1"/>
      <c r="VOW228" s="1"/>
      <c r="VOX228" s="1"/>
      <c r="VOY228" s="1"/>
      <c r="VOZ228" s="1"/>
      <c r="VPA228" s="1"/>
      <c r="VPB228" s="1"/>
      <c r="VPC228" s="1"/>
      <c r="VPD228" s="1"/>
      <c r="VPE228" s="1"/>
      <c r="VPF228" s="1"/>
      <c r="VPG228" s="1"/>
      <c r="VPH228" s="1"/>
      <c r="VPI228" s="1"/>
      <c r="VPJ228" s="1"/>
      <c r="VPK228" s="1"/>
      <c r="VPL228" s="1"/>
      <c r="VPM228" s="1"/>
      <c r="VPN228" s="1"/>
      <c r="VPO228" s="1"/>
      <c r="VPP228" s="1"/>
      <c r="VPQ228" s="1"/>
      <c r="VPR228" s="1"/>
      <c r="VPS228" s="1"/>
      <c r="VPT228" s="1"/>
      <c r="VPU228" s="1"/>
      <c r="VPV228" s="1"/>
      <c r="VPW228" s="1"/>
      <c r="VPX228" s="1"/>
      <c r="VPY228" s="1"/>
      <c r="VPZ228" s="1"/>
      <c r="VQA228" s="1"/>
      <c r="VQB228" s="1"/>
      <c r="VQC228" s="1"/>
      <c r="VQD228" s="1"/>
      <c r="VQE228" s="1"/>
      <c r="VQF228" s="1"/>
      <c r="VQG228" s="1"/>
      <c r="VQH228" s="1"/>
      <c r="VQI228" s="1"/>
      <c r="VQJ228" s="1"/>
      <c r="VQK228" s="1"/>
      <c r="VQL228" s="1"/>
      <c r="VQM228" s="1"/>
      <c r="VQN228" s="1"/>
      <c r="VQO228" s="1"/>
      <c r="VQP228" s="1"/>
      <c r="VQQ228" s="1"/>
      <c r="VQR228" s="1"/>
      <c r="VQS228" s="1"/>
      <c r="VQT228" s="1"/>
      <c r="VQU228" s="1"/>
      <c r="VQV228" s="1"/>
      <c r="VQW228" s="1"/>
      <c r="VQX228" s="1"/>
      <c r="VQY228" s="1"/>
      <c r="VQZ228" s="1"/>
      <c r="VRA228" s="1"/>
      <c r="VRB228" s="1"/>
      <c r="VRC228" s="1"/>
      <c r="VRD228" s="1"/>
      <c r="VRE228" s="1"/>
      <c r="VRF228" s="1"/>
      <c r="VRG228" s="1"/>
      <c r="VRH228" s="1"/>
      <c r="VRI228" s="1"/>
      <c r="VRJ228" s="1"/>
      <c r="VRK228" s="1"/>
      <c r="VRL228" s="1"/>
      <c r="VRM228" s="1"/>
      <c r="VRN228" s="1"/>
      <c r="VRO228" s="1"/>
      <c r="VRP228" s="1"/>
      <c r="VRQ228" s="1"/>
      <c r="VRR228" s="1"/>
      <c r="VRS228" s="1"/>
      <c r="VRT228" s="1"/>
      <c r="VRU228" s="1"/>
      <c r="VRV228" s="1"/>
      <c r="VRW228" s="1"/>
      <c r="VRX228" s="1"/>
      <c r="VRY228" s="1"/>
      <c r="VRZ228" s="1"/>
      <c r="VSA228" s="1"/>
      <c r="VSB228" s="1"/>
      <c r="VSC228" s="1"/>
      <c r="VSD228" s="1"/>
      <c r="VSE228" s="1"/>
      <c r="VSF228" s="1"/>
      <c r="VSG228" s="1"/>
      <c r="VSH228" s="1"/>
      <c r="VSI228" s="1"/>
      <c r="VSJ228" s="1"/>
      <c r="VSK228" s="1"/>
      <c r="VSL228" s="1"/>
      <c r="VSM228" s="1"/>
      <c r="VSN228" s="1"/>
      <c r="VSO228" s="1"/>
      <c r="VSP228" s="1"/>
      <c r="VSQ228" s="1"/>
      <c r="VSR228" s="1"/>
      <c r="VSS228" s="1"/>
      <c r="VST228" s="1"/>
      <c r="VSU228" s="1"/>
      <c r="VSV228" s="1"/>
      <c r="VSW228" s="1"/>
      <c r="VSX228" s="1"/>
      <c r="VSY228" s="1"/>
      <c r="VSZ228" s="1"/>
      <c r="VTA228" s="1"/>
      <c r="VTB228" s="1"/>
      <c r="VTC228" s="1"/>
      <c r="VTD228" s="1"/>
      <c r="VTE228" s="1"/>
      <c r="VTF228" s="1"/>
      <c r="VTG228" s="1"/>
      <c r="VTH228" s="1"/>
      <c r="VTI228" s="1"/>
      <c r="VTJ228" s="1"/>
      <c r="VTK228" s="1"/>
      <c r="VTL228" s="1"/>
      <c r="VTM228" s="1"/>
      <c r="VTN228" s="1"/>
      <c r="VTO228" s="1"/>
      <c r="VTP228" s="1"/>
      <c r="VTQ228" s="1"/>
      <c r="VTR228" s="1"/>
      <c r="VTS228" s="1"/>
      <c r="VTT228" s="1"/>
      <c r="VTU228" s="1"/>
      <c r="VTV228" s="1"/>
      <c r="VTW228" s="1"/>
      <c r="VTX228" s="1"/>
      <c r="VTY228" s="1"/>
      <c r="VTZ228" s="1"/>
      <c r="VUA228" s="1"/>
      <c r="VUB228" s="1"/>
      <c r="VUC228" s="1"/>
      <c r="VUD228" s="1"/>
      <c r="VUE228" s="1"/>
      <c r="VUF228" s="1"/>
      <c r="VUG228" s="1"/>
      <c r="VUH228" s="1"/>
      <c r="VUI228" s="1"/>
      <c r="VUJ228" s="1"/>
      <c r="VUK228" s="1"/>
      <c r="VUL228" s="1"/>
      <c r="VUM228" s="1"/>
      <c r="VUN228" s="1"/>
      <c r="VUO228" s="1"/>
      <c r="VUP228" s="1"/>
      <c r="VUQ228" s="1"/>
      <c r="VUR228" s="1"/>
      <c r="VUS228" s="1"/>
      <c r="VUT228" s="1"/>
      <c r="VUU228" s="1"/>
      <c r="VUV228" s="1"/>
      <c r="VUW228" s="1"/>
      <c r="VUX228" s="1"/>
      <c r="VUY228" s="1"/>
      <c r="VUZ228" s="1"/>
      <c r="VVA228" s="1"/>
      <c r="VVB228" s="1"/>
      <c r="VVC228" s="1"/>
      <c r="VVD228" s="1"/>
      <c r="VVE228" s="1"/>
      <c r="VVF228" s="1"/>
      <c r="VVG228" s="1"/>
      <c r="VVH228" s="1"/>
      <c r="VVI228" s="1"/>
      <c r="VVJ228" s="1"/>
      <c r="VVK228" s="1"/>
      <c r="VVL228" s="1"/>
      <c r="VVM228" s="1"/>
      <c r="VVN228" s="1"/>
      <c r="VVO228" s="1"/>
      <c r="VVP228" s="1"/>
      <c r="VVQ228" s="1"/>
      <c r="VVR228" s="1"/>
      <c r="VVS228" s="1"/>
      <c r="VVT228" s="1"/>
      <c r="VVU228" s="1"/>
      <c r="VVV228" s="1"/>
      <c r="VVW228" s="1"/>
      <c r="VVX228" s="1"/>
      <c r="VVY228" s="1"/>
      <c r="VVZ228" s="1"/>
      <c r="VWA228" s="1"/>
      <c r="VWB228" s="1"/>
      <c r="VWC228" s="1"/>
      <c r="VWD228" s="1"/>
      <c r="VWE228" s="1"/>
      <c r="VWF228" s="1"/>
      <c r="VWG228" s="1"/>
      <c r="VWH228" s="1"/>
      <c r="VWI228" s="1"/>
      <c r="VWJ228" s="1"/>
      <c r="VWK228" s="1"/>
      <c r="VWL228" s="1"/>
      <c r="VWM228" s="1"/>
      <c r="VWN228" s="1"/>
      <c r="VWO228" s="1"/>
      <c r="VWP228" s="1"/>
      <c r="VWQ228" s="1"/>
      <c r="VWR228" s="1"/>
      <c r="VWS228" s="1"/>
      <c r="VWT228" s="1"/>
      <c r="VWU228" s="1"/>
      <c r="VWV228" s="1"/>
      <c r="VWW228" s="1"/>
      <c r="VWX228" s="1"/>
      <c r="VWY228" s="1"/>
      <c r="VWZ228" s="1"/>
      <c r="VXA228" s="1"/>
      <c r="VXB228" s="1"/>
      <c r="VXC228" s="1"/>
      <c r="VXD228" s="1"/>
      <c r="VXE228" s="1"/>
      <c r="VXF228" s="1"/>
      <c r="VXG228" s="1"/>
      <c r="VXH228" s="1"/>
      <c r="VXI228" s="1"/>
      <c r="VXJ228" s="1"/>
      <c r="VXK228" s="1"/>
      <c r="VXL228" s="1"/>
      <c r="VXM228" s="1"/>
      <c r="VXN228" s="1"/>
      <c r="VXO228" s="1"/>
      <c r="VXP228" s="1"/>
      <c r="VXQ228" s="1"/>
      <c r="VXR228" s="1"/>
      <c r="VXS228" s="1"/>
      <c r="VXT228" s="1"/>
      <c r="VXU228" s="1"/>
      <c r="VXV228" s="1"/>
      <c r="VXW228" s="1"/>
      <c r="VXX228" s="1"/>
      <c r="VXY228" s="1"/>
      <c r="VXZ228" s="1"/>
      <c r="VYA228" s="1"/>
      <c r="VYB228" s="1"/>
      <c r="VYC228" s="1"/>
      <c r="VYD228" s="1"/>
      <c r="VYE228" s="1"/>
      <c r="VYF228" s="1"/>
      <c r="VYG228" s="1"/>
      <c r="VYH228" s="1"/>
      <c r="VYI228" s="1"/>
      <c r="VYJ228" s="1"/>
      <c r="VYK228" s="1"/>
      <c r="VYL228" s="1"/>
      <c r="VYM228" s="1"/>
      <c r="VYN228" s="1"/>
      <c r="VYO228" s="1"/>
      <c r="VYP228" s="1"/>
      <c r="VYQ228" s="1"/>
      <c r="VYR228" s="1"/>
      <c r="VYS228" s="1"/>
      <c r="VYT228" s="1"/>
      <c r="VYU228" s="1"/>
      <c r="VYV228" s="1"/>
      <c r="VYW228" s="1"/>
      <c r="VYX228" s="1"/>
      <c r="VYY228" s="1"/>
      <c r="VYZ228" s="1"/>
      <c r="VZA228" s="1"/>
      <c r="VZB228" s="1"/>
      <c r="VZC228" s="1"/>
      <c r="VZD228" s="1"/>
      <c r="VZE228" s="1"/>
      <c r="VZF228" s="1"/>
      <c r="VZG228" s="1"/>
      <c r="VZH228" s="1"/>
      <c r="VZI228" s="1"/>
      <c r="VZJ228" s="1"/>
      <c r="VZK228" s="1"/>
      <c r="VZL228" s="1"/>
      <c r="VZM228" s="1"/>
      <c r="VZN228" s="1"/>
      <c r="VZO228" s="1"/>
      <c r="VZP228" s="1"/>
      <c r="VZQ228" s="1"/>
      <c r="VZR228" s="1"/>
      <c r="VZS228" s="1"/>
      <c r="VZT228" s="1"/>
      <c r="VZU228" s="1"/>
      <c r="VZV228" s="1"/>
      <c r="VZW228" s="1"/>
      <c r="VZX228" s="1"/>
      <c r="VZY228" s="1"/>
      <c r="VZZ228" s="1"/>
      <c r="WAA228" s="1"/>
      <c r="WAB228" s="1"/>
      <c r="WAC228" s="1"/>
      <c r="WAD228" s="1"/>
      <c r="WAE228" s="1"/>
      <c r="WAF228" s="1"/>
      <c r="WAG228" s="1"/>
      <c r="WAH228" s="1"/>
      <c r="WAI228" s="1"/>
      <c r="WAJ228" s="1"/>
      <c r="WAK228" s="1"/>
      <c r="WAL228" s="1"/>
      <c r="WAM228" s="1"/>
      <c r="WAN228" s="1"/>
      <c r="WAO228" s="1"/>
      <c r="WAP228" s="1"/>
      <c r="WAQ228" s="1"/>
      <c r="WAR228" s="1"/>
      <c r="WAS228" s="1"/>
      <c r="WAT228" s="1"/>
      <c r="WAU228" s="1"/>
      <c r="WAV228" s="1"/>
      <c r="WAW228" s="1"/>
      <c r="WAX228" s="1"/>
      <c r="WAY228" s="1"/>
      <c r="WAZ228" s="1"/>
      <c r="WBA228" s="1"/>
      <c r="WBB228" s="1"/>
      <c r="WBC228" s="1"/>
      <c r="WBD228" s="1"/>
      <c r="WBE228" s="1"/>
      <c r="WBF228" s="1"/>
      <c r="WBG228" s="1"/>
      <c r="WBH228" s="1"/>
      <c r="WBI228" s="1"/>
      <c r="WBJ228" s="1"/>
      <c r="WBK228" s="1"/>
      <c r="WBL228" s="1"/>
      <c r="WBM228" s="1"/>
      <c r="WBN228" s="1"/>
      <c r="WBO228" s="1"/>
      <c r="WBP228" s="1"/>
      <c r="WBQ228" s="1"/>
      <c r="WBR228" s="1"/>
      <c r="WBS228" s="1"/>
      <c r="WBT228" s="1"/>
      <c r="WBU228" s="1"/>
      <c r="WBV228" s="1"/>
      <c r="WBW228" s="1"/>
      <c r="WBX228" s="1"/>
      <c r="WBY228" s="1"/>
      <c r="WBZ228" s="1"/>
      <c r="WCA228" s="1"/>
      <c r="WCB228" s="1"/>
      <c r="WCC228" s="1"/>
      <c r="WCD228" s="1"/>
      <c r="WCE228" s="1"/>
      <c r="WCF228" s="1"/>
      <c r="WCG228" s="1"/>
      <c r="WCH228" s="1"/>
      <c r="WCI228" s="1"/>
      <c r="WCJ228" s="1"/>
      <c r="WCK228" s="1"/>
      <c r="WCL228" s="1"/>
      <c r="WCM228" s="1"/>
      <c r="WCN228" s="1"/>
      <c r="WCO228" s="1"/>
      <c r="WCP228" s="1"/>
      <c r="WCQ228" s="1"/>
      <c r="WCR228" s="1"/>
      <c r="WCS228" s="1"/>
      <c r="WCT228" s="1"/>
      <c r="WCU228" s="1"/>
      <c r="WCV228" s="1"/>
      <c r="WCW228" s="1"/>
      <c r="WCX228" s="1"/>
      <c r="WCY228" s="1"/>
      <c r="WCZ228" s="1"/>
      <c r="WDA228" s="1"/>
      <c r="WDB228" s="1"/>
      <c r="WDC228" s="1"/>
      <c r="WDD228" s="1"/>
      <c r="WDE228" s="1"/>
      <c r="WDF228" s="1"/>
      <c r="WDG228" s="1"/>
      <c r="WDH228" s="1"/>
      <c r="WDI228" s="1"/>
      <c r="WDJ228" s="1"/>
      <c r="WDK228" s="1"/>
      <c r="WDL228" s="1"/>
      <c r="WDM228" s="1"/>
      <c r="WDN228" s="1"/>
      <c r="WDO228" s="1"/>
      <c r="WDP228" s="1"/>
      <c r="WDQ228" s="1"/>
      <c r="WDR228" s="1"/>
      <c r="WDS228" s="1"/>
      <c r="WDT228" s="1"/>
      <c r="WDU228" s="1"/>
      <c r="WDV228" s="1"/>
      <c r="WDW228" s="1"/>
      <c r="WDX228" s="1"/>
      <c r="WDY228" s="1"/>
      <c r="WDZ228" s="1"/>
      <c r="WEA228" s="1"/>
      <c r="WEB228" s="1"/>
      <c r="WEC228" s="1"/>
      <c r="WED228" s="1"/>
      <c r="WEE228" s="1"/>
      <c r="WEF228" s="1"/>
      <c r="WEG228" s="1"/>
      <c r="WEH228" s="1"/>
      <c r="WEI228" s="1"/>
      <c r="WEJ228" s="1"/>
      <c r="WEK228" s="1"/>
      <c r="WEL228" s="1"/>
      <c r="WEM228" s="1"/>
      <c r="WEN228" s="1"/>
      <c r="WEO228" s="1"/>
      <c r="WEP228" s="1"/>
      <c r="WEQ228" s="1"/>
      <c r="WER228" s="1"/>
      <c r="WES228" s="1"/>
      <c r="WET228" s="1"/>
      <c r="WEU228" s="1"/>
      <c r="WEV228" s="1"/>
      <c r="WEW228" s="1"/>
      <c r="WEX228" s="1"/>
      <c r="WEY228" s="1"/>
      <c r="WEZ228" s="1"/>
      <c r="WFA228" s="1"/>
      <c r="WFB228" s="1"/>
      <c r="WFC228" s="1"/>
      <c r="WFD228" s="1"/>
      <c r="WFE228" s="1"/>
      <c r="WFF228" s="1"/>
      <c r="WFG228" s="1"/>
      <c r="WFH228" s="1"/>
      <c r="WFI228" s="1"/>
      <c r="WFJ228" s="1"/>
      <c r="WFK228" s="1"/>
      <c r="WFL228" s="1"/>
      <c r="WFM228" s="1"/>
      <c r="WFN228" s="1"/>
      <c r="WFO228" s="1"/>
      <c r="WFP228" s="1"/>
      <c r="WFQ228" s="1"/>
      <c r="WFR228" s="1"/>
      <c r="WFS228" s="1"/>
      <c r="WFT228" s="1"/>
      <c r="WFU228" s="1"/>
      <c r="WFV228" s="1"/>
      <c r="WFW228" s="1"/>
      <c r="WFX228" s="1"/>
      <c r="WFY228" s="1"/>
      <c r="WFZ228" s="1"/>
      <c r="WGA228" s="1"/>
      <c r="WGB228" s="1"/>
      <c r="WGC228" s="1"/>
      <c r="WGD228" s="1"/>
      <c r="WGE228" s="1"/>
      <c r="WGF228" s="1"/>
      <c r="WGG228" s="1"/>
      <c r="WGH228" s="1"/>
      <c r="WGI228" s="1"/>
      <c r="WGJ228" s="1"/>
      <c r="WGK228" s="1"/>
      <c r="WGL228" s="1"/>
      <c r="WGM228" s="1"/>
      <c r="WGN228" s="1"/>
      <c r="WGO228" s="1"/>
      <c r="WGP228" s="1"/>
      <c r="WGQ228" s="1"/>
      <c r="WGR228" s="1"/>
      <c r="WGS228" s="1"/>
      <c r="WGT228" s="1"/>
      <c r="WGU228" s="1"/>
      <c r="WGV228" s="1"/>
      <c r="WGW228" s="1"/>
      <c r="WGX228" s="1"/>
      <c r="WGY228" s="1"/>
      <c r="WGZ228" s="1"/>
      <c r="WHA228" s="1"/>
      <c r="WHB228" s="1"/>
      <c r="WHC228" s="1"/>
      <c r="WHD228" s="1"/>
      <c r="WHE228" s="1"/>
      <c r="WHF228" s="1"/>
      <c r="WHG228" s="1"/>
      <c r="WHH228" s="1"/>
      <c r="WHI228" s="1"/>
      <c r="WHJ228" s="1"/>
      <c r="WHK228" s="1"/>
      <c r="WHL228" s="1"/>
      <c r="WHM228" s="1"/>
      <c r="WHN228" s="1"/>
      <c r="WHO228" s="1"/>
      <c r="WHP228" s="1"/>
      <c r="WHQ228" s="1"/>
      <c r="WHR228" s="1"/>
      <c r="WHS228" s="1"/>
      <c r="WHT228" s="1"/>
      <c r="WHU228" s="1"/>
      <c r="WHV228" s="1"/>
      <c r="WHW228" s="1"/>
      <c r="WHX228" s="1"/>
      <c r="WHY228" s="1"/>
      <c r="WHZ228" s="1"/>
      <c r="WIA228" s="1"/>
      <c r="WIB228" s="1"/>
      <c r="WIC228" s="1"/>
      <c r="WID228" s="1"/>
      <c r="WIE228" s="1"/>
      <c r="WIF228" s="1"/>
      <c r="WIG228" s="1"/>
      <c r="WIH228" s="1"/>
      <c r="WII228" s="1"/>
      <c r="WIJ228" s="1"/>
      <c r="WIK228" s="1"/>
      <c r="WIL228" s="1"/>
      <c r="WIM228" s="1"/>
      <c r="WIN228" s="1"/>
      <c r="WIO228" s="1"/>
      <c r="WIP228" s="1"/>
      <c r="WIQ228" s="1"/>
      <c r="WIR228" s="1"/>
      <c r="WIS228" s="1"/>
      <c r="WIT228" s="1"/>
      <c r="WIU228" s="1"/>
      <c r="WIV228" s="1"/>
      <c r="WIW228" s="1"/>
      <c r="WIX228" s="1"/>
      <c r="WIY228" s="1"/>
      <c r="WIZ228" s="1"/>
      <c r="WJA228" s="1"/>
      <c r="WJB228" s="1"/>
      <c r="WJC228" s="1"/>
      <c r="WJD228" s="1"/>
      <c r="WJE228" s="1"/>
      <c r="WJF228" s="1"/>
      <c r="WJG228" s="1"/>
      <c r="WJH228" s="1"/>
      <c r="WJI228" s="1"/>
      <c r="WJJ228" s="1"/>
      <c r="WJK228" s="1"/>
      <c r="WJL228" s="1"/>
      <c r="WJM228" s="1"/>
      <c r="WJN228" s="1"/>
      <c r="WJO228" s="1"/>
      <c r="WJP228" s="1"/>
      <c r="WJQ228" s="1"/>
      <c r="WJR228" s="1"/>
      <c r="WJS228" s="1"/>
      <c r="WJT228" s="1"/>
      <c r="WJU228" s="1"/>
      <c r="WJV228" s="1"/>
      <c r="WJW228" s="1"/>
      <c r="WJX228" s="1"/>
      <c r="WJY228" s="1"/>
      <c r="WJZ228" s="1"/>
      <c r="WKA228" s="1"/>
      <c r="WKB228" s="1"/>
      <c r="WKC228" s="1"/>
      <c r="WKD228" s="1"/>
      <c r="WKE228" s="1"/>
      <c r="WKF228" s="1"/>
      <c r="WKG228" s="1"/>
      <c r="WKH228" s="1"/>
      <c r="WKI228" s="1"/>
      <c r="WKJ228" s="1"/>
      <c r="WKK228" s="1"/>
      <c r="WKL228" s="1"/>
      <c r="WKM228" s="1"/>
      <c r="WKN228" s="1"/>
      <c r="WKO228" s="1"/>
      <c r="WKP228" s="1"/>
      <c r="WKQ228" s="1"/>
      <c r="WKR228" s="1"/>
      <c r="WKS228" s="1"/>
      <c r="WKT228" s="1"/>
      <c r="WKU228" s="1"/>
      <c r="WKV228" s="1"/>
      <c r="WKW228" s="1"/>
      <c r="WKX228" s="1"/>
      <c r="WKY228" s="1"/>
      <c r="WKZ228" s="1"/>
      <c r="WLA228" s="1"/>
      <c r="WLB228" s="1"/>
      <c r="WLC228" s="1"/>
      <c r="WLD228" s="1"/>
      <c r="WLE228" s="1"/>
      <c r="WLF228" s="1"/>
      <c r="WLG228" s="1"/>
      <c r="WLH228" s="1"/>
      <c r="WLI228" s="1"/>
      <c r="WLJ228" s="1"/>
      <c r="WLK228" s="1"/>
      <c r="WLL228" s="1"/>
      <c r="WLM228" s="1"/>
      <c r="WLN228" s="1"/>
      <c r="WLO228" s="1"/>
      <c r="WLP228" s="1"/>
      <c r="WLQ228" s="1"/>
      <c r="WLR228" s="1"/>
      <c r="WLS228" s="1"/>
      <c r="WLT228" s="1"/>
      <c r="WLU228" s="1"/>
      <c r="WLV228" s="1"/>
      <c r="WLW228" s="1"/>
      <c r="WLX228" s="1"/>
      <c r="WLY228" s="1"/>
      <c r="WLZ228" s="1"/>
      <c r="WMA228" s="1"/>
      <c r="WMB228" s="1"/>
      <c r="WMC228" s="1"/>
      <c r="WMD228" s="1"/>
      <c r="WME228" s="1"/>
      <c r="WMF228" s="1"/>
      <c r="WMG228" s="1"/>
      <c r="WMH228" s="1"/>
      <c r="WMI228" s="1"/>
      <c r="WMJ228" s="1"/>
      <c r="WMK228" s="1"/>
      <c r="WML228" s="1"/>
      <c r="WMM228" s="1"/>
      <c r="WMN228" s="1"/>
      <c r="WMO228" s="1"/>
      <c r="WMP228" s="1"/>
      <c r="WMQ228" s="1"/>
      <c r="WMR228" s="1"/>
      <c r="WMS228" s="1"/>
      <c r="WMT228" s="1"/>
      <c r="WMU228" s="1"/>
      <c r="WMV228" s="1"/>
      <c r="WMW228" s="1"/>
      <c r="WMX228" s="1"/>
      <c r="WMY228" s="1"/>
      <c r="WMZ228" s="1"/>
      <c r="WNA228" s="1"/>
      <c r="WNB228" s="1"/>
      <c r="WNC228" s="1"/>
      <c r="WND228" s="1"/>
      <c r="WNE228" s="1"/>
      <c r="WNF228" s="1"/>
      <c r="WNG228" s="1"/>
      <c r="WNH228" s="1"/>
      <c r="WNI228" s="1"/>
      <c r="WNJ228" s="1"/>
      <c r="WNK228" s="1"/>
      <c r="WNL228" s="1"/>
      <c r="WNM228" s="1"/>
      <c r="WNN228" s="1"/>
      <c r="WNO228" s="1"/>
      <c r="WNP228" s="1"/>
      <c r="WNQ228" s="1"/>
      <c r="WNR228" s="1"/>
      <c r="WNS228" s="1"/>
      <c r="WNT228" s="1"/>
      <c r="WNU228" s="1"/>
      <c r="WNV228" s="1"/>
      <c r="WNW228" s="1"/>
      <c r="WNX228" s="1"/>
      <c r="WNY228" s="1"/>
      <c r="WNZ228" s="1"/>
      <c r="WOA228" s="1"/>
      <c r="WOB228" s="1"/>
      <c r="WOC228" s="1"/>
      <c r="WOD228" s="1"/>
      <c r="WOE228" s="1"/>
      <c r="WOF228" s="1"/>
      <c r="WOG228" s="1"/>
      <c r="WOH228" s="1"/>
      <c r="WOI228" s="1"/>
      <c r="WOJ228" s="1"/>
      <c r="WOK228" s="1"/>
      <c r="WOL228" s="1"/>
      <c r="WOM228" s="1"/>
      <c r="WON228" s="1"/>
      <c r="WOO228" s="1"/>
      <c r="WOP228" s="1"/>
      <c r="WOQ228" s="1"/>
      <c r="WOR228" s="1"/>
      <c r="WOS228" s="1"/>
      <c r="WOT228" s="1"/>
      <c r="WOU228" s="1"/>
      <c r="WOV228" s="1"/>
      <c r="WOW228" s="1"/>
      <c r="WOX228" s="1"/>
      <c r="WOY228" s="1"/>
      <c r="WOZ228" s="1"/>
      <c r="WPA228" s="1"/>
      <c r="WPB228" s="1"/>
      <c r="WPC228" s="1"/>
      <c r="WPD228" s="1"/>
      <c r="WPE228" s="1"/>
      <c r="WPF228" s="1"/>
      <c r="WPG228" s="1"/>
      <c r="WPH228" s="1"/>
      <c r="WPI228" s="1"/>
      <c r="WPJ228" s="1"/>
      <c r="WPK228" s="1"/>
      <c r="WPL228" s="1"/>
      <c r="WPM228" s="1"/>
      <c r="WPN228" s="1"/>
      <c r="WPO228" s="1"/>
      <c r="WPP228" s="1"/>
      <c r="WPQ228" s="1"/>
      <c r="WPR228" s="1"/>
      <c r="WPS228" s="1"/>
      <c r="WPT228" s="1"/>
      <c r="WPU228" s="1"/>
      <c r="WPV228" s="1"/>
      <c r="WPW228" s="1"/>
      <c r="WPX228" s="1"/>
      <c r="WPY228" s="1"/>
      <c r="WPZ228" s="1"/>
      <c r="WQA228" s="1"/>
      <c r="WQB228" s="1"/>
      <c r="WQC228" s="1"/>
      <c r="WQD228" s="1"/>
      <c r="WQE228" s="1"/>
      <c r="WQF228" s="1"/>
      <c r="WQG228" s="1"/>
      <c r="WQH228" s="1"/>
      <c r="WQI228" s="1"/>
      <c r="WQJ228" s="1"/>
      <c r="WQK228" s="1"/>
      <c r="WQL228" s="1"/>
      <c r="WQM228" s="1"/>
      <c r="WQN228" s="1"/>
      <c r="WQO228" s="1"/>
      <c r="WQP228" s="1"/>
      <c r="WQQ228" s="1"/>
      <c r="WQR228" s="1"/>
      <c r="WQS228" s="1"/>
      <c r="WQT228" s="1"/>
      <c r="WQU228" s="1"/>
      <c r="WQV228" s="1"/>
      <c r="WQW228" s="1"/>
      <c r="WQX228" s="1"/>
      <c r="WQY228" s="1"/>
      <c r="WQZ228" s="1"/>
      <c r="WRA228" s="1"/>
      <c r="WRB228" s="1"/>
      <c r="WRC228" s="1"/>
      <c r="WRD228" s="1"/>
      <c r="WRE228" s="1"/>
      <c r="WRF228" s="1"/>
      <c r="WRG228" s="1"/>
      <c r="WRH228" s="1"/>
      <c r="WRI228" s="1"/>
      <c r="WRJ228" s="1"/>
      <c r="WRK228" s="1"/>
      <c r="WRL228" s="1"/>
      <c r="WRM228" s="1"/>
      <c r="WRN228" s="1"/>
      <c r="WRO228" s="1"/>
      <c r="WRP228" s="1"/>
      <c r="WRQ228" s="1"/>
      <c r="WRR228" s="1"/>
      <c r="WRS228" s="1"/>
      <c r="WRT228" s="1"/>
      <c r="WRU228" s="1"/>
      <c r="WRV228" s="1"/>
      <c r="WRW228" s="1"/>
      <c r="WRX228" s="1"/>
      <c r="WRY228" s="1"/>
      <c r="WRZ228" s="1"/>
      <c r="WSA228" s="1"/>
      <c r="WSB228" s="1"/>
      <c r="WSC228" s="1"/>
      <c r="WSD228" s="1"/>
      <c r="WSE228" s="1"/>
      <c r="WSF228" s="1"/>
      <c r="WSG228" s="1"/>
      <c r="WSH228" s="1"/>
      <c r="WSI228" s="1"/>
      <c r="WSJ228" s="1"/>
      <c r="WSK228" s="1"/>
      <c r="WSL228" s="1"/>
      <c r="WSM228" s="1"/>
      <c r="WSN228" s="1"/>
      <c r="WSO228" s="1"/>
      <c r="WSP228" s="1"/>
      <c r="WSQ228" s="1"/>
      <c r="WSR228" s="1"/>
      <c r="WSS228" s="1"/>
      <c r="WST228" s="1"/>
      <c r="WSU228" s="1"/>
      <c r="WSV228" s="1"/>
      <c r="WSW228" s="1"/>
      <c r="WSX228" s="1"/>
      <c r="WSY228" s="1"/>
      <c r="WSZ228" s="1"/>
      <c r="WTA228" s="1"/>
      <c r="WTB228" s="1"/>
      <c r="WTC228" s="1"/>
      <c r="WTD228" s="1"/>
      <c r="WTE228" s="1"/>
      <c r="WTF228" s="1"/>
      <c r="WTG228" s="1"/>
      <c r="WTH228" s="1"/>
      <c r="WTI228" s="1"/>
      <c r="WTJ228" s="1"/>
      <c r="WTK228" s="1"/>
      <c r="WTL228" s="1"/>
      <c r="WTM228" s="1"/>
      <c r="WTN228" s="1"/>
      <c r="WTO228" s="1"/>
      <c r="WTP228" s="1"/>
      <c r="WTQ228" s="1"/>
      <c r="WTR228" s="1"/>
      <c r="WTS228" s="1"/>
      <c r="WTT228" s="1"/>
      <c r="WTU228" s="1"/>
      <c r="WTV228" s="1"/>
      <c r="WTW228" s="1"/>
      <c r="WTX228" s="1"/>
      <c r="WTY228" s="1"/>
      <c r="WTZ228" s="1"/>
      <c r="WUA228" s="1"/>
      <c r="WUB228" s="1"/>
      <c r="WUC228" s="1"/>
      <c r="WUD228" s="1"/>
      <c r="WUE228" s="1"/>
      <c r="WUF228" s="1"/>
      <c r="WUG228" s="1"/>
      <c r="WUH228" s="1"/>
      <c r="WUI228" s="1"/>
      <c r="WUJ228" s="1"/>
      <c r="WUK228" s="1"/>
      <c r="WUL228" s="1"/>
      <c r="WUM228" s="1"/>
      <c r="WUN228" s="1"/>
      <c r="WUO228" s="1"/>
      <c r="WUP228" s="1"/>
      <c r="WUQ228" s="1"/>
      <c r="WUR228" s="1"/>
      <c r="WUS228" s="1"/>
      <c r="WUT228" s="1"/>
      <c r="WUU228" s="1"/>
      <c r="WUV228" s="1"/>
      <c r="WUW228" s="1"/>
      <c r="WUX228" s="1"/>
      <c r="WUY228" s="1"/>
      <c r="WUZ228" s="1"/>
      <c r="WVA228" s="1"/>
      <c r="WVB228" s="1"/>
      <c r="WVC228" s="1"/>
      <c r="WVD228" s="1"/>
      <c r="WVE228" s="1"/>
      <c r="WVF228" s="1"/>
      <c r="WVG228" s="1"/>
      <c r="WVH228" s="1"/>
      <c r="WVI228" s="1"/>
      <c r="WVJ228" s="1"/>
      <c r="WVK228" s="1"/>
      <c r="WVL228" s="1"/>
      <c r="WVM228" s="1"/>
      <c r="WVN228" s="1"/>
      <c r="WVO228" s="1"/>
      <c r="WVP228" s="1"/>
      <c r="WVQ228" s="1"/>
      <c r="WVR228" s="1"/>
      <c r="WVS228" s="1"/>
      <c r="WVT228" s="1"/>
      <c r="WVU228" s="1"/>
      <c r="WVV228" s="1"/>
      <c r="WVW228" s="1"/>
      <c r="WVX228" s="1"/>
      <c r="WVY228" s="1"/>
      <c r="WVZ228" s="1"/>
      <c r="WWA228" s="1"/>
      <c r="WWB228" s="1"/>
      <c r="WWC228" s="1"/>
      <c r="WWD228" s="1"/>
      <c r="WWE228" s="1"/>
      <c r="WWF228" s="1"/>
      <c r="WWG228" s="1"/>
      <c r="WWH228" s="1"/>
      <c r="WWI228" s="1"/>
      <c r="WWJ228" s="1"/>
      <c r="WWK228" s="1"/>
      <c r="WWL228" s="1"/>
      <c r="WWM228" s="1"/>
      <c r="WWN228" s="1"/>
      <c r="WWO228" s="1"/>
      <c r="WWP228" s="1"/>
      <c r="WWQ228" s="1"/>
      <c r="WWR228" s="1"/>
      <c r="WWS228" s="1"/>
      <c r="WWT228" s="1"/>
      <c r="WWU228" s="1"/>
      <c r="WWV228" s="1"/>
      <c r="WWW228" s="1"/>
      <c r="WWX228" s="1"/>
      <c r="WWY228" s="1"/>
      <c r="WWZ228" s="1"/>
      <c r="WXA228" s="1"/>
      <c r="WXB228" s="1"/>
      <c r="WXC228" s="1"/>
      <c r="WXD228" s="1"/>
      <c r="WXE228" s="1"/>
      <c r="WXF228" s="1"/>
      <c r="WXG228" s="1"/>
      <c r="WXH228" s="1"/>
      <c r="WXI228" s="1"/>
      <c r="WXJ228" s="1"/>
      <c r="WXK228" s="1"/>
      <c r="WXL228" s="1"/>
      <c r="WXM228" s="1"/>
      <c r="WXN228" s="1"/>
      <c r="WXO228" s="1"/>
      <c r="WXP228" s="1"/>
      <c r="WXQ228" s="1"/>
      <c r="WXR228" s="1"/>
      <c r="WXS228" s="1"/>
      <c r="WXT228" s="1"/>
      <c r="WXU228" s="1"/>
      <c r="WXV228" s="1"/>
      <c r="WXW228" s="1"/>
      <c r="WXX228" s="1"/>
      <c r="WXY228" s="1"/>
      <c r="WXZ228" s="1"/>
      <c r="WYA228" s="1"/>
      <c r="WYB228" s="1"/>
      <c r="WYC228" s="1"/>
      <c r="WYD228" s="1"/>
      <c r="WYE228" s="1"/>
      <c r="WYF228" s="1"/>
      <c r="WYG228" s="1"/>
      <c r="WYH228" s="1"/>
      <c r="WYI228" s="1"/>
      <c r="WYJ228" s="1"/>
      <c r="WYK228" s="1"/>
      <c r="WYL228" s="1"/>
      <c r="WYM228" s="1"/>
      <c r="WYN228" s="1"/>
      <c r="WYO228" s="1"/>
      <c r="WYP228" s="1"/>
      <c r="WYQ228" s="1"/>
      <c r="WYR228" s="1"/>
      <c r="WYS228" s="1"/>
      <c r="WYT228" s="1"/>
      <c r="WYU228" s="1"/>
      <c r="WYV228" s="1"/>
      <c r="WYW228" s="1"/>
      <c r="WYX228" s="1"/>
      <c r="WYY228" s="1"/>
      <c r="WYZ228" s="1"/>
      <c r="WZA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43">
        <v>0</v>
      </c>
      <c r="XEM228" s="43">
        <v>0</v>
      </c>
    </row>
    <row r="229" spans="1:16367" s="12" customFormat="1" ht="33" customHeight="1">
      <c r="A229" s="69"/>
      <c r="B229" s="11"/>
      <c r="C229" s="1714" t="s">
        <v>1543</v>
      </c>
      <c r="D229" s="1714"/>
      <c r="E229" s="1733"/>
      <c r="F229" s="48">
        <v>24.08</v>
      </c>
      <c r="G229" s="48">
        <v>9.76</v>
      </c>
      <c r="H229" s="48">
        <v>7.75</v>
      </c>
      <c r="I229" s="22">
        <v>4.6900000000000004</v>
      </c>
      <c r="J229" s="184">
        <v>14.58</v>
      </c>
      <c r="K229" s="180">
        <v>11.34</v>
      </c>
      <c r="L229" s="180">
        <v>10.76</v>
      </c>
      <c r="M229" s="181">
        <v>2.63</v>
      </c>
      <c r="N229" s="48">
        <v>0</v>
      </c>
      <c r="O229" s="48">
        <v>0</v>
      </c>
      <c r="P229" s="43">
        <v>0</v>
      </c>
      <c r="Q229" s="156">
        <v>0</v>
      </c>
      <c r="R229" s="162">
        <v>0</v>
      </c>
      <c r="S229" s="4"/>
      <c r="T229" s="3"/>
      <c r="U229" s="3"/>
      <c r="V229" s="3"/>
      <c r="W229" s="4"/>
      <c r="X229" s="5"/>
      <c r="Y229" s="5"/>
      <c r="Z229" s="6"/>
      <c r="AA229" s="5"/>
      <c r="AB229" s="5"/>
      <c r="AC229" s="5"/>
      <c r="AD229" s="6"/>
      <c r="AE229" s="63"/>
      <c r="AF229" s="63"/>
      <c r="AG229" s="63"/>
      <c r="AH229" s="63"/>
      <c r="AI229" s="63"/>
      <c r="AJ229" s="63"/>
      <c r="AK229" s="63"/>
      <c r="AL229" s="63"/>
      <c r="AM229" s="63"/>
      <c r="AN229" s="63"/>
      <c r="AO229" s="7"/>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c r="AML229" s="1"/>
      <c r="AMM229" s="1"/>
      <c r="AMN229" s="1"/>
      <c r="AMO229" s="1"/>
      <c r="AMP229" s="1"/>
      <c r="AMQ229" s="1"/>
      <c r="AMR229" s="1"/>
      <c r="AMS229" s="1"/>
      <c r="AMT229" s="1"/>
      <c r="AMU229" s="1"/>
      <c r="AMV229" s="1"/>
      <c r="AMW229" s="1"/>
      <c r="AMX229" s="1"/>
      <c r="AMY229" s="1"/>
      <c r="AMZ229" s="1"/>
      <c r="ANA229" s="1"/>
      <c r="ANB229" s="1"/>
      <c r="ANC229" s="1"/>
      <c r="AND229" s="1"/>
      <c r="ANE229" s="1"/>
      <c r="ANF229" s="1"/>
      <c r="ANG229" s="1"/>
      <c r="ANH229" s="1"/>
      <c r="ANI229" s="1"/>
      <c r="ANJ229" s="1"/>
      <c r="ANK229" s="1"/>
      <c r="ANL229" s="1"/>
      <c r="ANM229" s="1"/>
      <c r="ANN229" s="1"/>
      <c r="ANO229" s="1"/>
      <c r="ANP229" s="1"/>
      <c r="ANQ229" s="1"/>
      <c r="ANR229" s="1"/>
      <c r="ANS229" s="1"/>
      <c r="ANT229" s="1"/>
      <c r="ANU229" s="1"/>
      <c r="ANV229" s="1"/>
      <c r="ANW229" s="1"/>
      <c r="ANX229" s="1"/>
      <c r="ANY229" s="1"/>
      <c r="ANZ229" s="1"/>
      <c r="AOA229" s="1"/>
      <c r="AOB229" s="1"/>
      <c r="AOC229" s="1"/>
      <c r="AOD229" s="1"/>
      <c r="AOE229" s="1"/>
      <c r="AOF229" s="1"/>
      <c r="AOG229" s="1"/>
      <c r="AOH229" s="1"/>
      <c r="AOI229" s="1"/>
      <c r="AOJ229" s="1"/>
      <c r="AOK229" s="1"/>
      <c r="AOL229" s="1"/>
      <c r="AOM229" s="1"/>
      <c r="AON229" s="1"/>
      <c r="AOO229" s="1"/>
      <c r="AOP229" s="1"/>
      <c r="AOQ229" s="1"/>
      <c r="AOR229" s="1"/>
      <c r="AOS229" s="1"/>
      <c r="AOT229" s="1"/>
      <c r="AOU229" s="1"/>
      <c r="AOV229" s="1"/>
      <c r="AOW229" s="1"/>
      <c r="AOX229" s="1"/>
      <c r="AOY229" s="1"/>
      <c r="AOZ229" s="1"/>
      <c r="APA229" s="1"/>
      <c r="APB229" s="1"/>
      <c r="APC229" s="1"/>
      <c r="APD229" s="1"/>
      <c r="APE229" s="1"/>
      <c r="APF229" s="1"/>
      <c r="APG229" s="1"/>
      <c r="APH229" s="1"/>
      <c r="API229" s="1"/>
      <c r="APJ229" s="1"/>
      <c r="APK229" s="1"/>
      <c r="APL229" s="1"/>
      <c r="APM229" s="1"/>
      <c r="APN229" s="1"/>
      <c r="APO229" s="1"/>
      <c r="APP229" s="1"/>
      <c r="APQ229" s="1"/>
      <c r="APR229" s="1"/>
      <c r="APS229" s="1"/>
      <c r="APT229" s="1"/>
      <c r="APU229" s="1"/>
      <c r="APV229" s="1"/>
      <c r="APW229" s="1"/>
      <c r="APX229" s="1"/>
      <c r="APY229" s="1"/>
      <c r="APZ229" s="1"/>
      <c r="AQA229" s="1"/>
      <c r="AQB229" s="1"/>
      <c r="AQC229" s="1"/>
      <c r="AQD229" s="1"/>
      <c r="AQE229" s="1"/>
      <c r="AQF229" s="1"/>
      <c r="AQG229" s="1"/>
      <c r="AQH229" s="1"/>
      <c r="AQI229" s="1"/>
      <c r="AQJ229" s="1"/>
      <c r="AQK229" s="1"/>
      <c r="AQL229" s="1"/>
      <c r="AQM229" s="1"/>
      <c r="AQN229" s="1"/>
      <c r="AQO229" s="1"/>
      <c r="AQP229" s="1"/>
      <c r="AQQ229" s="1"/>
      <c r="AQR229" s="1"/>
      <c r="AQS229" s="1"/>
      <c r="AQT229" s="1"/>
      <c r="AQU229" s="1"/>
      <c r="AQV229" s="1"/>
      <c r="AQW229" s="1"/>
      <c r="AQX229" s="1"/>
      <c r="AQY229" s="1"/>
      <c r="AQZ229" s="1"/>
      <c r="ARA229" s="1"/>
      <c r="ARB229" s="1"/>
      <c r="ARC229" s="1"/>
      <c r="ARD229" s="1"/>
      <c r="ARE229" s="1"/>
      <c r="ARF229" s="1"/>
      <c r="ARG229" s="1"/>
      <c r="ARH229" s="1"/>
      <c r="ARI229" s="1"/>
      <c r="ARJ229" s="1"/>
      <c r="ARK229" s="1"/>
      <c r="ARL229" s="1"/>
      <c r="ARM229" s="1"/>
      <c r="ARN229" s="1"/>
      <c r="ARO229" s="1"/>
      <c r="ARP229" s="1"/>
      <c r="ARQ229" s="1"/>
      <c r="ARR229" s="1"/>
      <c r="ARS229" s="1"/>
      <c r="ART229" s="1"/>
      <c r="ARU229" s="1"/>
      <c r="ARV229" s="1"/>
      <c r="ARW229" s="1"/>
      <c r="ARX229" s="1"/>
      <c r="ARY229" s="1"/>
      <c r="ARZ229" s="1"/>
      <c r="ASA229" s="1"/>
      <c r="ASB229" s="1"/>
      <c r="ASC229" s="1"/>
      <c r="ASD229" s="1"/>
      <c r="ASE229" s="1"/>
      <c r="ASF229" s="1"/>
      <c r="ASG229" s="1"/>
      <c r="ASH229" s="1"/>
      <c r="ASI229" s="1"/>
      <c r="ASJ229" s="1"/>
      <c r="ASK229" s="1"/>
      <c r="ASL229" s="1"/>
      <c r="ASM229" s="1"/>
      <c r="ASN229" s="1"/>
      <c r="ASO229" s="1"/>
      <c r="ASP229" s="1"/>
      <c r="ASQ229" s="1"/>
      <c r="ASR229" s="1"/>
      <c r="ASS229" s="1"/>
      <c r="AST229" s="1"/>
      <c r="ASU229" s="1"/>
      <c r="ASV229" s="1"/>
      <c r="ASW229" s="1"/>
      <c r="ASX229" s="1"/>
      <c r="ASY229" s="1"/>
      <c r="ASZ229" s="1"/>
      <c r="ATA229" s="1"/>
      <c r="ATB229" s="1"/>
      <c r="ATC229" s="1"/>
      <c r="ATD229" s="1"/>
      <c r="ATE229" s="1"/>
      <c r="ATF229" s="1"/>
      <c r="ATG229" s="1"/>
      <c r="ATH229" s="1"/>
      <c r="ATI229" s="1"/>
      <c r="ATJ229" s="1"/>
      <c r="ATK229" s="1"/>
      <c r="ATL229" s="1"/>
      <c r="ATM229" s="1"/>
      <c r="ATN229" s="1"/>
      <c r="ATO229" s="1"/>
      <c r="ATP229" s="1"/>
      <c r="ATQ229" s="1"/>
      <c r="ATR229" s="1"/>
      <c r="ATS229" s="1"/>
      <c r="ATT229" s="1"/>
      <c r="ATU229" s="1"/>
      <c r="ATV229" s="1"/>
      <c r="ATW229" s="1"/>
      <c r="ATX229" s="1"/>
      <c r="ATY229" s="1"/>
      <c r="ATZ229" s="1"/>
      <c r="AUA229" s="1"/>
      <c r="AUB229" s="1"/>
      <c r="AUC229" s="1"/>
      <c r="AUD229" s="1"/>
      <c r="AUE229" s="1"/>
      <c r="AUF229" s="1"/>
      <c r="AUG229" s="1"/>
      <c r="AUH229" s="1"/>
      <c r="AUI229" s="1"/>
      <c r="AUJ229" s="1"/>
      <c r="AUK229" s="1"/>
      <c r="AUL229" s="1"/>
      <c r="AUM229" s="1"/>
      <c r="AUN229" s="1"/>
      <c r="AUO229" s="1"/>
      <c r="AUP229" s="1"/>
      <c r="AUQ229" s="1"/>
      <c r="AUR229" s="1"/>
      <c r="AUS229" s="1"/>
      <c r="AUT229" s="1"/>
      <c r="AUU229" s="1"/>
      <c r="AUV229" s="1"/>
      <c r="AUW229" s="1"/>
      <c r="AUX229" s="1"/>
      <c r="AUY229" s="1"/>
      <c r="AUZ229" s="1"/>
      <c r="AVA229" s="1"/>
      <c r="AVB229" s="1"/>
      <c r="AVC229" s="1"/>
      <c r="AVD229" s="1"/>
      <c r="AVE229" s="1"/>
      <c r="AVF229" s="1"/>
      <c r="AVG229" s="1"/>
      <c r="AVH229" s="1"/>
      <c r="AVI229" s="1"/>
      <c r="AVJ229" s="1"/>
      <c r="AVK229" s="1"/>
      <c r="AVL229" s="1"/>
      <c r="AVM229" s="1"/>
      <c r="AVN229" s="1"/>
      <c r="AVO229" s="1"/>
      <c r="AVP229" s="1"/>
      <c r="AVQ229" s="1"/>
      <c r="AVR229" s="1"/>
      <c r="AVS229" s="1"/>
      <c r="AVT229" s="1"/>
      <c r="AVU229" s="1"/>
      <c r="AVV229" s="1"/>
      <c r="AVW229" s="1"/>
      <c r="AVX229" s="1"/>
      <c r="AVY229" s="1"/>
      <c r="AVZ229" s="1"/>
      <c r="AWA229" s="1"/>
      <c r="AWB229" s="1"/>
      <c r="AWC229" s="1"/>
      <c r="AWD229" s="1"/>
      <c r="AWE229" s="1"/>
      <c r="AWF229" s="1"/>
      <c r="AWG229" s="1"/>
      <c r="AWH229" s="1"/>
      <c r="AWI229" s="1"/>
      <c r="AWJ229" s="1"/>
      <c r="AWK229" s="1"/>
      <c r="AWL229" s="1"/>
      <c r="AWM229" s="1"/>
      <c r="AWN229" s="1"/>
      <c r="AWO229" s="1"/>
      <c r="AWP229" s="1"/>
      <c r="AWQ229" s="1"/>
      <c r="AWR229" s="1"/>
      <c r="AWS229" s="1"/>
      <c r="AWT229" s="1"/>
      <c r="AWU229" s="1"/>
      <c r="AWV229" s="1"/>
      <c r="AWW229" s="1"/>
      <c r="AWX229" s="1"/>
      <c r="AWY229" s="1"/>
      <c r="AWZ229" s="1"/>
      <c r="AXA229" s="1"/>
      <c r="AXB229" s="1"/>
      <c r="AXC229" s="1"/>
      <c r="AXD229" s="1"/>
      <c r="AXE229" s="1"/>
      <c r="AXF229" s="1"/>
      <c r="AXG229" s="1"/>
      <c r="AXH229" s="1"/>
      <c r="AXI229" s="1"/>
      <c r="AXJ229" s="1"/>
      <c r="AXK229" s="1"/>
      <c r="AXL229" s="1"/>
      <c r="AXM229" s="1"/>
      <c r="AXN229" s="1"/>
      <c r="AXO229" s="1"/>
      <c r="AXP229" s="1"/>
      <c r="AXQ229" s="1"/>
      <c r="AXR229" s="1"/>
      <c r="AXS229" s="1"/>
      <c r="AXT229" s="1"/>
      <c r="AXU229" s="1"/>
      <c r="AXV229" s="1"/>
      <c r="AXW229" s="1"/>
      <c r="AXX229" s="1"/>
      <c r="AXY229" s="1"/>
      <c r="AXZ229" s="1"/>
      <c r="AYA229" s="1"/>
      <c r="AYB229" s="1"/>
      <c r="AYC229" s="1"/>
      <c r="AYD229" s="1"/>
      <c r="AYE229" s="1"/>
      <c r="AYF229" s="1"/>
      <c r="AYG229" s="1"/>
      <c r="AYH229" s="1"/>
      <c r="AYI229" s="1"/>
      <c r="AYJ229" s="1"/>
      <c r="AYK229" s="1"/>
      <c r="AYL229" s="1"/>
      <c r="AYM229" s="1"/>
      <c r="AYN229" s="1"/>
      <c r="AYO229" s="1"/>
      <c r="AYP229" s="1"/>
      <c r="AYQ229" s="1"/>
      <c r="AYR229" s="1"/>
      <c r="AYS229" s="1"/>
      <c r="AYT229" s="1"/>
      <c r="AYU229" s="1"/>
      <c r="AYV229" s="1"/>
      <c r="AYW229" s="1"/>
      <c r="AYX229" s="1"/>
      <c r="AYY229" s="1"/>
      <c r="AYZ229" s="1"/>
      <c r="AZA229" s="1"/>
      <c r="AZB229" s="1"/>
      <c r="AZC229" s="1"/>
      <c r="AZD229" s="1"/>
      <c r="AZE229" s="1"/>
      <c r="AZF229" s="1"/>
      <c r="AZG229" s="1"/>
      <c r="AZH229" s="1"/>
      <c r="AZI229" s="1"/>
      <c r="AZJ229" s="1"/>
      <c r="AZK229" s="1"/>
      <c r="AZL229" s="1"/>
      <c r="AZM229" s="1"/>
      <c r="AZN229" s="1"/>
      <c r="AZO229" s="1"/>
      <c r="AZP229" s="1"/>
      <c r="AZQ229" s="1"/>
      <c r="AZR229" s="1"/>
      <c r="AZS229" s="1"/>
      <c r="AZT229" s="1"/>
      <c r="AZU229" s="1"/>
      <c r="AZV229" s="1"/>
      <c r="AZW229" s="1"/>
      <c r="AZX229" s="1"/>
      <c r="AZY229" s="1"/>
      <c r="AZZ229" s="1"/>
      <c r="BAA229" s="1"/>
      <c r="BAB229" s="1"/>
      <c r="BAC229" s="1"/>
      <c r="BAD229" s="1"/>
      <c r="BAE229" s="1"/>
      <c r="BAF229" s="1"/>
      <c r="BAG229" s="1"/>
      <c r="BAH229" s="1"/>
      <c r="BAI229" s="1"/>
      <c r="BAJ229" s="1"/>
      <c r="BAK229" s="1"/>
      <c r="BAL229" s="1"/>
      <c r="BAM229" s="1"/>
      <c r="BAN229" s="1"/>
      <c r="BAO229" s="1"/>
      <c r="BAP229" s="1"/>
      <c r="BAQ229" s="1"/>
      <c r="BAR229" s="1"/>
      <c r="BAS229" s="1"/>
      <c r="BAT229" s="1"/>
      <c r="BAU229" s="1"/>
      <c r="BAV229" s="1"/>
      <c r="BAW229" s="1"/>
      <c r="BAX229" s="1"/>
      <c r="BAY229" s="1"/>
      <c r="BAZ229" s="1"/>
      <c r="BBA229" s="1"/>
      <c r="BBB229" s="1"/>
      <c r="BBC229" s="1"/>
      <c r="BBD229" s="1"/>
      <c r="BBE229" s="1"/>
      <c r="BBF229" s="1"/>
      <c r="BBG229" s="1"/>
      <c r="BBH229" s="1"/>
      <c r="BBI229" s="1"/>
      <c r="BBJ229" s="1"/>
      <c r="BBK229" s="1"/>
      <c r="BBL229" s="1"/>
      <c r="BBM229" s="1"/>
      <c r="BBN229" s="1"/>
      <c r="BBO229" s="1"/>
      <c r="BBP229" s="1"/>
      <c r="BBQ229" s="1"/>
      <c r="BBR229" s="1"/>
      <c r="BBS229" s="1"/>
      <c r="BBT229" s="1"/>
      <c r="BBU229" s="1"/>
      <c r="BBV229" s="1"/>
      <c r="BBW229" s="1"/>
      <c r="BBX229" s="1"/>
      <c r="BBY229" s="1"/>
      <c r="BBZ229" s="1"/>
      <c r="BCA229" s="1"/>
      <c r="BCB229" s="1"/>
      <c r="BCC229" s="1"/>
      <c r="BCD229" s="1"/>
      <c r="BCE229" s="1"/>
      <c r="BCF229" s="1"/>
      <c r="BCG229" s="1"/>
      <c r="BCH229" s="1"/>
      <c r="BCI229" s="1"/>
      <c r="BCJ229" s="1"/>
      <c r="BCK229" s="1"/>
      <c r="BCL229" s="1"/>
      <c r="BCM229" s="1"/>
      <c r="BCN229" s="1"/>
      <c r="BCO229" s="1"/>
      <c r="BCP229" s="1"/>
      <c r="BCQ229" s="1"/>
      <c r="BCR229" s="1"/>
      <c r="BCS229" s="1"/>
      <c r="BCT229" s="1"/>
      <c r="BCU229" s="1"/>
      <c r="BCV229" s="1"/>
      <c r="BCW229" s="1"/>
      <c r="BCX229" s="1"/>
      <c r="BCY229" s="1"/>
      <c r="BCZ229" s="1"/>
      <c r="BDA229" s="1"/>
      <c r="BDB229" s="1"/>
      <c r="BDC229" s="1"/>
      <c r="BDD229" s="1"/>
      <c r="BDE229" s="1"/>
      <c r="BDF229" s="1"/>
      <c r="BDG229" s="1"/>
      <c r="BDH229" s="1"/>
      <c r="BDI229" s="1"/>
      <c r="BDJ229" s="1"/>
      <c r="BDK229" s="1"/>
      <c r="BDL229" s="1"/>
      <c r="BDM229" s="1"/>
      <c r="BDN229" s="1"/>
      <c r="BDO229" s="1"/>
      <c r="BDP229" s="1"/>
      <c r="BDQ229" s="1"/>
      <c r="BDR229" s="1"/>
      <c r="BDS229" s="1"/>
      <c r="BDT229" s="1"/>
      <c r="BDU229" s="1"/>
      <c r="BDV229" s="1"/>
      <c r="BDW229" s="1"/>
      <c r="BDX229" s="1"/>
      <c r="BDY229" s="1"/>
      <c r="BDZ229" s="1"/>
      <c r="BEA229" s="1"/>
      <c r="BEB229" s="1"/>
      <c r="BEC229" s="1"/>
      <c r="BED229" s="1"/>
      <c r="BEE229" s="1"/>
      <c r="BEF229" s="1"/>
      <c r="BEG229" s="1"/>
      <c r="BEH229" s="1"/>
      <c r="BEI229" s="1"/>
      <c r="BEJ229" s="1"/>
      <c r="BEK229" s="1"/>
      <c r="BEL229" s="1"/>
      <c r="BEM229" s="1"/>
      <c r="BEN229" s="1"/>
      <c r="BEO229" s="1"/>
      <c r="BEP229" s="1"/>
      <c r="BEQ229" s="1"/>
      <c r="BER229" s="1"/>
      <c r="BES229" s="1"/>
      <c r="BET229" s="1"/>
      <c r="BEU229" s="1"/>
      <c r="BEV229" s="1"/>
      <c r="BEW229" s="1"/>
      <c r="BEX229" s="1"/>
      <c r="BEY229" s="1"/>
      <c r="BEZ229" s="1"/>
      <c r="BFA229" s="1"/>
      <c r="BFB229" s="1"/>
      <c r="BFC229" s="1"/>
      <c r="BFD229" s="1"/>
      <c r="BFE229" s="1"/>
      <c r="BFF229" s="1"/>
      <c r="BFG229" s="1"/>
      <c r="BFH229" s="1"/>
      <c r="BFI229" s="1"/>
      <c r="BFJ229" s="1"/>
      <c r="BFK229" s="1"/>
      <c r="BFL229" s="1"/>
      <c r="BFM229" s="1"/>
      <c r="BFN229" s="1"/>
      <c r="BFO229" s="1"/>
      <c r="BFP229" s="1"/>
      <c r="BFQ229" s="1"/>
      <c r="BFR229" s="1"/>
      <c r="BFS229" s="1"/>
      <c r="BFT229" s="1"/>
      <c r="BFU229" s="1"/>
      <c r="BFV229" s="1"/>
      <c r="BFW229" s="1"/>
      <c r="BFX229" s="1"/>
      <c r="BFY229" s="1"/>
      <c r="BFZ229" s="1"/>
      <c r="BGA229" s="1"/>
      <c r="BGB229" s="1"/>
      <c r="BGC229" s="1"/>
      <c r="BGD229" s="1"/>
      <c r="BGE229" s="1"/>
      <c r="BGF229" s="1"/>
      <c r="BGG229" s="1"/>
      <c r="BGH229" s="1"/>
      <c r="BGI229" s="1"/>
      <c r="BGJ229" s="1"/>
      <c r="BGK229" s="1"/>
      <c r="BGL229" s="1"/>
      <c r="BGM229" s="1"/>
      <c r="BGN229" s="1"/>
      <c r="BGO229" s="1"/>
      <c r="BGP229" s="1"/>
      <c r="BGQ229" s="1"/>
      <c r="BGR229" s="1"/>
      <c r="BGS229" s="1"/>
      <c r="BGT229" s="1"/>
      <c r="BGU229" s="1"/>
      <c r="BGV229" s="1"/>
      <c r="BGW229" s="1"/>
      <c r="BGX229" s="1"/>
      <c r="BGY229" s="1"/>
      <c r="BGZ229" s="1"/>
      <c r="BHA229" s="1"/>
      <c r="BHB229" s="1"/>
      <c r="BHC229" s="1"/>
      <c r="BHD229" s="1"/>
      <c r="BHE229" s="1"/>
      <c r="BHF229" s="1"/>
      <c r="BHG229" s="1"/>
      <c r="BHH229" s="1"/>
      <c r="BHI229" s="1"/>
      <c r="BHJ229" s="1"/>
      <c r="BHK229" s="1"/>
      <c r="BHL229" s="1"/>
      <c r="BHM229" s="1"/>
      <c r="BHN229" s="1"/>
      <c r="BHO229" s="1"/>
      <c r="BHP229" s="1"/>
      <c r="BHQ229" s="1"/>
      <c r="BHR229" s="1"/>
      <c r="BHS229" s="1"/>
      <c r="BHT229" s="1"/>
      <c r="BHU229" s="1"/>
      <c r="BHV229" s="1"/>
      <c r="BHW229" s="1"/>
      <c r="BHX229" s="1"/>
      <c r="BHY229" s="1"/>
      <c r="BHZ229" s="1"/>
      <c r="BIA229" s="1"/>
      <c r="BIB229" s="1"/>
      <c r="BIC229" s="1"/>
      <c r="BID229" s="1"/>
      <c r="BIE229" s="1"/>
      <c r="BIF229" s="1"/>
      <c r="BIG229" s="1"/>
      <c r="BIH229" s="1"/>
      <c r="BII229" s="1"/>
      <c r="BIJ229" s="1"/>
      <c r="BIK229" s="1"/>
      <c r="BIL229" s="1"/>
      <c r="BIM229" s="1"/>
      <c r="BIN229" s="1"/>
      <c r="BIO229" s="1"/>
      <c r="BIP229" s="1"/>
      <c r="BIQ229" s="1"/>
      <c r="BIR229" s="1"/>
      <c r="BIS229" s="1"/>
      <c r="BIT229" s="1"/>
      <c r="BIU229" s="1"/>
      <c r="BIV229" s="1"/>
      <c r="BIW229" s="1"/>
      <c r="BIX229" s="1"/>
      <c r="BIY229" s="1"/>
      <c r="BIZ229" s="1"/>
      <c r="BJA229" s="1"/>
      <c r="BJB229" s="1"/>
      <c r="BJC229" s="1"/>
      <c r="BJD229" s="1"/>
      <c r="BJE229" s="1"/>
      <c r="BJF229" s="1"/>
      <c r="BJG229" s="1"/>
      <c r="BJH229" s="1"/>
      <c r="BJI229" s="1"/>
      <c r="BJJ229" s="1"/>
      <c r="BJK229" s="1"/>
      <c r="BJL229" s="1"/>
      <c r="BJM229" s="1"/>
      <c r="BJN229" s="1"/>
      <c r="BJO229" s="1"/>
      <c r="BJP229" s="1"/>
      <c r="BJQ229" s="1"/>
      <c r="BJR229" s="1"/>
      <c r="BJS229" s="1"/>
      <c r="BJT229" s="1"/>
      <c r="BJU229" s="1"/>
      <c r="BJV229" s="1"/>
      <c r="BJW229" s="1"/>
      <c r="BJX229" s="1"/>
      <c r="BJY229" s="1"/>
      <c r="BJZ229" s="1"/>
      <c r="BKA229" s="1"/>
      <c r="BKB229" s="1"/>
      <c r="BKC229" s="1"/>
      <c r="BKD229" s="1"/>
      <c r="BKE229" s="1"/>
      <c r="BKF229" s="1"/>
      <c r="BKG229" s="1"/>
      <c r="BKH229" s="1"/>
      <c r="BKI229" s="1"/>
      <c r="BKJ229" s="1"/>
      <c r="BKK229" s="1"/>
      <c r="BKL229" s="1"/>
      <c r="BKM229" s="1"/>
      <c r="BKN229" s="1"/>
      <c r="BKO229" s="1"/>
      <c r="BKP229" s="1"/>
      <c r="BKQ229" s="1"/>
      <c r="BKR229" s="1"/>
      <c r="BKS229" s="1"/>
      <c r="BKT229" s="1"/>
      <c r="BKU229" s="1"/>
      <c r="BKV229" s="1"/>
      <c r="BKW229" s="1"/>
      <c r="BKX229" s="1"/>
      <c r="BKY229" s="1"/>
      <c r="BKZ229" s="1"/>
      <c r="BLA229" s="1"/>
      <c r="BLB229" s="1"/>
      <c r="BLC229" s="1"/>
      <c r="BLD229" s="1"/>
      <c r="BLE229" s="1"/>
      <c r="BLF229" s="1"/>
      <c r="BLG229" s="1"/>
      <c r="BLH229" s="1"/>
      <c r="BLI229" s="1"/>
      <c r="BLJ229" s="1"/>
      <c r="BLK229" s="1"/>
      <c r="BLL229" s="1"/>
      <c r="BLM229" s="1"/>
      <c r="BLN229" s="1"/>
      <c r="BLO229" s="1"/>
      <c r="BLP229" s="1"/>
      <c r="BLQ229" s="1"/>
      <c r="BLR229" s="1"/>
      <c r="BLS229" s="1"/>
      <c r="BLT229" s="1"/>
      <c r="BLU229" s="1"/>
      <c r="BLV229" s="1"/>
      <c r="BLW229" s="1"/>
      <c r="BLX229" s="1"/>
      <c r="BLY229" s="1"/>
      <c r="BLZ229" s="1"/>
      <c r="BMA229" s="1"/>
      <c r="BMB229" s="1"/>
      <c r="BMC229" s="1"/>
      <c r="BMD229" s="1"/>
      <c r="BME229" s="1"/>
      <c r="BMF229" s="1"/>
      <c r="BMG229" s="1"/>
      <c r="BMH229" s="1"/>
      <c r="BMI229" s="1"/>
      <c r="BMJ229" s="1"/>
      <c r="BMK229" s="1"/>
      <c r="BML229" s="1"/>
      <c r="BMM229" s="1"/>
      <c r="BMN229" s="1"/>
      <c r="BMO229" s="1"/>
      <c r="BMP229" s="1"/>
      <c r="BMQ229" s="1"/>
      <c r="BMR229" s="1"/>
      <c r="BMS229" s="1"/>
      <c r="BMT229" s="1"/>
      <c r="BMU229" s="1"/>
      <c r="BMV229" s="1"/>
      <c r="BMW229" s="1"/>
      <c r="BMX229" s="1"/>
      <c r="BMY229" s="1"/>
      <c r="BMZ229" s="1"/>
      <c r="BNA229" s="1"/>
      <c r="BNB229" s="1"/>
      <c r="BNC229" s="1"/>
      <c r="BND229" s="1"/>
      <c r="BNE229" s="1"/>
      <c r="BNF229" s="1"/>
      <c r="BNG229" s="1"/>
      <c r="BNH229" s="1"/>
      <c r="BNI229" s="1"/>
      <c r="BNJ229" s="1"/>
      <c r="BNK229" s="1"/>
      <c r="BNL229" s="1"/>
      <c r="BNM229" s="1"/>
      <c r="BNN229" s="1"/>
      <c r="BNO229" s="1"/>
      <c r="BNP229" s="1"/>
      <c r="BNQ229" s="1"/>
      <c r="BNR229" s="1"/>
      <c r="BNS229" s="1"/>
      <c r="BNT229" s="1"/>
      <c r="BNU229" s="1"/>
      <c r="BNV229" s="1"/>
      <c r="BNW229" s="1"/>
      <c r="BNX229" s="1"/>
      <c r="BNY229" s="1"/>
      <c r="BNZ229" s="1"/>
      <c r="BOA229" s="1"/>
      <c r="BOB229" s="1"/>
      <c r="BOC229" s="1"/>
      <c r="BOD229" s="1"/>
      <c r="BOE229" s="1"/>
      <c r="BOF229" s="1"/>
      <c r="BOG229" s="1"/>
      <c r="BOH229" s="1"/>
      <c r="BOI229" s="1"/>
      <c r="BOJ229" s="1"/>
      <c r="BOK229" s="1"/>
      <c r="BOL229" s="1"/>
      <c r="BOM229" s="1"/>
      <c r="BON229" s="1"/>
      <c r="BOO229" s="1"/>
      <c r="BOP229" s="1"/>
      <c r="BOQ229" s="1"/>
      <c r="BOR229" s="1"/>
      <c r="BOS229" s="1"/>
      <c r="BOT229" s="1"/>
      <c r="BOU229" s="1"/>
      <c r="BOV229" s="1"/>
      <c r="BOW229" s="1"/>
      <c r="BOX229" s="1"/>
      <c r="BOY229" s="1"/>
      <c r="BOZ229" s="1"/>
      <c r="BPA229" s="1"/>
      <c r="BPB229" s="1"/>
      <c r="BPC229" s="1"/>
      <c r="BPD229" s="1"/>
      <c r="BPE229" s="1"/>
      <c r="BPF229" s="1"/>
      <c r="BPG229" s="1"/>
      <c r="BPH229" s="1"/>
      <c r="BPI229" s="1"/>
      <c r="BPJ229" s="1"/>
      <c r="BPK229" s="1"/>
      <c r="BPL229" s="1"/>
      <c r="BPM229" s="1"/>
      <c r="BPN229" s="1"/>
      <c r="BPO229" s="1"/>
      <c r="BPP229" s="1"/>
      <c r="BPQ229" s="1"/>
      <c r="BPR229" s="1"/>
      <c r="BPS229" s="1"/>
      <c r="BPT229" s="1"/>
      <c r="BPU229" s="1"/>
      <c r="BPV229" s="1"/>
      <c r="BPW229" s="1"/>
      <c r="BPX229" s="1"/>
      <c r="BPY229" s="1"/>
      <c r="BPZ229" s="1"/>
      <c r="BQA229" s="1"/>
      <c r="BQB229" s="1"/>
      <c r="BQC229" s="1"/>
      <c r="BQD229" s="1"/>
      <c r="BQE229" s="1"/>
      <c r="BQF229" s="1"/>
      <c r="BQG229" s="1"/>
      <c r="BQH229" s="1"/>
      <c r="BQI229" s="1"/>
      <c r="BQJ229" s="1"/>
      <c r="BQK229" s="1"/>
      <c r="BQL229" s="1"/>
      <c r="BQM229" s="1"/>
      <c r="BQN229" s="1"/>
      <c r="BQO229" s="1"/>
      <c r="BQP229" s="1"/>
      <c r="BQQ229" s="1"/>
      <c r="BQR229" s="1"/>
      <c r="BQS229" s="1"/>
      <c r="BQT229" s="1"/>
      <c r="BQU229" s="1"/>
      <c r="BQV229" s="1"/>
      <c r="BQW229" s="1"/>
      <c r="BQX229" s="1"/>
      <c r="BQY229" s="1"/>
      <c r="BQZ229" s="1"/>
      <c r="BRA229" s="1"/>
      <c r="BRB229" s="1"/>
      <c r="BRC229" s="1"/>
      <c r="BRD229" s="1"/>
      <c r="BRE229" s="1"/>
      <c r="BRF229" s="1"/>
      <c r="BRG229" s="1"/>
      <c r="BRH229" s="1"/>
      <c r="BRI229" s="1"/>
      <c r="BRJ229" s="1"/>
      <c r="BRK229" s="1"/>
      <c r="BRL229" s="1"/>
      <c r="BRM229" s="1"/>
      <c r="BRN229" s="1"/>
      <c r="BRO229" s="1"/>
      <c r="BRP229" s="1"/>
      <c r="BRQ229" s="1"/>
      <c r="BRR229" s="1"/>
      <c r="BRS229" s="1"/>
      <c r="BRT229" s="1"/>
      <c r="BRU229" s="1"/>
      <c r="BRV229" s="1"/>
      <c r="BRW229" s="1"/>
      <c r="BRX229" s="1"/>
      <c r="BRY229" s="1"/>
      <c r="BRZ229" s="1"/>
      <c r="BSA229" s="1"/>
      <c r="BSB229" s="1"/>
      <c r="BSC229" s="1"/>
      <c r="BSD229" s="1"/>
      <c r="BSE229" s="1"/>
      <c r="BSF229" s="1"/>
      <c r="BSG229" s="1"/>
      <c r="BSH229" s="1"/>
      <c r="BSI229" s="1"/>
      <c r="BSJ229" s="1"/>
      <c r="BSK229" s="1"/>
      <c r="BSL229" s="1"/>
      <c r="BSM229" s="1"/>
      <c r="BSN229" s="1"/>
      <c r="BSO229" s="1"/>
      <c r="BSP229" s="1"/>
      <c r="BSQ229" s="1"/>
      <c r="BSR229" s="1"/>
      <c r="BSS229" s="1"/>
      <c r="BST229" s="1"/>
      <c r="BSU229" s="1"/>
      <c r="BSV229" s="1"/>
      <c r="BSW229" s="1"/>
      <c r="BSX229" s="1"/>
      <c r="BSY229" s="1"/>
      <c r="BSZ229" s="1"/>
      <c r="BTA229" s="1"/>
      <c r="BTB229" s="1"/>
      <c r="BTC229" s="1"/>
      <c r="BTD229" s="1"/>
      <c r="BTE229" s="1"/>
      <c r="BTF229" s="1"/>
      <c r="BTG229" s="1"/>
      <c r="BTH229" s="1"/>
      <c r="BTI229" s="1"/>
      <c r="BTJ229" s="1"/>
      <c r="BTK229" s="1"/>
      <c r="BTL229" s="1"/>
      <c r="BTM229" s="1"/>
      <c r="BTN229" s="1"/>
      <c r="BTO229" s="1"/>
      <c r="BTP229" s="1"/>
      <c r="BTQ229" s="1"/>
      <c r="BTR229" s="1"/>
      <c r="BTS229" s="1"/>
      <c r="BTT229" s="1"/>
      <c r="BTU229" s="1"/>
      <c r="BTV229" s="1"/>
      <c r="BTW229" s="1"/>
      <c r="BTX229" s="1"/>
      <c r="BTY229" s="1"/>
      <c r="BTZ229" s="1"/>
      <c r="BUA229" s="1"/>
      <c r="BUB229" s="1"/>
      <c r="BUC229" s="1"/>
      <c r="BUD229" s="1"/>
      <c r="BUE229" s="1"/>
      <c r="BUF229" s="1"/>
      <c r="BUG229" s="1"/>
      <c r="BUH229" s="1"/>
      <c r="BUI229" s="1"/>
      <c r="BUJ229" s="1"/>
      <c r="BUK229" s="1"/>
      <c r="BUL229" s="1"/>
      <c r="BUM229" s="1"/>
      <c r="BUN229" s="1"/>
      <c r="BUO229" s="1"/>
      <c r="BUP229" s="1"/>
      <c r="BUQ229" s="1"/>
      <c r="BUR229" s="1"/>
      <c r="BUS229" s="1"/>
      <c r="BUT229" s="1"/>
      <c r="BUU229" s="1"/>
      <c r="BUV229" s="1"/>
      <c r="BUW229" s="1"/>
      <c r="BUX229" s="1"/>
      <c r="BUY229" s="1"/>
      <c r="BUZ229" s="1"/>
      <c r="BVA229" s="1"/>
      <c r="BVB229" s="1"/>
      <c r="BVC229" s="1"/>
      <c r="BVD229" s="1"/>
      <c r="BVE229" s="1"/>
      <c r="BVF229" s="1"/>
      <c r="BVG229" s="1"/>
      <c r="BVH229" s="1"/>
      <c r="BVI229" s="1"/>
      <c r="BVJ229" s="1"/>
      <c r="BVK229" s="1"/>
      <c r="BVL229" s="1"/>
      <c r="BVM229" s="1"/>
      <c r="BVN229" s="1"/>
      <c r="BVO229" s="1"/>
      <c r="BVP229" s="1"/>
      <c r="BVQ229" s="1"/>
      <c r="BVR229" s="1"/>
      <c r="BVS229" s="1"/>
      <c r="BVT229" s="1"/>
      <c r="BVU229" s="1"/>
      <c r="BVV229" s="1"/>
      <c r="BVW229" s="1"/>
      <c r="BVX229" s="1"/>
      <c r="BVY229" s="1"/>
      <c r="BVZ229" s="1"/>
      <c r="BWA229" s="1"/>
      <c r="BWB229" s="1"/>
      <c r="BWC229" s="1"/>
      <c r="BWD229" s="1"/>
      <c r="BWE229" s="1"/>
      <c r="BWF229" s="1"/>
      <c r="BWG229" s="1"/>
      <c r="BWH229" s="1"/>
      <c r="BWI229" s="1"/>
      <c r="BWJ229" s="1"/>
      <c r="BWK229" s="1"/>
      <c r="BWL229" s="1"/>
      <c r="BWM229" s="1"/>
      <c r="BWN229" s="1"/>
      <c r="BWO229" s="1"/>
      <c r="BWP229" s="1"/>
      <c r="BWQ229" s="1"/>
      <c r="BWR229" s="1"/>
      <c r="BWS229" s="1"/>
      <c r="BWT229" s="1"/>
      <c r="BWU229" s="1"/>
      <c r="BWV229" s="1"/>
      <c r="BWW229" s="1"/>
      <c r="BWX229" s="1"/>
      <c r="BWY229" s="1"/>
      <c r="BWZ229" s="1"/>
      <c r="BXA229" s="1"/>
      <c r="BXB229" s="1"/>
      <c r="BXC229" s="1"/>
      <c r="BXD229" s="1"/>
      <c r="BXE229" s="1"/>
      <c r="BXF229" s="1"/>
      <c r="BXG229" s="1"/>
      <c r="BXH229" s="1"/>
      <c r="BXI229" s="1"/>
      <c r="BXJ229" s="1"/>
      <c r="BXK229" s="1"/>
      <c r="BXL229" s="1"/>
      <c r="BXM229" s="1"/>
      <c r="BXN229" s="1"/>
      <c r="BXO229" s="1"/>
      <c r="BXP229" s="1"/>
      <c r="BXQ229" s="1"/>
      <c r="BXR229" s="1"/>
      <c r="BXS229" s="1"/>
      <c r="BXT229" s="1"/>
      <c r="BXU229" s="1"/>
      <c r="BXV229" s="1"/>
      <c r="BXW229" s="1"/>
      <c r="BXX229" s="1"/>
      <c r="BXY229" s="1"/>
      <c r="BXZ229" s="1"/>
      <c r="BYA229" s="1"/>
      <c r="BYB229" s="1"/>
      <c r="BYC229" s="1"/>
      <c r="BYD229" s="1"/>
      <c r="BYE229" s="1"/>
      <c r="BYF229" s="1"/>
      <c r="BYG229" s="1"/>
      <c r="BYH229" s="1"/>
      <c r="BYI229" s="1"/>
      <c r="BYJ229" s="1"/>
      <c r="BYK229" s="1"/>
      <c r="BYL229" s="1"/>
      <c r="BYM229" s="1"/>
      <c r="BYN229" s="1"/>
      <c r="BYO229" s="1"/>
      <c r="BYP229" s="1"/>
      <c r="BYQ229" s="1"/>
      <c r="BYR229" s="1"/>
      <c r="BYS229" s="1"/>
      <c r="BYT229" s="1"/>
      <c r="BYU229" s="1"/>
      <c r="BYV229" s="1"/>
      <c r="BYW229" s="1"/>
      <c r="BYX229" s="1"/>
      <c r="BYY229" s="1"/>
      <c r="BYZ229" s="1"/>
      <c r="BZA229" s="1"/>
      <c r="BZB229" s="1"/>
      <c r="BZC229" s="1"/>
      <c r="BZD229" s="1"/>
      <c r="BZE229" s="1"/>
      <c r="BZF229" s="1"/>
      <c r="BZG229" s="1"/>
      <c r="BZH229" s="1"/>
      <c r="BZI229" s="1"/>
      <c r="BZJ229" s="1"/>
      <c r="BZK229" s="1"/>
      <c r="BZL229" s="1"/>
      <c r="BZM229" s="1"/>
      <c r="BZN229" s="1"/>
      <c r="BZO229" s="1"/>
      <c r="BZP229" s="1"/>
      <c r="BZQ229" s="1"/>
      <c r="BZR229" s="1"/>
      <c r="BZS229" s="1"/>
      <c r="BZT229" s="1"/>
      <c r="BZU229" s="1"/>
      <c r="BZV229" s="1"/>
      <c r="BZW229" s="1"/>
      <c r="BZX229" s="1"/>
      <c r="BZY229" s="1"/>
      <c r="BZZ229" s="1"/>
      <c r="CAA229" s="1"/>
      <c r="CAB229" s="1"/>
      <c r="CAC229" s="1"/>
      <c r="CAD229" s="1"/>
      <c r="CAE229" s="1"/>
      <c r="CAF229" s="1"/>
      <c r="CAG229" s="1"/>
      <c r="CAH229" s="1"/>
      <c r="CAI229" s="1"/>
      <c r="CAJ229" s="1"/>
      <c r="CAK229" s="1"/>
      <c r="CAL229" s="1"/>
      <c r="CAM229" s="1"/>
      <c r="CAN229" s="1"/>
      <c r="CAO229" s="1"/>
      <c r="CAP229" s="1"/>
      <c r="CAQ229" s="1"/>
      <c r="CAR229" s="1"/>
      <c r="CAS229" s="1"/>
      <c r="CAT229" s="1"/>
      <c r="CAU229" s="1"/>
      <c r="CAV229" s="1"/>
      <c r="CAW229" s="1"/>
      <c r="CAX229" s="1"/>
      <c r="CAY229" s="1"/>
      <c r="CAZ229" s="1"/>
      <c r="CBA229" s="1"/>
      <c r="CBB229" s="1"/>
      <c r="CBC229" s="1"/>
      <c r="CBD229" s="1"/>
      <c r="CBE229" s="1"/>
      <c r="CBF229" s="1"/>
      <c r="CBG229" s="1"/>
      <c r="CBH229" s="1"/>
      <c r="CBI229" s="1"/>
      <c r="CBJ229" s="1"/>
      <c r="CBK229" s="1"/>
      <c r="CBL229" s="1"/>
      <c r="CBM229" s="1"/>
      <c r="CBN229" s="1"/>
      <c r="CBO229" s="1"/>
      <c r="CBP229" s="1"/>
      <c r="CBQ229" s="1"/>
      <c r="CBR229" s="1"/>
      <c r="CBS229" s="1"/>
      <c r="CBT229" s="1"/>
      <c r="CBU229" s="1"/>
      <c r="CBV229" s="1"/>
      <c r="CBW229" s="1"/>
      <c r="CBX229" s="1"/>
      <c r="CBY229" s="1"/>
      <c r="CBZ229" s="1"/>
      <c r="CCA229" s="1"/>
      <c r="CCB229" s="1"/>
      <c r="CCC229" s="1"/>
      <c r="CCD229" s="1"/>
      <c r="CCE229" s="1"/>
      <c r="CCF229" s="1"/>
      <c r="CCG229" s="1"/>
      <c r="CCH229" s="1"/>
      <c r="CCI229" s="1"/>
      <c r="CCJ229" s="1"/>
      <c r="CCK229" s="1"/>
      <c r="CCL229" s="1"/>
      <c r="CCM229" s="1"/>
      <c r="CCN229" s="1"/>
      <c r="CCO229" s="1"/>
      <c r="CCP229" s="1"/>
      <c r="CCQ229" s="1"/>
      <c r="CCR229" s="1"/>
      <c r="CCS229" s="1"/>
      <c r="CCT229" s="1"/>
      <c r="CCU229" s="1"/>
      <c r="CCV229" s="1"/>
      <c r="CCW229" s="1"/>
      <c r="CCX229" s="1"/>
      <c r="CCY229" s="1"/>
      <c r="CCZ229" s="1"/>
      <c r="CDA229" s="1"/>
      <c r="CDB229" s="1"/>
      <c r="CDC229" s="1"/>
      <c r="CDD229" s="1"/>
      <c r="CDE229" s="1"/>
      <c r="CDF229" s="1"/>
      <c r="CDG229" s="1"/>
      <c r="CDH229" s="1"/>
      <c r="CDI229" s="1"/>
      <c r="CDJ229" s="1"/>
      <c r="CDK229" s="1"/>
      <c r="CDL229" s="1"/>
      <c r="CDM229" s="1"/>
      <c r="CDN229" s="1"/>
      <c r="CDO229" s="1"/>
      <c r="CDP229" s="1"/>
      <c r="CDQ229" s="1"/>
      <c r="CDR229" s="1"/>
      <c r="CDS229" s="1"/>
      <c r="CDT229" s="1"/>
      <c r="CDU229" s="1"/>
      <c r="CDV229" s="1"/>
      <c r="CDW229" s="1"/>
      <c r="CDX229" s="1"/>
      <c r="CDY229" s="1"/>
      <c r="CDZ229" s="1"/>
      <c r="CEA229" s="1"/>
      <c r="CEB229" s="1"/>
      <c r="CEC229" s="1"/>
      <c r="CED229" s="1"/>
      <c r="CEE229" s="1"/>
      <c r="CEF229" s="1"/>
      <c r="CEG229" s="1"/>
      <c r="CEH229" s="1"/>
      <c r="CEI229" s="1"/>
      <c r="CEJ229" s="1"/>
      <c r="CEK229" s="1"/>
      <c r="CEL229" s="1"/>
      <c r="CEM229" s="1"/>
      <c r="CEN229" s="1"/>
      <c r="CEO229" s="1"/>
      <c r="CEP229" s="1"/>
      <c r="CEQ229" s="1"/>
      <c r="CER229" s="1"/>
      <c r="CES229" s="1"/>
      <c r="CET229" s="1"/>
      <c r="CEU229" s="1"/>
      <c r="CEV229" s="1"/>
      <c r="CEW229" s="1"/>
      <c r="CEX229" s="1"/>
      <c r="CEY229" s="1"/>
      <c r="CEZ229" s="1"/>
      <c r="CFA229" s="1"/>
      <c r="CFB229" s="1"/>
      <c r="CFC229" s="1"/>
      <c r="CFD229" s="1"/>
      <c r="CFE229" s="1"/>
      <c r="CFF229" s="1"/>
      <c r="CFG229" s="1"/>
      <c r="CFH229" s="1"/>
      <c r="CFI229" s="1"/>
      <c r="CFJ229" s="1"/>
      <c r="CFK229" s="1"/>
      <c r="CFL229" s="1"/>
      <c r="CFM229" s="1"/>
      <c r="CFN229" s="1"/>
      <c r="CFO229" s="1"/>
      <c r="CFP229" s="1"/>
      <c r="CFQ229" s="1"/>
      <c r="CFR229" s="1"/>
      <c r="CFS229" s="1"/>
      <c r="CFT229" s="1"/>
      <c r="CFU229" s="1"/>
      <c r="CFV229" s="1"/>
      <c r="CFW229" s="1"/>
      <c r="CFX229" s="1"/>
      <c r="CFY229" s="1"/>
      <c r="CFZ229" s="1"/>
      <c r="CGA229" s="1"/>
      <c r="CGB229" s="1"/>
      <c r="CGC229" s="1"/>
      <c r="CGD229" s="1"/>
      <c r="CGE229" s="1"/>
      <c r="CGF229" s="1"/>
      <c r="CGG229" s="1"/>
      <c r="CGH229" s="1"/>
      <c r="CGI229" s="1"/>
      <c r="CGJ229" s="1"/>
      <c r="CGK229" s="1"/>
      <c r="CGL229" s="1"/>
      <c r="CGM229" s="1"/>
      <c r="CGN229" s="1"/>
      <c r="CGO229" s="1"/>
      <c r="CGP229" s="1"/>
      <c r="CGQ229" s="1"/>
      <c r="CGR229" s="1"/>
      <c r="CGS229" s="1"/>
      <c r="CGT229" s="1"/>
      <c r="CGU229" s="1"/>
      <c r="CGV229" s="1"/>
      <c r="CGW229" s="1"/>
      <c r="CGX229" s="1"/>
      <c r="CGY229" s="1"/>
      <c r="CGZ229" s="1"/>
      <c r="CHA229" s="1"/>
      <c r="CHB229" s="1"/>
      <c r="CHC229" s="1"/>
      <c r="CHD229" s="1"/>
      <c r="CHE229" s="1"/>
      <c r="CHF229" s="1"/>
      <c r="CHG229" s="1"/>
      <c r="CHH229" s="1"/>
      <c r="CHI229" s="1"/>
      <c r="CHJ229" s="1"/>
      <c r="CHK229" s="1"/>
      <c r="CHL229" s="1"/>
      <c r="CHM229" s="1"/>
      <c r="CHN229" s="1"/>
      <c r="CHO229" s="1"/>
      <c r="CHP229" s="1"/>
      <c r="CHQ229" s="1"/>
      <c r="CHR229" s="1"/>
      <c r="CHS229" s="1"/>
      <c r="CHT229" s="1"/>
      <c r="CHU229" s="1"/>
      <c r="CHV229" s="1"/>
      <c r="CHW229" s="1"/>
      <c r="CHX229" s="1"/>
      <c r="CHY229" s="1"/>
      <c r="CHZ229" s="1"/>
      <c r="CIA229" s="1"/>
      <c r="CIB229" s="1"/>
      <c r="CIC229" s="1"/>
      <c r="CID229" s="1"/>
      <c r="CIE229" s="1"/>
      <c r="CIF229" s="1"/>
      <c r="CIG229" s="1"/>
      <c r="CIH229" s="1"/>
      <c r="CII229" s="1"/>
      <c r="CIJ229" s="1"/>
      <c r="CIK229" s="1"/>
      <c r="CIL229" s="1"/>
      <c r="CIM229" s="1"/>
      <c r="CIN229" s="1"/>
      <c r="CIO229" s="1"/>
      <c r="CIP229" s="1"/>
      <c r="CIQ229" s="1"/>
      <c r="CIR229" s="1"/>
      <c r="CIS229" s="1"/>
      <c r="CIT229" s="1"/>
      <c r="CIU229" s="1"/>
      <c r="CIV229" s="1"/>
      <c r="CIW229" s="1"/>
      <c r="CIX229" s="1"/>
      <c r="CIY229" s="1"/>
      <c r="CIZ229" s="1"/>
      <c r="CJA229" s="1"/>
      <c r="CJB229" s="1"/>
      <c r="CJC229" s="1"/>
      <c r="CJD229" s="1"/>
      <c r="CJE229" s="1"/>
      <c r="CJF229" s="1"/>
      <c r="CJG229" s="1"/>
      <c r="CJH229" s="1"/>
      <c r="CJI229" s="1"/>
      <c r="CJJ229" s="1"/>
      <c r="CJK229" s="1"/>
      <c r="CJL229" s="1"/>
      <c r="CJM229" s="1"/>
      <c r="CJN229" s="1"/>
      <c r="CJO229" s="1"/>
      <c r="CJP229" s="1"/>
      <c r="CJQ229" s="1"/>
      <c r="CJR229" s="1"/>
      <c r="CJS229" s="1"/>
      <c r="CJT229" s="1"/>
      <c r="CJU229" s="1"/>
      <c r="CJV229" s="1"/>
      <c r="CJW229" s="1"/>
      <c r="CJX229" s="1"/>
      <c r="CJY229" s="1"/>
      <c r="CJZ229" s="1"/>
      <c r="CKA229" s="1"/>
      <c r="CKB229" s="1"/>
      <c r="CKC229" s="1"/>
      <c r="CKD229" s="1"/>
      <c r="CKE229" s="1"/>
      <c r="CKF229" s="1"/>
      <c r="CKG229" s="1"/>
      <c r="CKH229" s="1"/>
      <c r="CKI229" s="1"/>
      <c r="CKJ229" s="1"/>
      <c r="CKK229" s="1"/>
      <c r="CKL229" s="1"/>
      <c r="CKM229" s="1"/>
      <c r="CKN229" s="1"/>
      <c r="CKO229" s="1"/>
      <c r="CKP229" s="1"/>
      <c r="CKQ229" s="1"/>
      <c r="CKR229" s="1"/>
      <c r="CKS229" s="1"/>
      <c r="CKT229" s="1"/>
      <c r="CKU229" s="1"/>
      <c r="CKV229" s="1"/>
      <c r="CKW229" s="1"/>
      <c r="CKX229" s="1"/>
      <c r="CKY229" s="1"/>
      <c r="CKZ229" s="1"/>
      <c r="CLA229" s="1"/>
      <c r="CLB229" s="1"/>
      <c r="CLC229" s="1"/>
      <c r="CLD229" s="1"/>
      <c r="CLE229" s="1"/>
      <c r="CLF229" s="1"/>
      <c r="CLG229" s="1"/>
      <c r="CLH229" s="1"/>
      <c r="CLI229" s="1"/>
      <c r="CLJ229" s="1"/>
      <c r="CLK229" s="1"/>
      <c r="CLL229" s="1"/>
      <c r="CLM229" s="1"/>
      <c r="CLN229" s="1"/>
      <c r="CLO229" s="1"/>
      <c r="CLP229" s="1"/>
      <c r="CLQ229" s="1"/>
      <c r="CLR229" s="1"/>
      <c r="CLS229" s="1"/>
      <c r="CLT229" s="1"/>
      <c r="CLU229" s="1"/>
      <c r="CLV229" s="1"/>
      <c r="CLW229" s="1"/>
      <c r="CLX229" s="1"/>
      <c r="CLY229" s="1"/>
      <c r="CLZ229" s="1"/>
      <c r="CMA229" s="1"/>
      <c r="CMB229" s="1"/>
      <c r="CMC229" s="1"/>
      <c r="CMD229" s="1"/>
      <c r="CME229" s="1"/>
      <c r="CMF229" s="1"/>
      <c r="CMG229" s="1"/>
      <c r="CMH229" s="1"/>
      <c r="CMI229" s="1"/>
      <c r="CMJ229" s="1"/>
      <c r="CMK229" s="1"/>
      <c r="CML229" s="1"/>
      <c r="CMM229" s="1"/>
      <c r="CMN229" s="1"/>
      <c r="CMO229" s="1"/>
      <c r="CMP229" s="1"/>
      <c r="CMQ229" s="1"/>
      <c r="CMR229" s="1"/>
      <c r="CMS229" s="1"/>
      <c r="CMT229" s="1"/>
      <c r="CMU229" s="1"/>
      <c r="CMV229" s="1"/>
      <c r="CMW229" s="1"/>
      <c r="CMX229" s="1"/>
      <c r="CMY229" s="1"/>
      <c r="CMZ229" s="1"/>
      <c r="CNA229" s="1"/>
      <c r="CNB229" s="1"/>
      <c r="CNC229" s="1"/>
      <c r="CND229" s="1"/>
      <c r="CNE229" s="1"/>
      <c r="CNF229" s="1"/>
      <c r="CNG229" s="1"/>
      <c r="CNH229" s="1"/>
      <c r="CNI229" s="1"/>
      <c r="CNJ229" s="1"/>
      <c r="CNK229" s="1"/>
      <c r="CNL229" s="1"/>
      <c r="CNM229" s="1"/>
      <c r="CNN229" s="1"/>
      <c r="CNO229" s="1"/>
      <c r="CNP229" s="1"/>
      <c r="CNQ229" s="1"/>
      <c r="CNR229" s="1"/>
      <c r="CNS229" s="1"/>
      <c r="CNT229" s="1"/>
      <c r="CNU229" s="1"/>
      <c r="CNV229" s="1"/>
      <c r="CNW229" s="1"/>
      <c r="CNX229" s="1"/>
      <c r="CNY229" s="1"/>
      <c r="CNZ229" s="1"/>
      <c r="COA229" s="1"/>
      <c r="COB229" s="1"/>
      <c r="COC229" s="1"/>
      <c r="COD229" s="1"/>
      <c r="COE229" s="1"/>
      <c r="COF229" s="1"/>
      <c r="COG229" s="1"/>
      <c r="COH229" s="1"/>
      <c r="COI229" s="1"/>
      <c r="COJ229" s="1"/>
      <c r="COK229" s="1"/>
      <c r="COL229" s="1"/>
      <c r="COM229" s="1"/>
      <c r="CON229" s="1"/>
      <c r="COO229" s="1"/>
      <c r="COP229" s="1"/>
      <c r="COQ229" s="1"/>
      <c r="COR229" s="1"/>
      <c r="COS229" s="1"/>
      <c r="COT229" s="1"/>
      <c r="COU229" s="1"/>
      <c r="COV229" s="1"/>
      <c r="COW229" s="1"/>
      <c r="COX229" s="1"/>
      <c r="COY229" s="1"/>
      <c r="COZ229" s="1"/>
      <c r="CPA229" s="1"/>
      <c r="CPB229" s="1"/>
      <c r="CPC229" s="1"/>
      <c r="CPD229" s="1"/>
      <c r="CPE229" s="1"/>
      <c r="CPF229" s="1"/>
      <c r="CPG229" s="1"/>
      <c r="CPH229" s="1"/>
      <c r="CPI229" s="1"/>
      <c r="CPJ229" s="1"/>
      <c r="CPK229" s="1"/>
      <c r="CPL229" s="1"/>
      <c r="CPM229" s="1"/>
      <c r="CPN229" s="1"/>
      <c r="CPO229" s="1"/>
      <c r="CPP229" s="1"/>
      <c r="CPQ229" s="1"/>
      <c r="CPR229" s="1"/>
      <c r="CPS229" s="1"/>
      <c r="CPT229" s="1"/>
      <c r="CPU229" s="1"/>
      <c r="CPV229" s="1"/>
      <c r="CPW229" s="1"/>
      <c r="CPX229" s="1"/>
      <c r="CPY229" s="1"/>
      <c r="CPZ229" s="1"/>
      <c r="CQA229" s="1"/>
      <c r="CQB229" s="1"/>
      <c r="CQC229" s="1"/>
      <c r="CQD229" s="1"/>
      <c r="CQE229" s="1"/>
      <c r="CQF229" s="1"/>
      <c r="CQG229" s="1"/>
      <c r="CQH229" s="1"/>
      <c r="CQI229" s="1"/>
      <c r="CQJ229" s="1"/>
      <c r="CQK229" s="1"/>
      <c r="CQL229" s="1"/>
      <c r="CQM229" s="1"/>
      <c r="CQN229" s="1"/>
      <c r="CQO229" s="1"/>
      <c r="CQP229" s="1"/>
      <c r="CQQ229" s="1"/>
      <c r="CQR229" s="1"/>
      <c r="CQS229" s="1"/>
      <c r="CQT229" s="1"/>
      <c r="CQU229" s="1"/>
      <c r="CQV229" s="1"/>
      <c r="CQW229" s="1"/>
      <c r="CQX229" s="1"/>
      <c r="CQY229" s="1"/>
      <c r="CQZ229" s="1"/>
      <c r="CRA229" s="1"/>
      <c r="CRB229" s="1"/>
      <c r="CRC229" s="1"/>
      <c r="CRD229" s="1"/>
      <c r="CRE229" s="1"/>
      <c r="CRF229" s="1"/>
      <c r="CRG229" s="1"/>
      <c r="CRH229" s="1"/>
      <c r="CRI229" s="1"/>
      <c r="CRJ229" s="1"/>
      <c r="CRK229" s="1"/>
      <c r="CRL229" s="1"/>
      <c r="CRM229" s="1"/>
      <c r="CRN229" s="1"/>
      <c r="CRO229" s="1"/>
      <c r="CRP229" s="1"/>
      <c r="CRQ229" s="1"/>
      <c r="CRR229" s="1"/>
      <c r="CRS229" s="1"/>
      <c r="CRT229" s="1"/>
      <c r="CRU229" s="1"/>
      <c r="CRV229" s="1"/>
      <c r="CRW229" s="1"/>
      <c r="CRX229" s="1"/>
      <c r="CRY229" s="1"/>
      <c r="CRZ229" s="1"/>
      <c r="CSA229" s="1"/>
      <c r="CSB229" s="1"/>
      <c r="CSC229" s="1"/>
      <c r="CSD229" s="1"/>
      <c r="CSE229" s="1"/>
      <c r="CSF229" s="1"/>
      <c r="CSG229" s="1"/>
      <c r="CSH229" s="1"/>
      <c r="CSI229" s="1"/>
      <c r="CSJ229" s="1"/>
      <c r="CSK229" s="1"/>
      <c r="CSL229" s="1"/>
      <c r="CSM229" s="1"/>
      <c r="CSN229" s="1"/>
      <c r="CSO229" s="1"/>
      <c r="CSP229" s="1"/>
      <c r="CSQ229" s="1"/>
      <c r="CSR229" s="1"/>
      <c r="CSS229" s="1"/>
      <c r="CST229" s="1"/>
      <c r="CSU229" s="1"/>
      <c r="CSV229" s="1"/>
      <c r="CSW229" s="1"/>
      <c r="CSX229" s="1"/>
      <c r="CSY229" s="1"/>
      <c r="CSZ229" s="1"/>
      <c r="CTA229" s="1"/>
      <c r="CTB229" s="1"/>
      <c r="CTC229" s="1"/>
      <c r="CTD229" s="1"/>
      <c r="CTE229" s="1"/>
      <c r="CTF229" s="1"/>
      <c r="CTG229" s="1"/>
      <c r="CTH229" s="1"/>
      <c r="CTI229" s="1"/>
      <c r="CTJ229" s="1"/>
      <c r="CTK229" s="1"/>
      <c r="CTL229" s="1"/>
      <c r="CTM229" s="1"/>
      <c r="CTN229" s="1"/>
      <c r="CTO229" s="1"/>
      <c r="CTP229" s="1"/>
      <c r="CTQ229" s="1"/>
      <c r="CTR229" s="1"/>
      <c r="CTS229" s="1"/>
      <c r="CTT229" s="1"/>
      <c r="CTU229" s="1"/>
      <c r="CTV229" s="1"/>
      <c r="CTW229" s="1"/>
      <c r="CTX229" s="1"/>
      <c r="CTY229" s="1"/>
      <c r="CTZ229" s="1"/>
      <c r="CUA229" s="1"/>
      <c r="CUB229" s="1"/>
      <c r="CUC229" s="1"/>
      <c r="CUD229" s="1"/>
      <c r="CUE229" s="1"/>
      <c r="CUF229" s="1"/>
      <c r="CUG229" s="1"/>
      <c r="CUH229" s="1"/>
      <c r="CUI229" s="1"/>
      <c r="CUJ229" s="1"/>
      <c r="CUK229" s="1"/>
      <c r="CUL229" s="1"/>
      <c r="CUM229" s="1"/>
      <c r="CUN229" s="1"/>
      <c r="CUO229" s="1"/>
      <c r="CUP229" s="1"/>
      <c r="CUQ229" s="1"/>
      <c r="CUR229" s="1"/>
      <c r="CUS229" s="1"/>
      <c r="CUT229" s="1"/>
      <c r="CUU229" s="1"/>
      <c r="CUV229" s="1"/>
      <c r="CUW229" s="1"/>
      <c r="CUX229" s="1"/>
      <c r="CUY229" s="1"/>
      <c r="CUZ229" s="1"/>
      <c r="CVA229" s="1"/>
      <c r="CVB229" s="1"/>
      <c r="CVC229" s="1"/>
      <c r="CVD229" s="1"/>
      <c r="CVE229" s="1"/>
      <c r="CVF229" s="1"/>
      <c r="CVG229" s="1"/>
      <c r="CVH229" s="1"/>
      <c r="CVI229" s="1"/>
      <c r="CVJ229" s="1"/>
      <c r="CVK229" s="1"/>
      <c r="CVL229" s="1"/>
      <c r="CVM229" s="1"/>
      <c r="CVN229" s="1"/>
      <c r="CVO229" s="1"/>
      <c r="CVP229" s="1"/>
      <c r="CVQ229" s="1"/>
      <c r="CVR229" s="1"/>
      <c r="CVS229" s="1"/>
      <c r="CVT229" s="1"/>
      <c r="CVU229" s="1"/>
      <c r="CVV229" s="1"/>
      <c r="CVW229" s="1"/>
      <c r="CVX229" s="1"/>
      <c r="CVY229" s="1"/>
      <c r="CVZ229" s="1"/>
      <c r="CWA229" s="1"/>
      <c r="CWB229" s="1"/>
      <c r="CWC229" s="1"/>
      <c r="CWD229" s="1"/>
      <c r="CWE229" s="1"/>
      <c r="CWF229" s="1"/>
      <c r="CWG229" s="1"/>
      <c r="CWH229" s="1"/>
      <c r="CWI229" s="1"/>
      <c r="CWJ229" s="1"/>
      <c r="CWK229" s="1"/>
      <c r="CWL229" s="1"/>
      <c r="CWM229" s="1"/>
      <c r="CWN229" s="1"/>
      <c r="CWO229" s="1"/>
      <c r="CWP229" s="1"/>
      <c r="CWQ229" s="1"/>
      <c r="CWR229" s="1"/>
      <c r="CWS229" s="1"/>
      <c r="CWT229" s="1"/>
      <c r="CWU229" s="1"/>
      <c r="CWV229" s="1"/>
      <c r="CWW229" s="1"/>
      <c r="CWX229" s="1"/>
      <c r="CWY229" s="1"/>
      <c r="CWZ229" s="1"/>
      <c r="CXA229" s="1"/>
      <c r="CXB229" s="1"/>
      <c r="CXC229" s="1"/>
      <c r="CXD229" s="1"/>
      <c r="CXE229" s="1"/>
      <c r="CXF229" s="1"/>
      <c r="CXG229" s="1"/>
      <c r="CXH229" s="1"/>
      <c r="CXI229" s="1"/>
      <c r="CXJ229" s="1"/>
      <c r="CXK229" s="1"/>
      <c r="CXL229" s="1"/>
      <c r="CXM229" s="1"/>
      <c r="CXN229" s="1"/>
      <c r="CXO229" s="1"/>
      <c r="CXP229" s="1"/>
      <c r="CXQ229" s="1"/>
      <c r="CXR229" s="1"/>
      <c r="CXS229" s="1"/>
      <c r="CXT229" s="1"/>
      <c r="CXU229" s="1"/>
      <c r="CXV229" s="1"/>
      <c r="CXW229" s="1"/>
      <c r="CXX229" s="1"/>
      <c r="CXY229" s="1"/>
      <c r="CXZ229" s="1"/>
      <c r="CYA229" s="1"/>
      <c r="CYB229" s="1"/>
      <c r="CYC229" s="1"/>
      <c r="CYD229" s="1"/>
      <c r="CYE229" s="1"/>
      <c r="CYF229" s="1"/>
      <c r="CYG229" s="1"/>
      <c r="CYH229" s="1"/>
      <c r="CYI229" s="1"/>
      <c r="CYJ229" s="1"/>
      <c r="CYK229" s="1"/>
      <c r="CYL229" s="1"/>
      <c r="CYM229" s="1"/>
      <c r="CYN229" s="1"/>
      <c r="CYO229" s="1"/>
      <c r="CYP229" s="1"/>
      <c r="CYQ229" s="1"/>
      <c r="CYR229" s="1"/>
      <c r="CYS229" s="1"/>
      <c r="CYT229" s="1"/>
      <c r="CYU229" s="1"/>
      <c r="CYV229" s="1"/>
      <c r="CYW229" s="1"/>
      <c r="CYX229" s="1"/>
      <c r="CYY229" s="1"/>
      <c r="CYZ229" s="1"/>
      <c r="CZA229" s="1"/>
      <c r="CZB229" s="1"/>
      <c r="CZC229" s="1"/>
      <c r="CZD229" s="1"/>
      <c r="CZE229" s="1"/>
      <c r="CZF229" s="1"/>
      <c r="CZG229" s="1"/>
      <c r="CZH229" s="1"/>
      <c r="CZI229" s="1"/>
      <c r="CZJ229" s="1"/>
      <c r="CZK229" s="1"/>
      <c r="CZL229" s="1"/>
      <c r="CZM229" s="1"/>
      <c r="CZN229" s="1"/>
      <c r="CZO229" s="1"/>
      <c r="CZP229" s="1"/>
      <c r="CZQ229" s="1"/>
      <c r="CZR229" s="1"/>
      <c r="CZS229" s="1"/>
      <c r="CZT229" s="1"/>
      <c r="CZU229" s="1"/>
      <c r="CZV229" s="1"/>
      <c r="CZW229" s="1"/>
      <c r="CZX229" s="1"/>
      <c r="CZY229" s="1"/>
      <c r="CZZ229" s="1"/>
      <c r="DAA229" s="1"/>
      <c r="DAB229" s="1"/>
      <c r="DAC229" s="1"/>
      <c r="DAD229" s="1"/>
      <c r="DAE229" s="1"/>
      <c r="DAF229" s="1"/>
      <c r="DAG229" s="1"/>
      <c r="DAH229" s="1"/>
      <c r="DAI229" s="1"/>
      <c r="DAJ229" s="1"/>
      <c r="DAK229" s="1"/>
      <c r="DAL229" s="1"/>
      <c r="DAM229" s="1"/>
      <c r="DAN229" s="1"/>
      <c r="DAO229" s="1"/>
      <c r="DAP229" s="1"/>
      <c r="DAQ229" s="1"/>
      <c r="DAR229" s="1"/>
      <c r="DAS229" s="1"/>
      <c r="DAT229" s="1"/>
      <c r="DAU229" s="1"/>
      <c r="DAV229" s="1"/>
      <c r="DAW229" s="1"/>
      <c r="DAX229" s="1"/>
      <c r="DAY229" s="1"/>
      <c r="DAZ229" s="1"/>
      <c r="DBA229" s="1"/>
      <c r="DBB229" s="1"/>
      <c r="DBC229" s="1"/>
      <c r="DBD229" s="1"/>
      <c r="DBE229" s="1"/>
      <c r="DBF229" s="1"/>
      <c r="DBG229" s="1"/>
      <c r="DBH229" s="1"/>
      <c r="DBI229" s="1"/>
      <c r="DBJ229" s="1"/>
      <c r="DBK229" s="1"/>
      <c r="DBL229" s="1"/>
      <c r="DBM229" s="1"/>
      <c r="DBN229" s="1"/>
      <c r="DBO229" s="1"/>
      <c r="DBP229" s="1"/>
      <c r="DBQ229" s="1"/>
      <c r="DBR229" s="1"/>
      <c r="DBS229" s="1"/>
      <c r="DBT229" s="1"/>
      <c r="DBU229" s="1"/>
      <c r="DBV229" s="1"/>
      <c r="DBW229" s="1"/>
      <c r="DBX229" s="1"/>
      <c r="DBY229" s="1"/>
      <c r="DBZ229" s="1"/>
      <c r="DCA229" s="1"/>
      <c r="DCB229" s="1"/>
      <c r="DCC229" s="1"/>
      <c r="DCD229" s="1"/>
      <c r="DCE229" s="1"/>
      <c r="DCF229" s="1"/>
      <c r="DCG229" s="1"/>
      <c r="DCH229" s="1"/>
      <c r="DCI229" s="1"/>
      <c r="DCJ229" s="1"/>
      <c r="DCK229" s="1"/>
      <c r="DCL229" s="1"/>
      <c r="DCM229" s="1"/>
      <c r="DCN229" s="1"/>
      <c r="DCO229" s="1"/>
      <c r="DCP229" s="1"/>
      <c r="DCQ229" s="1"/>
      <c r="DCR229" s="1"/>
      <c r="DCS229" s="1"/>
      <c r="DCT229" s="1"/>
      <c r="DCU229" s="1"/>
      <c r="DCV229" s="1"/>
      <c r="DCW229" s="1"/>
      <c r="DCX229" s="1"/>
      <c r="DCY229" s="1"/>
      <c r="DCZ229" s="1"/>
      <c r="DDA229" s="1"/>
      <c r="DDB229" s="1"/>
      <c r="DDC229" s="1"/>
      <c r="DDD229" s="1"/>
      <c r="DDE229" s="1"/>
      <c r="DDF229" s="1"/>
      <c r="DDG229" s="1"/>
      <c r="DDH229" s="1"/>
      <c r="DDI229" s="1"/>
      <c r="DDJ229" s="1"/>
      <c r="DDK229" s="1"/>
      <c r="DDL229" s="1"/>
      <c r="DDM229" s="1"/>
      <c r="DDN229" s="1"/>
      <c r="DDO229" s="1"/>
      <c r="DDP229" s="1"/>
      <c r="DDQ229" s="1"/>
      <c r="DDR229" s="1"/>
      <c r="DDS229" s="1"/>
      <c r="DDT229" s="1"/>
      <c r="DDU229" s="1"/>
      <c r="DDV229" s="1"/>
      <c r="DDW229" s="1"/>
      <c r="DDX229" s="1"/>
      <c r="DDY229" s="1"/>
      <c r="DDZ229" s="1"/>
      <c r="DEA229" s="1"/>
      <c r="DEB229" s="1"/>
      <c r="DEC229" s="1"/>
      <c r="DED229" s="1"/>
      <c r="DEE229" s="1"/>
      <c r="DEF229" s="1"/>
      <c r="DEG229" s="1"/>
      <c r="DEH229" s="1"/>
      <c r="DEI229" s="1"/>
      <c r="DEJ229" s="1"/>
      <c r="DEK229" s="1"/>
      <c r="DEL229" s="1"/>
      <c r="DEM229" s="1"/>
      <c r="DEN229" s="1"/>
      <c r="DEO229" s="1"/>
      <c r="DEP229" s="1"/>
      <c r="DEQ229" s="1"/>
      <c r="DER229" s="1"/>
      <c r="DES229" s="1"/>
      <c r="DET229" s="1"/>
      <c r="DEU229" s="1"/>
      <c r="DEV229" s="1"/>
      <c r="DEW229" s="1"/>
      <c r="DEX229" s="1"/>
      <c r="DEY229" s="1"/>
      <c r="DEZ229" s="1"/>
      <c r="DFA229" s="1"/>
      <c r="DFB229" s="1"/>
      <c r="DFC229" s="1"/>
      <c r="DFD229" s="1"/>
      <c r="DFE229" s="1"/>
      <c r="DFF229" s="1"/>
      <c r="DFG229" s="1"/>
      <c r="DFH229" s="1"/>
      <c r="DFI229" s="1"/>
      <c r="DFJ229" s="1"/>
      <c r="DFK229" s="1"/>
      <c r="DFL229" s="1"/>
      <c r="DFM229" s="1"/>
      <c r="DFN229" s="1"/>
      <c r="DFO229" s="1"/>
      <c r="DFP229" s="1"/>
      <c r="DFQ229" s="1"/>
      <c r="DFR229" s="1"/>
      <c r="DFS229" s="1"/>
      <c r="DFT229" s="1"/>
      <c r="DFU229" s="1"/>
      <c r="DFV229" s="1"/>
      <c r="DFW229" s="1"/>
      <c r="DFX229" s="1"/>
      <c r="DFY229" s="1"/>
      <c r="DFZ229" s="1"/>
      <c r="DGA229" s="1"/>
      <c r="DGB229" s="1"/>
      <c r="DGC229" s="1"/>
      <c r="DGD229" s="1"/>
      <c r="DGE229" s="1"/>
      <c r="DGF229" s="1"/>
      <c r="DGG229" s="1"/>
      <c r="DGH229" s="1"/>
      <c r="DGI229" s="1"/>
      <c r="DGJ229" s="1"/>
      <c r="DGK229" s="1"/>
      <c r="DGL229" s="1"/>
      <c r="DGM229" s="1"/>
      <c r="DGN229" s="1"/>
      <c r="DGO229" s="1"/>
      <c r="DGP229" s="1"/>
      <c r="DGQ229" s="1"/>
      <c r="DGR229" s="1"/>
      <c r="DGS229" s="1"/>
      <c r="DGT229" s="1"/>
      <c r="DGU229" s="1"/>
      <c r="DGV229" s="1"/>
      <c r="DGW229" s="1"/>
      <c r="DGX229" s="1"/>
      <c r="DGY229" s="1"/>
      <c r="DGZ229" s="1"/>
      <c r="DHA229" s="1"/>
      <c r="DHB229" s="1"/>
      <c r="DHC229" s="1"/>
      <c r="DHD229" s="1"/>
      <c r="DHE229" s="1"/>
      <c r="DHF229" s="1"/>
      <c r="DHG229" s="1"/>
      <c r="DHH229" s="1"/>
      <c r="DHI229" s="1"/>
      <c r="DHJ229" s="1"/>
      <c r="DHK229" s="1"/>
      <c r="DHL229" s="1"/>
      <c r="DHM229" s="1"/>
      <c r="DHN229" s="1"/>
      <c r="DHO229" s="1"/>
      <c r="DHP229" s="1"/>
      <c r="DHQ229" s="1"/>
      <c r="DHR229" s="1"/>
      <c r="DHS229" s="1"/>
      <c r="DHT229" s="1"/>
      <c r="DHU229" s="1"/>
      <c r="DHV229" s="1"/>
      <c r="DHW229" s="1"/>
      <c r="DHX229" s="1"/>
      <c r="DHY229" s="1"/>
      <c r="DHZ229" s="1"/>
      <c r="DIA229" s="1"/>
      <c r="DIB229" s="1"/>
      <c r="DIC229" s="1"/>
      <c r="DID229" s="1"/>
      <c r="DIE229" s="1"/>
      <c r="DIF229" s="1"/>
      <c r="DIG229" s="1"/>
      <c r="DIH229" s="1"/>
      <c r="DII229" s="1"/>
      <c r="DIJ229" s="1"/>
      <c r="DIK229" s="1"/>
      <c r="DIL229" s="1"/>
      <c r="DIM229" s="1"/>
      <c r="DIN229" s="1"/>
      <c r="DIO229" s="1"/>
      <c r="DIP229" s="1"/>
      <c r="DIQ229" s="1"/>
      <c r="DIR229" s="1"/>
      <c r="DIS229" s="1"/>
      <c r="DIT229" s="1"/>
      <c r="DIU229" s="1"/>
      <c r="DIV229" s="1"/>
      <c r="DIW229" s="1"/>
      <c r="DIX229" s="1"/>
      <c r="DIY229" s="1"/>
      <c r="DIZ229" s="1"/>
      <c r="DJA229" s="1"/>
      <c r="DJB229" s="1"/>
      <c r="DJC229" s="1"/>
      <c r="DJD229" s="1"/>
      <c r="DJE229" s="1"/>
      <c r="DJF229" s="1"/>
      <c r="DJG229" s="1"/>
      <c r="DJH229" s="1"/>
      <c r="DJI229" s="1"/>
      <c r="DJJ229" s="1"/>
      <c r="DJK229" s="1"/>
      <c r="DJL229" s="1"/>
      <c r="DJM229" s="1"/>
      <c r="DJN229" s="1"/>
      <c r="DJO229" s="1"/>
      <c r="DJP229" s="1"/>
      <c r="DJQ229" s="1"/>
      <c r="DJR229" s="1"/>
      <c r="DJS229" s="1"/>
      <c r="DJT229" s="1"/>
      <c r="DJU229" s="1"/>
      <c r="DJV229" s="1"/>
      <c r="DJW229" s="1"/>
      <c r="DJX229" s="1"/>
      <c r="DJY229" s="1"/>
      <c r="DJZ229" s="1"/>
      <c r="DKA229" s="1"/>
      <c r="DKB229" s="1"/>
      <c r="DKC229" s="1"/>
      <c r="DKD229" s="1"/>
      <c r="DKE229" s="1"/>
      <c r="DKF229" s="1"/>
      <c r="DKG229" s="1"/>
      <c r="DKH229" s="1"/>
      <c r="DKI229" s="1"/>
      <c r="DKJ229" s="1"/>
      <c r="DKK229" s="1"/>
      <c r="DKL229" s="1"/>
      <c r="DKM229" s="1"/>
      <c r="DKN229" s="1"/>
      <c r="DKO229" s="1"/>
      <c r="DKP229" s="1"/>
      <c r="DKQ229" s="1"/>
      <c r="DKR229" s="1"/>
      <c r="DKS229" s="1"/>
      <c r="DKT229" s="1"/>
      <c r="DKU229" s="1"/>
      <c r="DKV229" s="1"/>
      <c r="DKW229" s="1"/>
      <c r="DKX229" s="1"/>
      <c r="DKY229" s="1"/>
      <c r="DKZ229" s="1"/>
      <c r="DLA229" s="1"/>
      <c r="DLB229" s="1"/>
      <c r="DLC229" s="1"/>
      <c r="DLD229" s="1"/>
      <c r="DLE229" s="1"/>
      <c r="DLF229" s="1"/>
      <c r="DLG229" s="1"/>
      <c r="DLH229" s="1"/>
      <c r="DLI229" s="1"/>
      <c r="DLJ229" s="1"/>
      <c r="DLK229" s="1"/>
      <c r="DLL229" s="1"/>
      <c r="DLM229" s="1"/>
      <c r="DLN229" s="1"/>
      <c r="DLO229" s="1"/>
      <c r="DLP229" s="1"/>
      <c r="DLQ229" s="1"/>
      <c r="DLR229" s="1"/>
      <c r="DLS229" s="1"/>
      <c r="DLT229" s="1"/>
      <c r="DLU229" s="1"/>
      <c r="DLV229" s="1"/>
      <c r="DLW229" s="1"/>
      <c r="DLX229" s="1"/>
      <c r="DLY229" s="1"/>
      <c r="DLZ229" s="1"/>
      <c r="DMA229" s="1"/>
      <c r="DMB229" s="1"/>
      <c r="DMC229" s="1"/>
      <c r="DMD229" s="1"/>
      <c r="DME229" s="1"/>
      <c r="DMF229" s="1"/>
      <c r="DMG229" s="1"/>
      <c r="DMH229" s="1"/>
      <c r="DMI229" s="1"/>
      <c r="DMJ229" s="1"/>
      <c r="DMK229" s="1"/>
      <c r="DML229" s="1"/>
      <c r="DMM229" s="1"/>
      <c r="DMN229" s="1"/>
      <c r="DMO229" s="1"/>
      <c r="DMP229" s="1"/>
      <c r="DMQ229" s="1"/>
      <c r="DMR229" s="1"/>
      <c r="DMS229" s="1"/>
      <c r="DMT229" s="1"/>
      <c r="DMU229" s="1"/>
      <c r="DMV229" s="1"/>
      <c r="DMW229" s="1"/>
      <c r="DMX229" s="1"/>
      <c r="DMY229" s="1"/>
      <c r="DMZ229" s="1"/>
      <c r="DNA229" s="1"/>
      <c r="DNB229" s="1"/>
      <c r="DNC229" s="1"/>
      <c r="DND229" s="1"/>
      <c r="DNE229" s="1"/>
      <c r="DNF229" s="1"/>
      <c r="DNG229" s="1"/>
      <c r="DNH229" s="1"/>
      <c r="DNI229" s="1"/>
      <c r="DNJ229" s="1"/>
      <c r="DNK229" s="1"/>
      <c r="DNL229" s="1"/>
      <c r="DNM229" s="1"/>
      <c r="DNN229" s="1"/>
      <c r="DNO229" s="1"/>
      <c r="DNP229" s="1"/>
      <c r="DNQ229" s="1"/>
      <c r="DNR229" s="1"/>
      <c r="DNS229" s="1"/>
      <c r="DNT229" s="1"/>
      <c r="DNU229" s="1"/>
      <c r="DNV229" s="1"/>
      <c r="DNW229" s="1"/>
      <c r="DNX229" s="1"/>
      <c r="DNY229" s="1"/>
      <c r="DNZ229" s="1"/>
      <c r="DOA229" s="1"/>
      <c r="DOB229" s="1"/>
      <c r="DOC229" s="1"/>
      <c r="DOD229" s="1"/>
      <c r="DOE229" s="1"/>
      <c r="DOF229" s="1"/>
      <c r="DOG229" s="1"/>
      <c r="DOH229" s="1"/>
      <c r="DOI229" s="1"/>
      <c r="DOJ229" s="1"/>
      <c r="DOK229" s="1"/>
      <c r="DOL229" s="1"/>
      <c r="DOM229" s="1"/>
      <c r="DON229" s="1"/>
      <c r="DOO229" s="1"/>
      <c r="DOP229" s="1"/>
      <c r="DOQ229" s="1"/>
      <c r="DOR229" s="1"/>
      <c r="DOS229" s="1"/>
      <c r="DOT229" s="1"/>
      <c r="DOU229" s="1"/>
      <c r="DOV229" s="1"/>
      <c r="DOW229" s="1"/>
      <c r="DOX229" s="1"/>
      <c r="DOY229" s="1"/>
      <c r="DOZ229" s="1"/>
      <c r="DPA229" s="1"/>
      <c r="DPB229" s="1"/>
      <c r="DPC229" s="1"/>
      <c r="DPD229" s="1"/>
      <c r="DPE229" s="1"/>
      <c r="DPF229" s="1"/>
      <c r="DPG229" s="1"/>
      <c r="DPH229" s="1"/>
      <c r="DPI229" s="1"/>
      <c r="DPJ229" s="1"/>
      <c r="DPK229" s="1"/>
      <c r="DPL229" s="1"/>
      <c r="DPM229" s="1"/>
      <c r="DPN229" s="1"/>
      <c r="DPO229" s="1"/>
      <c r="DPP229" s="1"/>
      <c r="DPQ229" s="1"/>
      <c r="DPR229" s="1"/>
      <c r="DPS229" s="1"/>
      <c r="DPT229" s="1"/>
      <c r="DPU229" s="1"/>
      <c r="DPV229" s="1"/>
      <c r="DPW229" s="1"/>
      <c r="DPX229" s="1"/>
      <c r="DPY229" s="1"/>
      <c r="DPZ229" s="1"/>
      <c r="DQA229" s="1"/>
      <c r="DQB229" s="1"/>
      <c r="DQC229" s="1"/>
      <c r="DQD229" s="1"/>
      <c r="DQE229" s="1"/>
      <c r="DQF229" s="1"/>
      <c r="DQG229" s="1"/>
      <c r="DQH229" s="1"/>
      <c r="DQI229" s="1"/>
      <c r="DQJ229" s="1"/>
      <c r="DQK229" s="1"/>
      <c r="DQL229" s="1"/>
      <c r="DQM229" s="1"/>
      <c r="DQN229" s="1"/>
      <c r="DQO229" s="1"/>
      <c r="DQP229" s="1"/>
      <c r="DQQ229" s="1"/>
      <c r="DQR229" s="1"/>
      <c r="DQS229" s="1"/>
      <c r="DQT229" s="1"/>
      <c r="DQU229" s="1"/>
      <c r="DQV229" s="1"/>
      <c r="DQW229" s="1"/>
      <c r="DQX229" s="1"/>
      <c r="DQY229" s="1"/>
      <c r="DQZ229" s="1"/>
      <c r="DRA229" s="1"/>
      <c r="DRB229" s="1"/>
      <c r="DRC229" s="1"/>
      <c r="DRD229" s="1"/>
      <c r="DRE229" s="1"/>
      <c r="DRF229" s="1"/>
      <c r="DRG229" s="1"/>
      <c r="DRH229" s="1"/>
      <c r="DRI229" s="1"/>
      <c r="DRJ229" s="1"/>
      <c r="DRK229" s="1"/>
      <c r="DRL229" s="1"/>
      <c r="DRM229" s="1"/>
      <c r="DRN229" s="1"/>
      <c r="DRO229" s="1"/>
      <c r="DRP229" s="1"/>
      <c r="DRQ229" s="1"/>
      <c r="DRR229" s="1"/>
      <c r="DRS229" s="1"/>
      <c r="DRT229" s="1"/>
      <c r="DRU229" s="1"/>
      <c r="DRV229" s="1"/>
      <c r="DRW229" s="1"/>
      <c r="DRX229" s="1"/>
      <c r="DRY229" s="1"/>
      <c r="DRZ229" s="1"/>
      <c r="DSA229" s="1"/>
      <c r="DSB229" s="1"/>
      <c r="DSC229" s="1"/>
      <c r="DSD229" s="1"/>
      <c r="DSE229" s="1"/>
      <c r="DSF229" s="1"/>
      <c r="DSG229" s="1"/>
      <c r="DSH229" s="1"/>
      <c r="DSI229" s="1"/>
      <c r="DSJ229" s="1"/>
      <c r="DSK229" s="1"/>
      <c r="DSL229" s="1"/>
      <c r="DSM229" s="1"/>
      <c r="DSN229" s="1"/>
      <c r="DSO229" s="1"/>
      <c r="DSP229" s="1"/>
      <c r="DSQ229" s="1"/>
      <c r="DSR229" s="1"/>
      <c r="DSS229" s="1"/>
      <c r="DST229" s="1"/>
      <c r="DSU229" s="1"/>
      <c r="DSV229" s="1"/>
      <c r="DSW229" s="1"/>
      <c r="DSX229" s="1"/>
      <c r="DSY229" s="1"/>
      <c r="DSZ229" s="1"/>
      <c r="DTA229" s="1"/>
      <c r="DTB229" s="1"/>
      <c r="DTC229" s="1"/>
      <c r="DTD229" s="1"/>
      <c r="DTE229" s="1"/>
      <c r="DTF229" s="1"/>
      <c r="DTG229" s="1"/>
      <c r="DTH229" s="1"/>
      <c r="DTI229" s="1"/>
      <c r="DTJ229" s="1"/>
      <c r="DTK229" s="1"/>
      <c r="DTL229" s="1"/>
      <c r="DTM229" s="1"/>
      <c r="DTN229" s="1"/>
      <c r="DTO229" s="1"/>
      <c r="DTP229" s="1"/>
      <c r="DTQ229" s="1"/>
      <c r="DTR229" s="1"/>
      <c r="DTS229" s="1"/>
      <c r="DTT229" s="1"/>
      <c r="DTU229" s="1"/>
      <c r="DTV229" s="1"/>
      <c r="DTW229" s="1"/>
      <c r="DTX229" s="1"/>
      <c r="DTY229" s="1"/>
      <c r="DTZ229" s="1"/>
      <c r="DUA229" s="1"/>
      <c r="DUB229" s="1"/>
      <c r="DUC229" s="1"/>
      <c r="DUD229" s="1"/>
      <c r="DUE229" s="1"/>
      <c r="DUF229" s="1"/>
      <c r="DUG229" s="1"/>
      <c r="DUH229" s="1"/>
      <c r="DUI229" s="1"/>
      <c r="DUJ229" s="1"/>
      <c r="DUK229" s="1"/>
      <c r="DUL229" s="1"/>
      <c r="DUM229" s="1"/>
      <c r="DUN229" s="1"/>
      <c r="DUO229" s="1"/>
      <c r="DUP229" s="1"/>
      <c r="DUQ229" s="1"/>
      <c r="DUR229" s="1"/>
      <c r="DUS229" s="1"/>
      <c r="DUT229" s="1"/>
      <c r="DUU229" s="1"/>
      <c r="DUV229" s="1"/>
      <c r="DUW229" s="1"/>
      <c r="DUX229" s="1"/>
      <c r="DUY229" s="1"/>
      <c r="DUZ229" s="1"/>
      <c r="DVA229" s="1"/>
      <c r="DVB229" s="1"/>
      <c r="DVC229" s="1"/>
      <c r="DVD229" s="1"/>
      <c r="DVE229" s="1"/>
      <c r="DVF229" s="1"/>
      <c r="DVG229" s="1"/>
      <c r="DVH229" s="1"/>
      <c r="DVI229" s="1"/>
      <c r="DVJ229" s="1"/>
      <c r="DVK229" s="1"/>
      <c r="DVL229" s="1"/>
      <c r="DVM229" s="1"/>
      <c r="DVN229" s="1"/>
      <c r="DVO229" s="1"/>
      <c r="DVP229" s="1"/>
      <c r="DVQ229" s="1"/>
      <c r="DVR229" s="1"/>
      <c r="DVS229" s="1"/>
      <c r="DVT229" s="1"/>
      <c r="DVU229" s="1"/>
      <c r="DVV229" s="1"/>
      <c r="DVW229" s="1"/>
      <c r="DVX229" s="1"/>
      <c r="DVY229" s="1"/>
      <c r="DVZ229" s="1"/>
      <c r="DWA229" s="1"/>
      <c r="DWB229" s="1"/>
      <c r="DWC229" s="1"/>
      <c r="DWD229" s="1"/>
      <c r="DWE229" s="1"/>
      <c r="DWF229" s="1"/>
      <c r="DWG229" s="1"/>
      <c r="DWH229" s="1"/>
      <c r="DWI229" s="1"/>
      <c r="DWJ229" s="1"/>
      <c r="DWK229" s="1"/>
      <c r="DWL229" s="1"/>
      <c r="DWM229" s="1"/>
      <c r="DWN229" s="1"/>
      <c r="DWO229" s="1"/>
      <c r="DWP229" s="1"/>
      <c r="DWQ229" s="1"/>
      <c r="DWR229" s="1"/>
      <c r="DWS229" s="1"/>
      <c r="DWT229" s="1"/>
      <c r="DWU229" s="1"/>
      <c r="DWV229" s="1"/>
      <c r="DWW229" s="1"/>
      <c r="DWX229" s="1"/>
      <c r="DWY229" s="1"/>
      <c r="DWZ229" s="1"/>
      <c r="DXA229" s="1"/>
      <c r="DXB229" s="1"/>
      <c r="DXC229" s="1"/>
      <c r="DXD229" s="1"/>
      <c r="DXE229" s="1"/>
      <c r="DXF229" s="1"/>
      <c r="DXG229" s="1"/>
      <c r="DXH229" s="1"/>
      <c r="DXI229" s="1"/>
      <c r="DXJ229" s="1"/>
      <c r="DXK229" s="1"/>
      <c r="DXL229" s="1"/>
      <c r="DXM229" s="1"/>
      <c r="DXN229" s="1"/>
      <c r="DXO229" s="1"/>
      <c r="DXP229" s="1"/>
      <c r="DXQ229" s="1"/>
      <c r="DXR229" s="1"/>
      <c r="DXS229" s="1"/>
      <c r="DXT229" s="1"/>
      <c r="DXU229" s="1"/>
      <c r="DXV229" s="1"/>
      <c r="DXW229" s="1"/>
      <c r="DXX229" s="1"/>
      <c r="DXY229" s="1"/>
      <c r="DXZ229" s="1"/>
      <c r="DYA229" s="1"/>
      <c r="DYB229" s="1"/>
      <c r="DYC229" s="1"/>
      <c r="DYD229" s="1"/>
      <c r="DYE229" s="1"/>
      <c r="DYF229" s="1"/>
      <c r="DYG229" s="1"/>
      <c r="DYH229" s="1"/>
      <c r="DYI229" s="1"/>
      <c r="DYJ229" s="1"/>
      <c r="DYK229" s="1"/>
      <c r="DYL229" s="1"/>
      <c r="DYM229" s="1"/>
      <c r="DYN229" s="1"/>
      <c r="DYO229" s="1"/>
      <c r="DYP229" s="1"/>
      <c r="DYQ229" s="1"/>
      <c r="DYR229" s="1"/>
      <c r="DYS229" s="1"/>
      <c r="DYT229" s="1"/>
      <c r="DYU229" s="1"/>
      <c r="DYV229" s="1"/>
      <c r="DYW229" s="1"/>
      <c r="DYX229" s="1"/>
      <c r="DYY229" s="1"/>
      <c r="DYZ229" s="1"/>
      <c r="DZA229" s="1"/>
      <c r="DZB229" s="1"/>
      <c r="DZC229" s="1"/>
      <c r="DZD229" s="1"/>
      <c r="DZE229" s="1"/>
      <c r="DZF229" s="1"/>
      <c r="DZG229" s="1"/>
      <c r="DZH229" s="1"/>
      <c r="DZI229" s="1"/>
      <c r="DZJ229" s="1"/>
      <c r="DZK229" s="1"/>
      <c r="DZL229" s="1"/>
      <c r="DZM229" s="1"/>
      <c r="DZN229" s="1"/>
      <c r="DZO229" s="1"/>
      <c r="DZP229" s="1"/>
      <c r="DZQ229" s="1"/>
      <c r="DZR229" s="1"/>
      <c r="DZS229" s="1"/>
      <c r="DZT229" s="1"/>
      <c r="DZU229" s="1"/>
      <c r="DZV229" s="1"/>
      <c r="DZW229" s="1"/>
      <c r="DZX229" s="1"/>
      <c r="DZY229" s="1"/>
      <c r="DZZ229" s="1"/>
      <c r="EAA229" s="1"/>
      <c r="EAB229" s="1"/>
      <c r="EAC229" s="1"/>
      <c r="EAD229" s="1"/>
      <c r="EAE229" s="1"/>
      <c r="EAF229" s="1"/>
      <c r="EAG229" s="1"/>
      <c r="EAH229" s="1"/>
      <c r="EAI229" s="1"/>
      <c r="EAJ229" s="1"/>
      <c r="EAK229" s="1"/>
      <c r="EAL229" s="1"/>
      <c r="EAM229" s="1"/>
      <c r="EAN229" s="1"/>
      <c r="EAO229" s="1"/>
      <c r="EAP229" s="1"/>
      <c r="EAQ229" s="1"/>
      <c r="EAR229" s="1"/>
      <c r="EAS229" s="1"/>
      <c r="EAT229" s="1"/>
      <c r="EAU229" s="1"/>
      <c r="EAV229" s="1"/>
      <c r="EAW229" s="1"/>
      <c r="EAX229" s="1"/>
      <c r="EAY229" s="1"/>
      <c r="EAZ229" s="1"/>
      <c r="EBA229" s="1"/>
      <c r="EBB229" s="1"/>
      <c r="EBC229" s="1"/>
      <c r="EBD229" s="1"/>
      <c r="EBE229" s="1"/>
      <c r="EBF229" s="1"/>
      <c r="EBG229" s="1"/>
      <c r="EBH229" s="1"/>
      <c r="EBI229" s="1"/>
      <c r="EBJ229" s="1"/>
      <c r="EBK229" s="1"/>
      <c r="EBL229" s="1"/>
      <c r="EBM229" s="1"/>
      <c r="EBN229" s="1"/>
      <c r="EBO229" s="1"/>
      <c r="EBP229" s="1"/>
      <c r="EBQ229" s="1"/>
      <c r="EBR229" s="1"/>
      <c r="EBS229" s="1"/>
      <c r="EBT229" s="1"/>
      <c r="EBU229" s="1"/>
      <c r="EBV229" s="1"/>
      <c r="EBW229" s="1"/>
      <c r="EBX229" s="1"/>
      <c r="EBY229" s="1"/>
      <c r="EBZ229" s="1"/>
      <c r="ECA229" s="1"/>
      <c r="ECB229" s="1"/>
      <c r="ECC229" s="1"/>
      <c r="ECD229" s="1"/>
      <c r="ECE229" s="1"/>
      <c r="ECF229" s="1"/>
      <c r="ECG229" s="1"/>
      <c r="ECH229" s="1"/>
      <c r="ECI229" s="1"/>
      <c r="ECJ229" s="1"/>
      <c r="ECK229" s="1"/>
      <c r="ECL229" s="1"/>
      <c r="ECM229" s="1"/>
      <c r="ECN229" s="1"/>
      <c r="ECO229" s="1"/>
      <c r="ECP229" s="1"/>
      <c r="ECQ229" s="1"/>
      <c r="ECR229" s="1"/>
      <c r="ECS229" s="1"/>
      <c r="ECT229" s="1"/>
      <c r="ECU229" s="1"/>
      <c r="ECV229" s="1"/>
      <c r="ECW229" s="1"/>
      <c r="ECX229" s="1"/>
      <c r="ECY229" s="1"/>
      <c r="ECZ229" s="1"/>
      <c r="EDA229" s="1"/>
      <c r="EDB229" s="1"/>
      <c r="EDC229" s="1"/>
      <c r="EDD229" s="1"/>
      <c r="EDE229" s="1"/>
      <c r="EDF229" s="1"/>
      <c r="EDG229" s="1"/>
      <c r="EDH229" s="1"/>
      <c r="EDI229" s="1"/>
      <c r="EDJ229" s="1"/>
      <c r="EDK229" s="1"/>
      <c r="EDL229" s="1"/>
      <c r="EDM229" s="1"/>
      <c r="EDN229" s="1"/>
      <c r="EDO229" s="1"/>
      <c r="EDP229" s="1"/>
      <c r="EDQ229" s="1"/>
      <c r="EDR229" s="1"/>
      <c r="EDS229" s="1"/>
      <c r="EDT229" s="1"/>
      <c r="EDU229" s="1"/>
      <c r="EDV229" s="1"/>
      <c r="EDW229" s="1"/>
      <c r="EDX229" s="1"/>
      <c r="EDY229" s="1"/>
      <c r="EDZ229" s="1"/>
      <c r="EEA229" s="1"/>
      <c r="EEB229" s="1"/>
      <c r="EEC229" s="1"/>
      <c r="EED229" s="1"/>
      <c r="EEE229" s="1"/>
      <c r="EEF229" s="1"/>
      <c r="EEG229" s="1"/>
      <c r="EEH229" s="1"/>
      <c r="EEI229" s="1"/>
      <c r="EEJ229" s="1"/>
      <c r="EEK229" s="1"/>
      <c r="EEL229" s="1"/>
      <c r="EEM229" s="1"/>
      <c r="EEN229" s="1"/>
      <c r="EEO229" s="1"/>
      <c r="EEP229" s="1"/>
      <c r="EEQ229" s="1"/>
      <c r="EER229" s="1"/>
      <c r="EES229" s="1"/>
      <c r="EET229" s="1"/>
      <c r="EEU229" s="1"/>
      <c r="EEV229" s="1"/>
      <c r="EEW229" s="1"/>
      <c r="EEX229" s="1"/>
      <c r="EEY229" s="1"/>
      <c r="EEZ229" s="1"/>
      <c r="EFA229" s="1"/>
      <c r="EFB229" s="1"/>
      <c r="EFC229" s="1"/>
      <c r="EFD229" s="1"/>
      <c r="EFE229" s="1"/>
      <c r="EFF229" s="1"/>
      <c r="EFG229" s="1"/>
      <c r="EFH229" s="1"/>
      <c r="EFI229" s="1"/>
      <c r="EFJ229" s="1"/>
      <c r="EFK229" s="1"/>
      <c r="EFL229" s="1"/>
      <c r="EFM229" s="1"/>
      <c r="EFN229" s="1"/>
      <c r="EFO229" s="1"/>
      <c r="EFP229" s="1"/>
      <c r="EFQ229" s="1"/>
      <c r="EFR229" s="1"/>
      <c r="EFS229" s="1"/>
      <c r="EFT229" s="1"/>
      <c r="EFU229" s="1"/>
      <c r="EFV229" s="1"/>
      <c r="EFW229" s="1"/>
      <c r="EFX229" s="1"/>
      <c r="EFY229" s="1"/>
      <c r="EFZ229" s="1"/>
      <c r="EGA229" s="1"/>
      <c r="EGB229" s="1"/>
      <c r="EGC229" s="1"/>
      <c r="EGD229" s="1"/>
      <c r="EGE229" s="1"/>
      <c r="EGF229" s="1"/>
      <c r="EGG229" s="1"/>
      <c r="EGH229" s="1"/>
      <c r="EGI229" s="1"/>
      <c r="EGJ229" s="1"/>
      <c r="EGK229" s="1"/>
      <c r="EGL229" s="1"/>
      <c r="EGM229" s="1"/>
      <c r="EGN229" s="1"/>
      <c r="EGO229" s="1"/>
      <c r="EGP229" s="1"/>
      <c r="EGQ229" s="1"/>
      <c r="EGR229" s="1"/>
      <c r="EGS229" s="1"/>
      <c r="EGT229" s="1"/>
      <c r="EGU229" s="1"/>
      <c r="EGV229" s="1"/>
      <c r="EGW229" s="1"/>
      <c r="EGX229" s="1"/>
      <c r="EGY229" s="1"/>
      <c r="EGZ229" s="1"/>
      <c r="EHA229" s="1"/>
      <c r="EHB229" s="1"/>
      <c r="EHC229" s="1"/>
      <c r="EHD229" s="1"/>
      <c r="EHE229" s="1"/>
      <c r="EHF229" s="1"/>
      <c r="EHG229" s="1"/>
      <c r="EHH229" s="1"/>
      <c r="EHI229" s="1"/>
      <c r="EHJ229" s="1"/>
      <c r="EHK229" s="1"/>
      <c r="EHL229" s="1"/>
      <c r="EHM229" s="1"/>
      <c r="EHN229" s="1"/>
      <c r="EHO229" s="1"/>
      <c r="EHP229" s="1"/>
      <c r="EHQ229" s="1"/>
      <c r="EHR229" s="1"/>
      <c r="EHS229" s="1"/>
      <c r="EHT229" s="1"/>
      <c r="EHU229" s="1"/>
      <c r="EHV229" s="1"/>
      <c r="EHW229" s="1"/>
      <c r="EHX229" s="1"/>
      <c r="EHY229" s="1"/>
      <c r="EHZ229" s="1"/>
      <c r="EIA229" s="1"/>
      <c r="EIB229" s="1"/>
      <c r="EIC229" s="1"/>
      <c r="EID229" s="1"/>
      <c r="EIE229" s="1"/>
      <c r="EIF229" s="1"/>
      <c r="EIG229" s="1"/>
      <c r="EIH229" s="1"/>
      <c r="EII229" s="1"/>
      <c r="EIJ229" s="1"/>
      <c r="EIK229" s="1"/>
      <c r="EIL229" s="1"/>
      <c r="EIM229" s="1"/>
      <c r="EIN229" s="1"/>
      <c r="EIO229" s="1"/>
      <c r="EIP229" s="1"/>
      <c r="EIQ229" s="1"/>
      <c r="EIR229" s="1"/>
      <c r="EIS229" s="1"/>
      <c r="EIT229" s="1"/>
      <c r="EIU229" s="1"/>
      <c r="EIV229" s="1"/>
      <c r="EIW229" s="1"/>
      <c r="EIX229" s="1"/>
      <c r="EIY229" s="1"/>
      <c r="EIZ229" s="1"/>
      <c r="EJA229" s="1"/>
      <c r="EJB229" s="1"/>
      <c r="EJC229" s="1"/>
      <c r="EJD229" s="1"/>
      <c r="EJE229" s="1"/>
      <c r="EJF229" s="1"/>
      <c r="EJG229" s="1"/>
      <c r="EJH229" s="1"/>
      <c r="EJI229" s="1"/>
      <c r="EJJ229" s="1"/>
      <c r="EJK229" s="1"/>
      <c r="EJL229" s="1"/>
      <c r="EJM229" s="1"/>
      <c r="EJN229" s="1"/>
      <c r="EJO229" s="1"/>
      <c r="EJP229" s="1"/>
      <c r="EJQ229" s="1"/>
      <c r="EJR229" s="1"/>
      <c r="EJS229" s="1"/>
      <c r="EJT229" s="1"/>
      <c r="EJU229" s="1"/>
      <c r="EJV229" s="1"/>
      <c r="EJW229" s="1"/>
      <c r="EJX229" s="1"/>
      <c r="EJY229" s="1"/>
      <c r="EJZ229" s="1"/>
      <c r="EKA229" s="1"/>
      <c r="EKB229" s="1"/>
      <c r="EKC229" s="1"/>
      <c r="EKD229" s="1"/>
      <c r="EKE229" s="1"/>
      <c r="EKF229" s="1"/>
      <c r="EKG229" s="1"/>
      <c r="EKH229" s="1"/>
      <c r="EKI229" s="1"/>
      <c r="EKJ229" s="1"/>
      <c r="EKK229" s="1"/>
      <c r="EKL229" s="1"/>
      <c r="EKM229" s="1"/>
      <c r="EKN229" s="1"/>
      <c r="EKO229" s="1"/>
      <c r="EKP229" s="1"/>
      <c r="EKQ229" s="1"/>
      <c r="EKR229" s="1"/>
      <c r="EKS229" s="1"/>
      <c r="EKT229" s="1"/>
      <c r="EKU229" s="1"/>
      <c r="EKV229" s="1"/>
      <c r="EKW229" s="1"/>
      <c r="EKX229" s="1"/>
      <c r="EKY229" s="1"/>
      <c r="EKZ229" s="1"/>
      <c r="ELA229" s="1"/>
      <c r="ELB229" s="1"/>
      <c r="ELC229" s="1"/>
      <c r="ELD229" s="1"/>
      <c r="ELE229" s="1"/>
      <c r="ELF229" s="1"/>
      <c r="ELG229" s="1"/>
      <c r="ELH229" s="1"/>
      <c r="ELI229" s="1"/>
      <c r="ELJ229" s="1"/>
      <c r="ELK229" s="1"/>
      <c r="ELL229" s="1"/>
      <c r="ELM229" s="1"/>
      <c r="ELN229" s="1"/>
      <c r="ELO229" s="1"/>
      <c r="ELP229" s="1"/>
      <c r="ELQ229" s="1"/>
      <c r="ELR229" s="1"/>
      <c r="ELS229" s="1"/>
      <c r="ELT229" s="1"/>
      <c r="ELU229" s="1"/>
      <c r="ELV229" s="1"/>
      <c r="ELW229" s="1"/>
      <c r="ELX229" s="1"/>
      <c r="ELY229" s="1"/>
      <c r="ELZ229" s="1"/>
      <c r="EMA229" s="1"/>
      <c r="EMB229" s="1"/>
      <c r="EMC229" s="1"/>
      <c r="EMD229" s="1"/>
      <c r="EME229" s="1"/>
      <c r="EMF229" s="1"/>
      <c r="EMG229" s="1"/>
      <c r="EMH229" s="1"/>
      <c r="EMI229" s="1"/>
      <c r="EMJ229" s="1"/>
      <c r="EMK229" s="1"/>
      <c r="EML229" s="1"/>
      <c r="EMM229" s="1"/>
      <c r="EMN229" s="1"/>
      <c r="EMO229" s="1"/>
      <c r="EMP229" s="1"/>
      <c r="EMQ229" s="1"/>
      <c r="EMR229" s="1"/>
      <c r="EMS229" s="1"/>
      <c r="EMT229" s="1"/>
      <c r="EMU229" s="1"/>
      <c r="EMV229" s="1"/>
      <c r="EMW229" s="1"/>
      <c r="EMX229" s="1"/>
      <c r="EMY229" s="1"/>
      <c r="EMZ229" s="1"/>
      <c r="ENA229" s="1"/>
      <c r="ENB229" s="1"/>
      <c r="ENC229" s="1"/>
      <c r="END229" s="1"/>
      <c r="ENE229" s="1"/>
      <c r="ENF229" s="1"/>
      <c r="ENG229" s="1"/>
      <c r="ENH229" s="1"/>
      <c r="ENI229" s="1"/>
      <c r="ENJ229" s="1"/>
      <c r="ENK229" s="1"/>
      <c r="ENL229" s="1"/>
      <c r="ENM229" s="1"/>
      <c r="ENN229" s="1"/>
      <c r="ENO229" s="1"/>
      <c r="ENP229" s="1"/>
      <c r="ENQ229" s="1"/>
      <c r="ENR229" s="1"/>
      <c r="ENS229" s="1"/>
      <c r="ENT229" s="1"/>
      <c r="ENU229" s="1"/>
      <c r="ENV229" s="1"/>
      <c r="ENW229" s="1"/>
      <c r="ENX229" s="1"/>
      <c r="ENY229" s="1"/>
      <c r="ENZ229" s="1"/>
      <c r="EOA229" s="1"/>
      <c r="EOB229" s="1"/>
      <c r="EOC229" s="1"/>
      <c r="EOD229" s="1"/>
      <c r="EOE229" s="1"/>
      <c r="EOF229" s="1"/>
      <c r="EOG229" s="1"/>
      <c r="EOH229" s="1"/>
      <c r="EOI229" s="1"/>
      <c r="EOJ229" s="1"/>
      <c r="EOK229" s="1"/>
      <c r="EOL229" s="1"/>
      <c r="EOM229" s="1"/>
      <c r="EON229" s="1"/>
      <c r="EOO229" s="1"/>
      <c r="EOP229" s="1"/>
      <c r="EOQ229" s="1"/>
      <c r="EOR229" s="1"/>
      <c r="EOS229" s="1"/>
      <c r="EOT229" s="1"/>
      <c r="EOU229" s="1"/>
      <c r="EOV229" s="1"/>
      <c r="EOW229" s="1"/>
      <c r="EOX229" s="1"/>
      <c r="EOY229" s="1"/>
      <c r="EOZ229" s="1"/>
      <c r="EPA229" s="1"/>
      <c r="EPB229" s="1"/>
      <c r="EPC229" s="1"/>
      <c r="EPD229" s="1"/>
      <c r="EPE229" s="1"/>
      <c r="EPF229" s="1"/>
      <c r="EPG229" s="1"/>
      <c r="EPH229" s="1"/>
      <c r="EPI229" s="1"/>
      <c r="EPJ229" s="1"/>
      <c r="EPK229" s="1"/>
      <c r="EPL229" s="1"/>
      <c r="EPM229" s="1"/>
      <c r="EPN229" s="1"/>
      <c r="EPO229" s="1"/>
      <c r="EPP229" s="1"/>
      <c r="EPQ229" s="1"/>
      <c r="EPR229" s="1"/>
      <c r="EPS229" s="1"/>
      <c r="EPT229" s="1"/>
      <c r="EPU229" s="1"/>
      <c r="EPV229" s="1"/>
      <c r="EPW229" s="1"/>
      <c r="EPX229" s="1"/>
      <c r="EPY229" s="1"/>
      <c r="EPZ229" s="1"/>
      <c r="EQA229" s="1"/>
      <c r="EQB229" s="1"/>
      <c r="EQC229" s="1"/>
      <c r="EQD229" s="1"/>
      <c r="EQE229" s="1"/>
      <c r="EQF229" s="1"/>
      <c r="EQG229" s="1"/>
      <c r="EQH229" s="1"/>
      <c r="EQI229" s="1"/>
      <c r="EQJ229" s="1"/>
      <c r="EQK229" s="1"/>
      <c r="EQL229" s="1"/>
      <c r="EQM229" s="1"/>
      <c r="EQN229" s="1"/>
      <c r="EQO229" s="1"/>
      <c r="EQP229" s="1"/>
      <c r="EQQ229" s="1"/>
      <c r="EQR229" s="1"/>
      <c r="EQS229" s="1"/>
      <c r="EQT229" s="1"/>
      <c r="EQU229" s="1"/>
      <c r="EQV229" s="1"/>
      <c r="EQW229" s="1"/>
      <c r="EQX229" s="1"/>
      <c r="EQY229" s="1"/>
      <c r="EQZ229" s="1"/>
      <c r="ERA229" s="1"/>
      <c r="ERB229" s="1"/>
      <c r="ERC229" s="1"/>
      <c r="ERD229" s="1"/>
      <c r="ERE229" s="1"/>
      <c r="ERF229" s="1"/>
      <c r="ERG229" s="1"/>
      <c r="ERH229" s="1"/>
      <c r="ERI229" s="1"/>
      <c r="ERJ229" s="1"/>
      <c r="ERK229" s="1"/>
      <c r="ERL229" s="1"/>
      <c r="ERM229" s="1"/>
      <c r="ERN229" s="1"/>
      <c r="ERO229" s="1"/>
      <c r="ERP229" s="1"/>
      <c r="ERQ229" s="1"/>
      <c r="ERR229" s="1"/>
      <c r="ERS229" s="1"/>
      <c r="ERT229" s="1"/>
      <c r="ERU229" s="1"/>
      <c r="ERV229" s="1"/>
      <c r="ERW229" s="1"/>
      <c r="ERX229" s="1"/>
      <c r="ERY229" s="1"/>
      <c r="ERZ229" s="1"/>
      <c r="ESA229" s="1"/>
      <c r="ESB229" s="1"/>
      <c r="ESC229" s="1"/>
      <c r="ESD229" s="1"/>
      <c r="ESE229" s="1"/>
      <c r="ESF229" s="1"/>
      <c r="ESG229" s="1"/>
      <c r="ESH229" s="1"/>
      <c r="ESI229" s="1"/>
      <c r="ESJ229" s="1"/>
      <c r="ESK229" s="1"/>
      <c r="ESL229" s="1"/>
      <c r="ESM229" s="1"/>
      <c r="ESN229" s="1"/>
      <c r="ESO229" s="1"/>
      <c r="ESP229" s="1"/>
      <c r="ESQ229" s="1"/>
      <c r="ESR229" s="1"/>
      <c r="ESS229" s="1"/>
      <c r="EST229" s="1"/>
      <c r="ESU229" s="1"/>
      <c r="ESV229" s="1"/>
      <c r="ESW229" s="1"/>
      <c r="ESX229" s="1"/>
      <c r="ESY229" s="1"/>
      <c r="ESZ229" s="1"/>
      <c r="ETA229" s="1"/>
      <c r="ETB229" s="1"/>
      <c r="ETC229" s="1"/>
      <c r="ETD229" s="1"/>
      <c r="ETE229" s="1"/>
      <c r="ETF229" s="1"/>
      <c r="ETG229" s="1"/>
      <c r="ETH229" s="1"/>
      <c r="ETI229" s="1"/>
      <c r="ETJ229" s="1"/>
      <c r="ETK229" s="1"/>
      <c r="ETL229" s="1"/>
      <c r="ETM229" s="1"/>
      <c r="ETN229" s="1"/>
      <c r="ETO229" s="1"/>
      <c r="ETP229" s="1"/>
      <c r="ETQ229" s="1"/>
      <c r="ETR229" s="1"/>
      <c r="ETS229" s="1"/>
      <c r="ETT229" s="1"/>
      <c r="ETU229" s="1"/>
      <c r="ETV229" s="1"/>
      <c r="ETW229" s="1"/>
      <c r="ETX229" s="1"/>
      <c r="ETY229" s="1"/>
      <c r="ETZ229" s="1"/>
      <c r="EUA229" s="1"/>
      <c r="EUB229" s="1"/>
      <c r="EUC229" s="1"/>
      <c r="EUD229" s="1"/>
      <c r="EUE229" s="1"/>
      <c r="EUF229" s="1"/>
      <c r="EUG229" s="1"/>
      <c r="EUH229" s="1"/>
      <c r="EUI229" s="1"/>
      <c r="EUJ229" s="1"/>
      <c r="EUK229" s="1"/>
      <c r="EUL229" s="1"/>
      <c r="EUM229" s="1"/>
      <c r="EUN229" s="1"/>
      <c r="EUO229" s="1"/>
      <c r="EUP229" s="1"/>
      <c r="EUQ229" s="1"/>
      <c r="EUR229" s="1"/>
      <c r="EUS229" s="1"/>
      <c r="EUT229" s="1"/>
      <c r="EUU229" s="1"/>
      <c r="EUV229" s="1"/>
      <c r="EUW229" s="1"/>
      <c r="EUX229" s="1"/>
      <c r="EUY229" s="1"/>
      <c r="EUZ229" s="1"/>
      <c r="EVA229" s="1"/>
      <c r="EVB229" s="1"/>
      <c r="EVC229" s="1"/>
      <c r="EVD229" s="1"/>
      <c r="EVE229" s="1"/>
      <c r="EVF229" s="1"/>
      <c r="EVG229" s="1"/>
      <c r="EVH229" s="1"/>
      <c r="EVI229" s="1"/>
      <c r="EVJ229" s="1"/>
      <c r="EVK229" s="1"/>
      <c r="EVL229" s="1"/>
      <c r="EVM229" s="1"/>
      <c r="EVN229" s="1"/>
      <c r="EVO229" s="1"/>
      <c r="EVP229" s="1"/>
      <c r="EVQ229" s="1"/>
      <c r="EVR229" s="1"/>
      <c r="EVS229" s="1"/>
      <c r="EVT229" s="1"/>
      <c r="EVU229" s="1"/>
      <c r="EVV229" s="1"/>
      <c r="EVW229" s="1"/>
      <c r="EVX229" s="1"/>
      <c r="EVY229" s="1"/>
      <c r="EVZ229" s="1"/>
      <c r="EWA229" s="1"/>
      <c r="EWB229" s="1"/>
      <c r="EWC229" s="1"/>
      <c r="EWD229" s="1"/>
      <c r="EWE229" s="1"/>
      <c r="EWF229" s="1"/>
      <c r="EWG229" s="1"/>
      <c r="EWH229" s="1"/>
      <c r="EWI229" s="1"/>
      <c r="EWJ229" s="1"/>
      <c r="EWK229" s="1"/>
      <c r="EWL229" s="1"/>
      <c r="EWM229" s="1"/>
      <c r="EWN229" s="1"/>
      <c r="EWO229" s="1"/>
      <c r="EWP229" s="1"/>
      <c r="EWQ229" s="1"/>
      <c r="EWR229" s="1"/>
      <c r="EWS229" s="1"/>
      <c r="EWT229" s="1"/>
      <c r="EWU229" s="1"/>
      <c r="EWV229" s="1"/>
      <c r="EWW229" s="1"/>
      <c r="EWX229" s="1"/>
      <c r="EWY229" s="1"/>
      <c r="EWZ229" s="1"/>
      <c r="EXA229" s="1"/>
      <c r="EXB229" s="1"/>
      <c r="EXC229" s="1"/>
      <c r="EXD229" s="1"/>
      <c r="EXE229" s="1"/>
      <c r="EXF229" s="1"/>
      <c r="EXG229" s="1"/>
      <c r="EXH229" s="1"/>
      <c r="EXI229" s="1"/>
      <c r="EXJ229" s="1"/>
      <c r="EXK229" s="1"/>
      <c r="EXL229" s="1"/>
      <c r="EXM229" s="1"/>
      <c r="EXN229" s="1"/>
      <c r="EXO229" s="1"/>
      <c r="EXP229" s="1"/>
      <c r="EXQ229" s="1"/>
      <c r="EXR229" s="1"/>
      <c r="EXS229" s="1"/>
      <c r="EXT229" s="1"/>
      <c r="EXU229" s="1"/>
      <c r="EXV229" s="1"/>
      <c r="EXW229" s="1"/>
      <c r="EXX229" s="1"/>
      <c r="EXY229" s="1"/>
      <c r="EXZ229" s="1"/>
      <c r="EYA229" s="1"/>
      <c r="EYB229" s="1"/>
      <c r="EYC229" s="1"/>
      <c r="EYD229" s="1"/>
      <c r="EYE229" s="1"/>
      <c r="EYF229" s="1"/>
      <c r="EYG229" s="1"/>
      <c r="EYH229" s="1"/>
      <c r="EYI229" s="1"/>
      <c r="EYJ229" s="1"/>
      <c r="EYK229" s="1"/>
      <c r="EYL229" s="1"/>
      <c r="EYM229" s="1"/>
      <c r="EYN229" s="1"/>
      <c r="EYO229" s="1"/>
      <c r="EYP229" s="1"/>
      <c r="EYQ229" s="1"/>
      <c r="EYR229" s="1"/>
      <c r="EYS229" s="1"/>
      <c r="EYT229" s="1"/>
      <c r="EYU229" s="1"/>
      <c r="EYV229" s="1"/>
      <c r="EYW229" s="1"/>
      <c r="EYX229" s="1"/>
      <c r="EYY229" s="1"/>
      <c r="EYZ229" s="1"/>
      <c r="EZA229" s="1"/>
      <c r="EZB229" s="1"/>
      <c r="EZC229" s="1"/>
      <c r="EZD229" s="1"/>
      <c r="EZE229" s="1"/>
      <c r="EZF229" s="1"/>
      <c r="EZG229" s="1"/>
      <c r="EZH229" s="1"/>
      <c r="EZI229" s="1"/>
      <c r="EZJ229" s="1"/>
      <c r="EZK229" s="1"/>
      <c r="EZL229" s="1"/>
      <c r="EZM229" s="1"/>
      <c r="EZN229" s="1"/>
      <c r="EZO229" s="1"/>
      <c r="EZP229" s="1"/>
      <c r="EZQ229" s="1"/>
      <c r="EZR229" s="1"/>
      <c r="EZS229" s="1"/>
      <c r="EZT229" s="1"/>
      <c r="EZU229" s="1"/>
      <c r="EZV229" s="1"/>
      <c r="EZW229" s="1"/>
      <c r="EZX229" s="1"/>
      <c r="EZY229" s="1"/>
      <c r="EZZ229" s="1"/>
      <c r="FAA229" s="1"/>
      <c r="FAB229" s="1"/>
      <c r="FAC229" s="1"/>
      <c r="FAD229" s="1"/>
      <c r="FAE229" s="1"/>
      <c r="FAF229" s="1"/>
      <c r="FAG229" s="1"/>
      <c r="FAH229" s="1"/>
      <c r="FAI229" s="1"/>
      <c r="FAJ229" s="1"/>
      <c r="FAK229" s="1"/>
      <c r="FAL229" s="1"/>
      <c r="FAM229" s="1"/>
      <c r="FAN229" s="1"/>
      <c r="FAO229" s="1"/>
      <c r="FAP229" s="1"/>
      <c r="FAQ229" s="1"/>
      <c r="FAR229" s="1"/>
      <c r="FAS229" s="1"/>
      <c r="FAT229" s="1"/>
      <c r="FAU229" s="1"/>
      <c r="FAV229" s="1"/>
      <c r="FAW229" s="1"/>
      <c r="FAX229" s="1"/>
      <c r="FAY229" s="1"/>
      <c r="FAZ229" s="1"/>
      <c r="FBA229" s="1"/>
      <c r="FBB229" s="1"/>
      <c r="FBC229" s="1"/>
      <c r="FBD229" s="1"/>
      <c r="FBE229" s="1"/>
      <c r="FBF229" s="1"/>
      <c r="FBG229" s="1"/>
      <c r="FBH229" s="1"/>
      <c r="FBI229" s="1"/>
      <c r="FBJ229" s="1"/>
      <c r="FBK229" s="1"/>
      <c r="FBL229" s="1"/>
      <c r="FBM229" s="1"/>
      <c r="FBN229" s="1"/>
      <c r="FBO229" s="1"/>
      <c r="FBP229" s="1"/>
      <c r="FBQ229" s="1"/>
      <c r="FBR229" s="1"/>
      <c r="FBS229" s="1"/>
      <c r="FBT229" s="1"/>
      <c r="FBU229" s="1"/>
      <c r="FBV229" s="1"/>
      <c r="FBW229" s="1"/>
      <c r="FBX229" s="1"/>
      <c r="FBY229" s="1"/>
      <c r="FBZ229" s="1"/>
      <c r="FCA229" s="1"/>
      <c r="FCB229" s="1"/>
      <c r="FCC229" s="1"/>
      <c r="FCD229" s="1"/>
      <c r="FCE229" s="1"/>
      <c r="FCF229" s="1"/>
      <c r="FCG229" s="1"/>
      <c r="FCH229" s="1"/>
      <c r="FCI229" s="1"/>
      <c r="FCJ229" s="1"/>
      <c r="FCK229" s="1"/>
      <c r="FCL229" s="1"/>
      <c r="FCM229" s="1"/>
      <c r="FCN229" s="1"/>
      <c r="FCO229" s="1"/>
      <c r="FCP229" s="1"/>
      <c r="FCQ229" s="1"/>
      <c r="FCR229" s="1"/>
      <c r="FCS229" s="1"/>
      <c r="FCT229" s="1"/>
      <c r="FCU229" s="1"/>
      <c r="FCV229" s="1"/>
      <c r="FCW229" s="1"/>
      <c r="FCX229" s="1"/>
      <c r="FCY229" s="1"/>
      <c r="FCZ229" s="1"/>
      <c r="FDA229" s="1"/>
      <c r="FDB229" s="1"/>
      <c r="FDC229" s="1"/>
      <c r="FDD229" s="1"/>
      <c r="FDE229" s="1"/>
      <c r="FDF229" s="1"/>
      <c r="FDG229" s="1"/>
      <c r="FDH229" s="1"/>
      <c r="FDI229" s="1"/>
      <c r="FDJ229" s="1"/>
      <c r="FDK229" s="1"/>
      <c r="FDL229" s="1"/>
      <c r="FDM229" s="1"/>
      <c r="FDN229" s="1"/>
      <c r="FDO229" s="1"/>
      <c r="FDP229" s="1"/>
      <c r="FDQ229" s="1"/>
      <c r="FDR229" s="1"/>
      <c r="FDS229" s="1"/>
      <c r="FDT229" s="1"/>
      <c r="FDU229" s="1"/>
      <c r="FDV229" s="1"/>
      <c r="FDW229" s="1"/>
      <c r="FDX229" s="1"/>
      <c r="FDY229" s="1"/>
      <c r="FDZ229" s="1"/>
      <c r="FEA229" s="1"/>
      <c r="FEB229" s="1"/>
      <c r="FEC229" s="1"/>
      <c r="FED229" s="1"/>
      <c r="FEE229" s="1"/>
      <c r="FEF229" s="1"/>
      <c r="FEG229" s="1"/>
      <c r="FEH229" s="1"/>
      <c r="FEI229" s="1"/>
      <c r="FEJ229" s="1"/>
      <c r="FEK229" s="1"/>
      <c r="FEL229" s="1"/>
      <c r="FEM229" s="1"/>
      <c r="FEN229" s="1"/>
      <c r="FEO229" s="1"/>
      <c r="FEP229" s="1"/>
      <c r="FEQ229" s="1"/>
      <c r="FER229" s="1"/>
      <c r="FES229" s="1"/>
      <c r="FET229" s="1"/>
      <c r="FEU229" s="1"/>
      <c r="FEV229" s="1"/>
      <c r="FEW229" s="1"/>
      <c r="FEX229" s="1"/>
      <c r="FEY229" s="1"/>
      <c r="FEZ229" s="1"/>
      <c r="FFA229" s="1"/>
      <c r="FFB229" s="1"/>
      <c r="FFC229" s="1"/>
      <c r="FFD229" s="1"/>
      <c r="FFE229" s="1"/>
      <c r="FFF229" s="1"/>
      <c r="FFG229" s="1"/>
      <c r="FFH229" s="1"/>
      <c r="FFI229" s="1"/>
      <c r="FFJ229" s="1"/>
      <c r="FFK229" s="1"/>
      <c r="FFL229" s="1"/>
      <c r="FFM229" s="1"/>
      <c r="FFN229" s="1"/>
      <c r="FFO229" s="1"/>
      <c r="FFP229" s="1"/>
      <c r="FFQ229" s="1"/>
      <c r="FFR229" s="1"/>
      <c r="FFS229" s="1"/>
      <c r="FFT229" s="1"/>
      <c r="FFU229" s="1"/>
      <c r="FFV229" s="1"/>
      <c r="FFW229" s="1"/>
      <c r="FFX229" s="1"/>
      <c r="FFY229" s="1"/>
      <c r="FFZ229" s="1"/>
      <c r="FGA229" s="1"/>
      <c r="FGB229" s="1"/>
      <c r="FGC229" s="1"/>
      <c r="FGD229" s="1"/>
      <c r="FGE229" s="1"/>
      <c r="FGF229" s="1"/>
      <c r="FGG229" s="1"/>
      <c r="FGH229" s="1"/>
      <c r="FGI229" s="1"/>
      <c r="FGJ229" s="1"/>
      <c r="FGK229" s="1"/>
      <c r="FGL229" s="1"/>
      <c r="FGM229" s="1"/>
      <c r="FGN229" s="1"/>
      <c r="FGO229" s="1"/>
      <c r="FGP229" s="1"/>
      <c r="FGQ229" s="1"/>
      <c r="FGR229" s="1"/>
      <c r="FGS229" s="1"/>
      <c r="FGT229" s="1"/>
      <c r="FGU229" s="1"/>
      <c r="FGV229" s="1"/>
      <c r="FGW229" s="1"/>
      <c r="FGX229" s="1"/>
      <c r="FGY229" s="1"/>
      <c r="FGZ229" s="1"/>
      <c r="FHA229" s="1"/>
      <c r="FHB229" s="1"/>
      <c r="FHC229" s="1"/>
      <c r="FHD229" s="1"/>
      <c r="FHE229" s="1"/>
      <c r="FHF229" s="1"/>
      <c r="FHG229" s="1"/>
      <c r="FHH229" s="1"/>
      <c r="FHI229" s="1"/>
      <c r="FHJ229" s="1"/>
      <c r="FHK229" s="1"/>
      <c r="FHL229" s="1"/>
      <c r="FHM229" s="1"/>
      <c r="FHN229" s="1"/>
      <c r="FHO229" s="1"/>
      <c r="FHP229" s="1"/>
      <c r="FHQ229" s="1"/>
      <c r="FHR229" s="1"/>
      <c r="FHS229" s="1"/>
      <c r="FHT229" s="1"/>
      <c r="FHU229" s="1"/>
      <c r="FHV229" s="1"/>
      <c r="FHW229" s="1"/>
      <c r="FHX229" s="1"/>
      <c r="FHY229" s="1"/>
      <c r="FHZ229" s="1"/>
      <c r="FIA229" s="1"/>
      <c r="FIB229" s="1"/>
      <c r="FIC229" s="1"/>
      <c r="FID229" s="1"/>
      <c r="FIE229" s="1"/>
      <c r="FIF229" s="1"/>
      <c r="FIG229" s="1"/>
      <c r="FIH229" s="1"/>
      <c r="FII229" s="1"/>
      <c r="FIJ229" s="1"/>
      <c r="FIK229" s="1"/>
      <c r="FIL229" s="1"/>
      <c r="FIM229" s="1"/>
      <c r="FIN229" s="1"/>
      <c r="FIO229" s="1"/>
      <c r="FIP229" s="1"/>
      <c r="FIQ229" s="1"/>
      <c r="FIR229" s="1"/>
      <c r="FIS229" s="1"/>
      <c r="FIT229" s="1"/>
      <c r="FIU229" s="1"/>
      <c r="FIV229" s="1"/>
      <c r="FIW229" s="1"/>
      <c r="FIX229" s="1"/>
      <c r="FIY229" s="1"/>
      <c r="FIZ229" s="1"/>
      <c r="FJA229" s="1"/>
      <c r="FJB229" s="1"/>
      <c r="FJC229" s="1"/>
      <c r="FJD229" s="1"/>
      <c r="FJE229" s="1"/>
      <c r="FJF229" s="1"/>
      <c r="FJG229" s="1"/>
      <c r="FJH229" s="1"/>
      <c r="FJI229" s="1"/>
      <c r="FJJ229" s="1"/>
      <c r="FJK229" s="1"/>
      <c r="FJL229" s="1"/>
      <c r="FJM229" s="1"/>
      <c r="FJN229" s="1"/>
      <c r="FJO229" s="1"/>
      <c r="FJP229" s="1"/>
      <c r="FJQ229" s="1"/>
      <c r="FJR229" s="1"/>
      <c r="FJS229" s="1"/>
      <c r="FJT229" s="1"/>
      <c r="FJU229" s="1"/>
      <c r="FJV229" s="1"/>
      <c r="FJW229" s="1"/>
      <c r="FJX229" s="1"/>
      <c r="FJY229" s="1"/>
      <c r="FJZ229" s="1"/>
      <c r="FKA229" s="1"/>
      <c r="FKB229" s="1"/>
      <c r="FKC229" s="1"/>
      <c r="FKD229" s="1"/>
      <c r="FKE229" s="1"/>
      <c r="FKF229" s="1"/>
      <c r="FKG229" s="1"/>
      <c r="FKH229" s="1"/>
      <c r="FKI229" s="1"/>
      <c r="FKJ229" s="1"/>
      <c r="FKK229" s="1"/>
      <c r="FKL229" s="1"/>
      <c r="FKM229" s="1"/>
      <c r="FKN229" s="1"/>
      <c r="FKO229" s="1"/>
      <c r="FKP229" s="1"/>
      <c r="FKQ229" s="1"/>
      <c r="FKR229" s="1"/>
      <c r="FKS229" s="1"/>
      <c r="FKT229" s="1"/>
      <c r="FKU229" s="1"/>
      <c r="FKV229" s="1"/>
      <c r="FKW229" s="1"/>
      <c r="FKX229" s="1"/>
      <c r="FKY229" s="1"/>
      <c r="FKZ229" s="1"/>
      <c r="FLA229" s="1"/>
      <c r="FLB229" s="1"/>
      <c r="FLC229" s="1"/>
      <c r="FLD229" s="1"/>
      <c r="FLE229" s="1"/>
      <c r="FLF229" s="1"/>
      <c r="FLG229" s="1"/>
      <c r="FLH229" s="1"/>
      <c r="FLI229" s="1"/>
      <c r="FLJ229" s="1"/>
      <c r="FLK229" s="1"/>
      <c r="FLL229" s="1"/>
      <c r="FLM229" s="1"/>
      <c r="FLN229" s="1"/>
      <c r="FLO229" s="1"/>
      <c r="FLP229" s="1"/>
      <c r="FLQ229" s="1"/>
      <c r="FLR229" s="1"/>
      <c r="FLS229" s="1"/>
      <c r="FLT229" s="1"/>
      <c r="FLU229" s="1"/>
      <c r="FLV229" s="1"/>
      <c r="FLW229" s="1"/>
      <c r="FLX229" s="1"/>
      <c r="FLY229" s="1"/>
      <c r="FLZ229" s="1"/>
      <c r="FMA229" s="1"/>
      <c r="FMB229" s="1"/>
      <c r="FMC229" s="1"/>
      <c r="FMD229" s="1"/>
      <c r="FME229" s="1"/>
      <c r="FMF229" s="1"/>
      <c r="FMG229" s="1"/>
      <c r="FMH229" s="1"/>
      <c r="FMI229" s="1"/>
      <c r="FMJ229" s="1"/>
      <c r="FMK229" s="1"/>
      <c r="FML229" s="1"/>
      <c r="FMM229" s="1"/>
      <c r="FMN229" s="1"/>
      <c r="FMO229" s="1"/>
      <c r="FMP229" s="1"/>
      <c r="FMQ229" s="1"/>
      <c r="FMR229" s="1"/>
      <c r="FMS229" s="1"/>
      <c r="FMT229" s="1"/>
      <c r="FMU229" s="1"/>
      <c r="FMV229" s="1"/>
      <c r="FMW229" s="1"/>
      <c r="FMX229" s="1"/>
      <c r="FMY229" s="1"/>
      <c r="FMZ229" s="1"/>
      <c r="FNA229" s="1"/>
      <c r="FNB229" s="1"/>
      <c r="FNC229" s="1"/>
      <c r="FND229" s="1"/>
      <c r="FNE229" s="1"/>
      <c r="FNF229" s="1"/>
      <c r="FNG229" s="1"/>
      <c r="FNH229" s="1"/>
      <c r="FNI229" s="1"/>
      <c r="FNJ229" s="1"/>
      <c r="FNK229" s="1"/>
      <c r="FNL229" s="1"/>
      <c r="FNM229" s="1"/>
      <c r="FNN229" s="1"/>
      <c r="FNO229" s="1"/>
      <c r="FNP229" s="1"/>
      <c r="FNQ229" s="1"/>
      <c r="FNR229" s="1"/>
      <c r="FNS229" s="1"/>
      <c r="FNT229" s="1"/>
      <c r="FNU229" s="1"/>
      <c r="FNV229" s="1"/>
      <c r="FNW229" s="1"/>
      <c r="FNX229" s="1"/>
      <c r="FNY229" s="1"/>
      <c r="FNZ229" s="1"/>
      <c r="FOA229" s="1"/>
      <c r="FOB229" s="1"/>
      <c r="FOC229" s="1"/>
      <c r="FOD229" s="1"/>
      <c r="FOE229" s="1"/>
      <c r="FOF229" s="1"/>
      <c r="FOG229" s="1"/>
      <c r="FOH229" s="1"/>
      <c r="FOI229" s="1"/>
      <c r="FOJ229" s="1"/>
      <c r="FOK229" s="1"/>
      <c r="FOL229" s="1"/>
      <c r="FOM229" s="1"/>
      <c r="FON229" s="1"/>
      <c r="FOO229" s="1"/>
      <c r="FOP229" s="1"/>
      <c r="FOQ229" s="1"/>
      <c r="FOR229" s="1"/>
      <c r="FOS229" s="1"/>
      <c r="FOT229" s="1"/>
      <c r="FOU229" s="1"/>
      <c r="FOV229" s="1"/>
      <c r="FOW229" s="1"/>
      <c r="FOX229" s="1"/>
      <c r="FOY229" s="1"/>
      <c r="FOZ229" s="1"/>
      <c r="FPA229" s="1"/>
      <c r="FPB229" s="1"/>
      <c r="FPC229" s="1"/>
      <c r="FPD229" s="1"/>
      <c r="FPE229" s="1"/>
      <c r="FPF229" s="1"/>
      <c r="FPG229" s="1"/>
      <c r="FPH229" s="1"/>
      <c r="FPI229" s="1"/>
      <c r="FPJ229" s="1"/>
      <c r="FPK229" s="1"/>
      <c r="FPL229" s="1"/>
      <c r="FPM229" s="1"/>
      <c r="FPN229" s="1"/>
      <c r="FPO229" s="1"/>
      <c r="FPP229" s="1"/>
      <c r="FPQ229" s="1"/>
      <c r="FPR229" s="1"/>
      <c r="FPS229" s="1"/>
      <c r="FPT229" s="1"/>
      <c r="FPU229" s="1"/>
      <c r="FPV229" s="1"/>
      <c r="FPW229" s="1"/>
      <c r="FPX229" s="1"/>
      <c r="FPY229" s="1"/>
      <c r="FPZ229" s="1"/>
      <c r="FQA229" s="1"/>
      <c r="FQB229" s="1"/>
      <c r="FQC229" s="1"/>
      <c r="FQD229" s="1"/>
      <c r="FQE229" s="1"/>
      <c r="FQF229" s="1"/>
      <c r="FQG229" s="1"/>
      <c r="FQH229" s="1"/>
      <c r="FQI229" s="1"/>
      <c r="FQJ229" s="1"/>
      <c r="FQK229" s="1"/>
      <c r="FQL229" s="1"/>
      <c r="FQM229" s="1"/>
      <c r="FQN229" s="1"/>
      <c r="FQO229" s="1"/>
      <c r="FQP229" s="1"/>
      <c r="FQQ229" s="1"/>
      <c r="FQR229" s="1"/>
      <c r="FQS229" s="1"/>
      <c r="FQT229" s="1"/>
      <c r="FQU229" s="1"/>
      <c r="FQV229" s="1"/>
      <c r="FQW229" s="1"/>
      <c r="FQX229" s="1"/>
      <c r="FQY229" s="1"/>
      <c r="FQZ229" s="1"/>
      <c r="FRA229" s="1"/>
      <c r="FRB229" s="1"/>
      <c r="FRC229" s="1"/>
      <c r="FRD229" s="1"/>
      <c r="FRE229" s="1"/>
      <c r="FRF229" s="1"/>
      <c r="FRG229" s="1"/>
      <c r="FRH229" s="1"/>
      <c r="FRI229" s="1"/>
      <c r="FRJ229" s="1"/>
      <c r="FRK229" s="1"/>
      <c r="FRL229" s="1"/>
      <c r="FRM229" s="1"/>
      <c r="FRN229" s="1"/>
      <c r="FRO229" s="1"/>
      <c r="FRP229" s="1"/>
      <c r="FRQ229" s="1"/>
      <c r="FRR229" s="1"/>
      <c r="FRS229" s="1"/>
      <c r="FRT229" s="1"/>
      <c r="FRU229" s="1"/>
      <c r="FRV229" s="1"/>
      <c r="FRW229" s="1"/>
      <c r="FRX229" s="1"/>
      <c r="FRY229" s="1"/>
      <c r="FRZ229" s="1"/>
      <c r="FSA229" s="1"/>
      <c r="FSB229" s="1"/>
      <c r="FSC229" s="1"/>
      <c r="FSD229" s="1"/>
      <c r="FSE229" s="1"/>
      <c r="FSF229" s="1"/>
      <c r="FSG229" s="1"/>
      <c r="FSH229" s="1"/>
      <c r="FSI229" s="1"/>
      <c r="FSJ229" s="1"/>
      <c r="FSK229" s="1"/>
      <c r="FSL229" s="1"/>
      <c r="FSM229" s="1"/>
      <c r="FSN229" s="1"/>
      <c r="FSO229" s="1"/>
      <c r="FSP229" s="1"/>
      <c r="FSQ229" s="1"/>
      <c r="FSR229" s="1"/>
      <c r="FSS229" s="1"/>
      <c r="FST229" s="1"/>
      <c r="FSU229" s="1"/>
      <c r="FSV229" s="1"/>
      <c r="FSW229" s="1"/>
      <c r="FSX229" s="1"/>
      <c r="FSY229" s="1"/>
      <c r="FSZ229" s="1"/>
      <c r="FTA229" s="1"/>
      <c r="FTB229" s="1"/>
      <c r="FTC229" s="1"/>
      <c r="FTD229" s="1"/>
      <c r="FTE229" s="1"/>
      <c r="FTF229" s="1"/>
      <c r="FTG229" s="1"/>
      <c r="FTH229" s="1"/>
      <c r="FTI229" s="1"/>
      <c r="FTJ229" s="1"/>
      <c r="FTK229" s="1"/>
      <c r="FTL229" s="1"/>
      <c r="FTM229" s="1"/>
      <c r="FTN229" s="1"/>
      <c r="FTO229" s="1"/>
      <c r="FTP229" s="1"/>
      <c r="FTQ229" s="1"/>
      <c r="FTR229" s="1"/>
      <c r="FTS229" s="1"/>
      <c r="FTT229" s="1"/>
      <c r="FTU229" s="1"/>
      <c r="FTV229" s="1"/>
      <c r="FTW229" s="1"/>
      <c r="FTX229" s="1"/>
      <c r="FTY229" s="1"/>
      <c r="FTZ229" s="1"/>
      <c r="FUA229" s="1"/>
      <c r="FUB229" s="1"/>
      <c r="FUC229" s="1"/>
      <c r="FUD229" s="1"/>
      <c r="FUE229" s="1"/>
      <c r="FUF229" s="1"/>
      <c r="FUG229" s="1"/>
      <c r="FUH229" s="1"/>
      <c r="FUI229" s="1"/>
      <c r="FUJ229" s="1"/>
      <c r="FUK229" s="1"/>
      <c r="FUL229" s="1"/>
      <c r="FUM229" s="1"/>
      <c r="FUN229" s="1"/>
      <c r="FUO229" s="1"/>
      <c r="FUP229" s="1"/>
      <c r="FUQ229" s="1"/>
      <c r="FUR229" s="1"/>
      <c r="FUS229" s="1"/>
      <c r="FUT229" s="1"/>
      <c r="FUU229" s="1"/>
      <c r="FUV229" s="1"/>
      <c r="FUW229" s="1"/>
      <c r="FUX229" s="1"/>
      <c r="FUY229" s="1"/>
      <c r="FUZ229" s="1"/>
      <c r="FVA229" s="1"/>
      <c r="FVB229" s="1"/>
      <c r="FVC229" s="1"/>
      <c r="FVD229" s="1"/>
      <c r="FVE229" s="1"/>
      <c r="FVF229" s="1"/>
      <c r="FVG229" s="1"/>
      <c r="FVH229" s="1"/>
      <c r="FVI229" s="1"/>
      <c r="FVJ229" s="1"/>
      <c r="FVK229" s="1"/>
      <c r="FVL229" s="1"/>
      <c r="FVM229" s="1"/>
      <c r="FVN229" s="1"/>
      <c r="FVO229" s="1"/>
      <c r="FVP229" s="1"/>
      <c r="FVQ229" s="1"/>
      <c r="FVR229" s="1"/>
      <c r="FVS229" s="1"/>
      <c r="FVT229" s="1"/>
      <c r="FVU229" s="1"/>
      <c r="FVV229" s="1"/>
      <c r="FVW229" s="1"/>
      <c r="FVX229" s="1"/>
      <c r="FVY229" s="1"/>
      <c r="FVZ229" s="1"/>
      <c r="FWA229" s="1"/>
      <c r="FWB229" s="1"/>
      <c r="FWC229" s="1"/>
      <c r="FWD229" s="1"/>
      <c r="FWE229" s="1"/>
      <c r="FWF229" s="1"/>
      <c r="FWG229" s="1"/>
      <c r="FWH229" s="1"/>
      <c r="FWI229" s="1"/>
      <c r="FWJ229" s="1"/>
      <c r="FWK229" s="1"/>
      <c r="FWL229" s="1"/>
      <c r="FWM229" s="1"/>
      <c r="FWN229" s="1"/>
      <c r="FWO229" s="1"/>
      <c r="FWP229" s="1"/>
      <c r="FWQ229" s="1"/>
      <c r="FWR229" s="1"/>
      <c r="FWS229" s="1"/>
      <c r="FWT229" s="1"/>
      <c r="FWU229" s="1"/>
      <c r="FWV229" s="1"/>
      <c r="FWW229" s="1"/>
      <c r="FWX229" s="1"/>
      <c r="FWY229" s="1"/>
      <c r="FWZ229" s="1"/>
      <c r="FXA229" s="1"/>
      <c r="FXB229" s="1"/>
      <c r="FXC229" s="1"/>
      <c r="FXD229" s="1"/>
      <c r="FXE229" s="1"/>
      <c r="FXF229" s="1"/>
      <c r="FXG229" s="1"/>
      <c r="FXH229" s="1"/>
      <c r="FXI229" s="1"/>
      <c r="FXJ229" s="1"/>
      <c r="FXK229" s="1"/>
      <c r="FXL229" s="1"/>
      <c r="FXM229" s="1"/>
      <c r="FXN229" s="1"/>
      <c r="FXO229" s="1"/>
      <c r="FXP229" s="1"/>
      <c r="FXQ229" s="1"/>
      <c r="FXR229" s="1"/>
      <c r="FXS229" s="1"/>
      <c r="FXT229" s="1"/>
      <c r="FXU229" s="1"/>
      <c r="FXV229" s="1"/>
      <c r="FXW229" s="1"/>
      <c r="FXX229" s="1"/>
      <c r="FXY229" s="1"/>
      <c r="FXZ229" s="1"/>
      <c r="FYA229" s="1"/>
      <c r="FYB229" s="1"/>
      <c r="FYC229" s="1"/>
      <c r="FYD229" s="1"/>
      <c r="FYE229" s="1"/>
      <c r="FYF229" s="1"/>
      <c r="FYG229" s="1"/>
      <c r="FYH229" s="1"/>
      <c r="FYI229" s="1"/>
      <c r="FYJ229" s="1"/>
      <c r="FYK229" s="1"/>
      <c r="FYL229" s="1"/>
      <c r="FYM229" s="1"/>
      <c r="FYN229" s="1"/>
      <c r="FYO229" s="1"/>
      <c r="FYP229" s="1"/>
      <c r="FYQ229" s="1"/>
      <c r="FYR229" s="1"/>
      <c r="FYS229" s="1"/>
      <c r="FYT229" s="1"/>
      <c r="FYU229" s="1"/>
      <c r="FYV229" s="1"/>
      <c r="FYW229" s="1"/>
      <c r="FYX229" s="1"/>
      <c r="FYY229" s="1"/>
      <c r="FYZ229" s="1"/>
      <c r="FZA229" s="1"/>
      <c r="FZB229" s="1"/>
      <c r="FZC229" s="1"/>
      <c r="FZD229" s="1"/>
      <c r="FZE229" s="1"/>
      <c r="FZF229" s="1"/>
      <c r="FZG229" s="1"/>
      <c r="FZH229" s="1"/>
      <c r="FZI229" s="1"/>
      <c r="FZJ229" s="1"/>
      <c r="FZK229" s="1"/>
      <c r="FZL229" s="1"/>
      <c r="FZM229" s="1"/>
      <c r="FZN229" s="1"/>
      <c r="FZO229" s="1"/>
      <c r="FZP229" s="1"/>
      <c r="FZQ229" s="1"/>
      <c r="FZR229" s="1"/>
      <c r="FZS229" s="1"/>
      <c r="FZT229" s="1"/>
      <c r="FZU229" s="1"/>
      <c r="FZV229" s="1"/>
      <c r="FZW229" s="1"/>
      <c r="FZX229" s="1"/>
      <c r="FZY229" s="1"/>
      <c r="FZZ229" s="1"/>
      <c r="GAA229" s="1"/>
      <c r="GAB229" s="1"/>
      <c r="GAC229" s="1"/>
      <c r="GAD229" s="1"/>
      <c r="GAE229" s="1"/>
      <c r="GAF229" s="1"/>
      <c r="GAG229" s="1"/>
      <c r="GAH229" s="1"/>
      <c r="GAI229" s="1"/>
      <c r="GAJ229" s="1"/>
      <c r="GAK229" s="1"/>
      <c r="GAL229" s="1"/>
      <c r="GAM229" s="1"/>
      <c r="GAN229" s="1"/>
      <c r="GAO229" s="1"/>
      <c r="GAP229" s="1"/>
      <c r="GAQ229" s="1"/>
      <c r="GAR229" s="1"/>
      <c r="GAS229" s="1"/>
      <c r="GAT229" s="1"/>
      <c r="GAU229" s="1"/>
      <c r="GAV229" s="1"/>
      <c r="GAW229" s="1"/>
      <c r="GAX229" s="1"/>
      <c r="GAY229" s="1"/>
      <c r="GAZ229" s="1"/>
      <c r="GBA229" s="1"/>
      <c r="GBB229" s="1"/>
      <c r="GBC229" s="1"/>
      <c r="GBD229" s="1"/>
      <c r="GBE229" s="1"/>
      <c r="GBF229" s="1"/>
      <c r="GBG229" s="1"/>
      <c r="GBH229" s="1"/>
      <c r="GBI229" s="1"/>
      <c r="GBJ229" s="1"/>
      <c r="GBK229" s="1"/>
      <c r="GBL229" s="1"/>
      <c r="GBM229" s="1"/>
      <c r="GBN229" s="1"/>
      <c r="GBO229" s="1"/>
      <c r="GBP229" s="1"/>
      <c r="GBQ229" s="1"/>
      <c r="GBR229" s="1"/>
      <c r="GBS229" s="1"/>
      <c r="GBT229" s="1"/>
      <c r="GBU229" s="1"/>
      <c r="GBV229" s="1"/>
      <c r="GBW229" s="1"/>
      <c r="GBX229" s="1"/>
      <c r="GBY229" s="1"/>
      <c r="GBZ229" s="1"/>
      <c r="GCA229" s="1"/>
      <c r="GCB229" s="1"/>
      <c r="GCC229" s="1"/>
      <c r="GCD229" s="1"/>
      <c r="GCE229" s="1"/>
      <c r="GCF229" s="1"/>
      <c r="GCG229" s="1"/>
      <c r="GCH229" s="1"/>
      <c r="GCI229" s="1"/>
      <c r="GCJ229" s="1"/>
      <c r="GCK229" s="1"/>
      <c r="GCL229" s="1"/>
      <c r="GCM229" s="1"/>
      <c r="GCN229" s="1"/>
      <c r="GCO229" s="1"/>
      <c r="GCP229" s="1"/>
      <c r="GCQ229" s="1"/>
      <c r="GCR229" s="1"/>
      <c r="GCS229" s="1"/>
      <c r="GCT229" s="1"/>
      <c r="GCU229" s="1"/>
      <c r="GCV229" s="1"/>
      <c r="GCW229" s="1"/>
      <c r="GCX229" s="1"/>
      <c r="GCY229" s="1"/>
      <c r="GCZ229" s="1"/>
      <c r="GDA229" s="1"/>
      <c r="GDB229" s="1"/>
      <c r="GDC229" s="1"/>
      <c r="GDD229" s="1"/>
      <c r="GDE229" s="1"/>
      <c r="GDF229" s="1"/>
      <c r="GDG229" s="1"/>
      <c r="GDH229" s="1"/>
      <c r="GDI229" s="1"/>
      <c r="GDJ229" s="1"/>
      <c r="GDK229" s="1"/>
      <c r="GDL229" s="1"/>
      <c r="GDM229" s="1"/>
      <c r="GDN229" s="1"/>
      <c r="GDO229" s="1"/>
      <c r="GDP229" s="1"/>
      <c r="GDQ229" s="1"/>
      <c r="GDR229" s="1"/>
      <c r="GDS229" s="1"/>
      <c r="GDT229" s="1"/>
      <c r="GDU229" s="1"/>
      <c r="GDV229" s="1"/>
      <c r="GDW229" s="1"/>
      <c r="GDX229" s="1"/>
      <c r="GDY229" s="1"/>
      <c r="GDZ229" s="1"/>
      <c r="GEA229" s="1"/>
      <c r="GEB229" s="1"/>
      <c r="GEC229" s="1"/>
      <c r="GED229" s="1"/>
      <c r="GEE229" s="1"/>
      <c r="GEF229" s="1"/>
      <c r="GEG229" s="1"/>
      <c r="GEH229" s="1"/>
      <c r="GEI229" s="1"/>
      <c r="GEJ229" s="1"/>
      <c r="GEK229" s="1"/>
      <c r="GEL229" s="1"/>
      <c r="GEM229" s="1"/>
      <c r="GEN229" s="1"/>
      <c r="GEO229" s="1"/>
      <c r="GEP229" s="1"/>
      <c r="GEQ229" s="1"/>
      <c r="GER229" s="1"/>
      <c r="GES229" s="1"/>
      <c r="GET229" s="1"/>
      <c r="GEU229" s="1"/>
      <c r="GEV229" s="1"/>
      <c r="GEW229" s="1"/>
      <c r="GEX229" s="1"/>
      <c r="GEY229" s="1"/>
      <c r="GEZ229" s="1"/>
      <c r="GFA229" s="1"/>
      <c r="GFB229" s="1"/>
      <c r="GFC229" s="1"/>
      <c r="GFD229" s="1"/>
      <c r="GFE229" s="1"/>
      <c r="GFF229" s="1"/>
      <c r="GFG229" s="1"/>
      <c r="GFH229" s="1"/>
      <c r="GFI229" s="1"/>
      <c r="GFJ229" s="1"/>
      <c r="GFK229" s="1"/>
      <c r="GFL229" s="1"/>
      <c r="GFM229" s="1"/>
      <c r="GFN229" s="1"/>
      <c r="GFO229" s="1"/>
      <c r="GFP229" s="1"/>
      <c r="GFQ229" s="1"/>
      <c r="GFR229" s="1"/>
      <c r="GFS229" s="1"/>
      <c r="GFT229" s="1"/>
      <c r="GFU229" s="1"/>
      <c r="GFV229" s="1"/>
      <c r="GFW229" s="1"/>
      <c r="GFX229" s="1"/>
      <c r="GFY229" s="1"/>
      <c r="GFZ229" s="1"/>
      <c r="GGA229" s="1"/>
      <c r="GGB229" s="1"/>
      <c r="GGC229" s="1"/>
      <c r="GGD229" s="1"/>
      <c r="GGE229" s="1"/>
      <c r="GGF229" s="1"/>
      <c r="GGG229" s="1"/>
      <c r="GGH229" s="1"/>
      <c r="GGI229" s="1"/>
      <c r="GGJ229" s="1"/>
      <c r="GGK229" s="1"/>
      <c r="GGL229" s="1"/>
      <c r="GGM229" s="1"/>
      <c r="GGN229" s="1"/>
      <c r="GGO229" s="1"/>
      <c r="GGP229" s="1"/>
      <c r="GGQ229" s="1"/>
      <c r="GGR229" s="1"/>
      <c r="GGS229" s="1"/>
      <c r="GGT229" s="1"/>
      <c r="GGU229" s="1"/>
      <c r="GGV229" s="1"/>
      <c r="GGW229" s="1"/>
      <c r="GGX229" s="1"/>
      <c r="GGY229" s="1"/>
      <c r="GGZ229" s="1"/>
      <c r="GHA229" s="1"/>
      <c r="GHB229" s="1"/>
      <c r="GHC229" s="1"/>
      <c r="GHD229" s="1"/>
      <c r="GHE229" s="1"/>
      <c r="GHF229" s="1"/>
      <c r="GHG229" s="1"/>
      <c r="GHH229" s="1"/>
      <c r="GHI229" s="1"/>
      <c r="GHJ229" s="1"/>
      <c r="GHK229" s="1"/>
      <c r="GHL229" s="1"/>
      <c r="GHM229" s="1"/>
      <c r="GHN229" s="1"/>
      <c r="GHO229" s="1"/>
      <c r="GHP229" s="1"/>
      <c r="GHQ229" s="1"/>
      <c r="GHR229" s="1"/>
      <c r="GHS229" s="1"/>
      <c r="GHT229" s="1"/>
      <c r="GHU229" s="1"/>
      <c r="GHV229" s="1"/>
      <c r="GHW229" s="1"/>
      <c r="GHX229" s="1"/>
      <c r="GHY229" s="1"/>
      <c r="GHZ229" s="1"/>
      <c r="GIA229" s="1"/>
      <c r="GIB229" s="1"/>
      <c r="GIC229" s="1"/>
      <c r="GID229" s="1"/>
      <c r="GIE229" s="1"/>
      <c r="GIF229" s="1"/>
      <c r="GIG229" s="1"/>
      <c r="GIH229" s="1"/>
      <c r="GII229" s="1"/>
      <c r="GIJ229" s="1"/>
      <c r="GIK229" s="1"/>
      <c r="GIL229" s="1"/>
      <c r="GIM229" s="1"/>
      <c r="GIN229" s="1"/>
      <c r="GIO229" s="1"/>
      <c r="GIP229" s="1"/>
      <c r="GIQ229" s="1"/>
      <c r="GIR229" s="1"/>
      <c r="GIS229" s="1"/>
      <c r="GIT229" s="1"/>
      <c r="GIU229" s="1"/>
      <c r="GIV229" s="1"/>
      <c r="GIW229" s="1"/>
      <c r="GIX229" s="1"/>
      <c r="GIY229" s="1"/>
      <c r="GIZ229" s="1"/>
      <c r="GJA229" s="1"/>
      <c r="GJB229" s="1"/>
      <c r="GJC229" s="1"/>
      <c r="GJD229" s="1"/>
      <c r="GJE229" s="1"/>
      <c r="GJF229" s="1"/>
      <c r="GJG229" s="1"/>
      <c r="GJH229" s="1"/>
      <c r="GJI229" s="1"/>
      <c r="GJJ229" s="1"/>
      <c r="GJK229" s="1"/>
      <c r="GJL229" s="1"/>
      <c r="GJM229" s="1"/>
      <c r="GJN229" s="1"/>
      <c r="GJO229" s="1"/>
      <c r="GJP229" s="1"/>
      <c r="GJQ229" s="1"/>
      <c r="GJR229" s="1"/>
      <c r="GJS229" s="1"/>
      <c r="GJT229" s="1"/>
      <c r="GJU229" s="1"/>
      <c r="GJV229" s="1"/>
      <c r="GJW229" s="1"/>
      <c r="GJX229" s="1"/>
      <c r="GJY229" s="1"/>
      <c r="GJZ229" s="1"/>
      <c r="GKA229" s="1"/>
      <c r="GKB229" s="1"/>
      <c r="GKC229" s="1"/>
      <c r="GKD229" s="1"/>
      <c r="GKE229" s="1"/>
      <c r="GKF229" s="1"/>
      <c r="GKG229" s="1"/>
      <c r="GKH229" s="1"/>
      <c r="GKI229" s="1"/>
      <c r="GKJ229" s="1"/>
      <c r="GKK229" s="1"/>
      <c r="GKL229" s="1"/>
      <c r="GKM229" s="1"/>
      <c r="GKN229" s="1"/>
      <c r="GKO229" s="1"/>
      <c r="GKP229" s="1"/>
      <c r="GKQ229" s="1"/>
      <c r="GKR229" s="1"/>
      <c r="GKS229" s="1"/>
      <c r="GKT229" s="1"/>
      <c r="GKU229" s="1"/>
      <c r="GKV229" s="1"/>
      <c r="GKW229" s="1"/>
      <c r="GKX229" s="1"/>
      <c r="GKY229" s="1"/>
      <c r="GKZ229" s="1"/>
      <c r="GLA229" s="1"/>
      <c r="GLB229" s="1"/>
      <c r="GLC229" s="1"/>
      <c r="GLD229" s="1"/>
      <c r="GLE229" s="1"/>
      <c r="GLF229" s="1"/>
      <c r="GLG229" s="1"/>
      <c r="GLH229" s="1"/>
      <c r="GLI229" s="1"/>
      <c r="GLJ229" s="1"/>
      <c r="GLK229" s="1"/>
      <c r="GLL229" s="1"/>
      <c r="GLM229" s="1"/>
      <c r="GLN229" s="1"/>
      <c r="GLO229" s="1"/>
      <c r="GLP229" s="1"/>
      <c r="GLQ229" s="1"/>
      <c r="GLR229" s="1"/>
      <c r="GLS229" s="1"/>
      <c r="GLT229" s="1"/>
      <c r="GLU229" s="1"/>
      <c r="GLV229" s="1"/>
      <c r="GLW229" s="1"/>
      <c r="GLX229" s="1"/>
      <c r="GLY229" s="1"/>
      <c r="GLZ229" s="1"/>
      <c r="GMA229" s="1"/>
      <c r="GMB229" s="1"/>
      <c r="GMC229" s="1"/>
      <c r="GMD229" s="1"/>
      <c r="GME229" s="1"/>
      <c r="GMF229" s="1"/>
      <c r="GMG229" s="1"/>
      <c r="GMH229" s="1"/>
      <c r="GMI229" s="1"/>
      <c r="GMJ229" s="1"/>
      <c r="GMK229" s="1"/>
      <c r="GML229" s="1"/>
      <c r="GMM229" s="1"/>
      <c r="GMN229" s="1"/>
      <c r="GMO229" s="1"/>
      <c r="GMP229" s="1"/>
      <c r="GMQ229" s="1"/>
      <c r="GMR229" s="1"/>
      <c r="GMS229" s="1"/>
      <c r="GMT229" s="1"/>
      <c r="GMU229" s="1"/>
      <c r="GMV229" s="1"/>
      <c r="GMW229" s="1"/>
      <c r="GMX229" s="1"/>
      <c r="GMY229" s="1"/>
      <c r="GMZ229" s="1"/>
      <c r="GNA229" s="1"/>
      <c r="GNB229" s="1"/>
      <c r="GNC229" s="1"/>
      <c r="GND229" s="1"/>
      <c r="GNE229" s="1"/>
      <c r="GNF229" s="1"/>
      <c r="GNG229" s="1"/>
      <c r="GNH229" s="1"/>
      <c r="GNI229" s="1"/>
      <c r="GNJ229" s="1"/>
      <c r="GNK229" s="1"/>
      <c r="GNL229" s="1"/>
      <c r="GNM229" s="1"/>
      <c r="GNN229" s="1"/>
      <c r="GNO229" s="1"/>
      <c r="GNP229" s="1"/>
      <c r="GNQ229" s="1"/>
      <c r="GNR229" s="1"/>
      <c r="GNS229" s="1"/>
      <c r="GNT229" s="1"/>
      <c r="GNU229" s="1"/>
      <c r="GNV229" s="1"/>
      <c r="GNW229" s="1"/>
      <c r="GNX229" s="1"/>
      <c r="GNY229" s="1"/>
      <c r="GNZ229" s="1"/>
      <c r="GOA229" s="1"/>
      <c r="GOB229" s="1"/>
      <c r="GOC229" s="1"/>
      <c r="GOD229" s="1"/>
      <c r="GOE229" s="1"/>
      <c r="GOF229" s="1"/>
      <c r="GOG229" s="1"/>
      <c r="GOH229" s="1"/>
      <c r="GOI229" s="1"/>
      <c r="GOJ229" s="1"/>
      <c r="GOK229" s="1"/>
      <c r="GOL229" s="1"/>
      <c r="GOM229" s="1"/>
      <c r="GON229" s="1"/>
      <c r="GOO229" s="1"/>
      <c r="GOP229" s="1"/>
      <c r="GOQ229" s="1"/>
      <c r="GOR229" s="1"/>
      <c r="GOS229" s="1"/>
      <c r="GOT229" s="1"/>
      <c r="GOU229" s="1"/>
      <c r="GOV229" s="1"/>
      <c r="GOW229" s="1"/>
      <c r="GOX229" s="1"/>
      <c r="GOY229" s="1"/>
      <c r="GOZ229" s="1"/>
      <c r="GPA229" s="1"/>
      <c r="GPB229" s="1"/>
      <c r="GPC229" s="1"/>
      <c r="GPD229" s="1"/>
      <c r="GPE229" s="1"/>
      <c r="GPF229" s="1"/>
      <c r="GPG229" s="1"/>
      <c r="GPH229" s="1"/>
      <c r="GPI229" s="1"/>
      <c r="GPJ229" s="1"/>
      <c r="GPK229" s="1"/>
      <c r="GPL229" s="1"/>
      <c r="GPM229" s="1"/>
      <c r="GPN229" s="1"/>
      <c r="GPO229" s="1"/>
      <c r="GPP229" s="1"/>
      <c r="GPQ229" s="1"/>
      <c r="GPR229" s="1"/>
      <c r="GPS229" s="1"/>
      <c r="GPT229" s="1"/>
      <c r="GPU229" s="1"/>
      <c r="GPV229" s="1"/>
      <c r="GPW229" s="1"/>
      <c r="GPX229" s="1"/>
      <c r="GPY229" s="1"/>
      <c r="GPZ229" s="1"/>
      <c r="GQA229" s="1"/>
      <c r="GQB229" s="1"/>
      <c r="GQC229" s="1"/>
      <c r="GQD229" s="1"/>
      <c r="GQE229" s="1"/>
      <c r="GQF229" s="1"/>
      <c r="GQG229" s="1"/>
      <c r="GQH229" s="1"/>
      <c r="GQI229" s="1"/>
      <c r="GQJ229" s="1"/>
      <c r="GQK229" s="1"/>
      <c r="GQL229" s="1"/>
      <c r="GQM229" s="1"/>
      <c r="GQN229" s="1"/>
      <c r="GQO229" s="1"/>
      <c r="GQP229" s="1"/>
      <c r="GQQ229" s="1"/>
      <c r="GQR229" s="1"/>
      <c r="GQS229" s="1"/>
      <c r="GQT229" s="1"/>
      <c r="GQU229" s="1"/>
      <c r="GQV229" s="1"/>
      <c r="GQW229" s="1"/>
      <c r="GQX229" s="1"/>
      <c r="GQY229" s="1"/>
      <c r="GQZ229" s="1"/>
      <c r="GRA229" s="1"/>
      <c r="GRB229" s="1"/>
      <c r="GRC229" s="1"/>
      <c r="GRD229" s="1"/>
      <c r="GRE229" s="1"/>
      <c r="GRF229" s="1"/>
      <c r="GRG229" s="1"/>
      <c r="GRH229" s="1"/>
      <c r="GRI229" s="1"/>
      <c r="GRJ229" s="1"/>
      <c r="GRK229" s="1"/>
      <c r="GRL229" s="1"/>
      <c r="GRM229" s="1"/>
      <c r="GRN229" s="1"/>
      <c r="GRO229" s="1"/>
      <c r="GRP229" s="1"/>
      <c r="GRQ229" s="1"/>
      <c r="GRR229" s="1"/>
      <c r="GRS229" s="1"/>
      <c r="GRT229" s="1"/>
      <c r="GRU229" s="1"/>
      <c r="GRV229" s="1"/>
      <c r="GRW229" s="1"/>
      <c r="GRX229" s="1"/>
      <c r="GRY229" s="1"/>
      <c r="GRZ229" s="1"/>
      <c r="GSA229" s="1"/>
      <c r="GSB229" s="1"/>
      <c r="GSC229" s="1"/>
      <c r="GSD229" s="1"/>
      <c r="GSE229" s="1"/>
      <c r="GSF229" s="1"/>
      <c r="GSG229" s="1"/>
      <c r="GSH229" s="1"/>
      <c r="GSI229" s="1"/>
      <c r="GSJ229" s="1"/>
      <c r="GSK229" s="1"/>
      <c r="GSL229" s="1"/>
      <c r="GSM229" s="1"/>
      <c r="GSN229" s="1"/>
      <c r="GSO229" s="1"/>
      <c r="GSP229" s="1"/>
      <c r="GSQ229" s="1"/>
      <c r="GSR229" s="1"/>
      <c r="GSS229" s="1"/>
      <c r="GST229" s="1"/>
      <c r="GSU229" s="1"/>
      <c r="GSV229" s="1"/>
      <c r="GSW229" s="1"/>
      <c r="GSX229" s="1"/>
      <c r="GSY229" s="1"/>
      <c r="GSZ229" s="1"/>
      <c r="GTA229" s="1"/>
      <c r="GTB229" s="1"/>
      <c r="GTC229" s="1"/>
      <c r="GTD229" s="1"/>
      <c r="GTE229" s="1"/>
      <c r="GTF229" s="1"/>
      <c r="GTG229" s="1"/>
      <c r="GTH229" s="1"/>
      <c r="GTI229" s="1"/>
      <c r="GTJ229" s="1"/>
      <c r="GTK229" s="1"/>
      <c r="GTL229" s="1"/>
      <c r="GTM229" s="1"/>
      <c r="GTN229" s="1"/>
      <c r="GTO229" s="1"/>
      <c r="GTP229" s="1"/>
      <c r="GTQ229" s="1"/>
      <c r="GTR229" s="1"/>
      <c r="GTS229" s="1"/>
      <c r="GTT229" s="1"/>
      <c r="GTU229" s="1"/>
      <c r="GTV229" s="1"/>
      <c r="GTW229" s="1"/>
      <c r="GTX229" s="1"/>
      <c r="GTY229" s="1"/>
      <c r="GTZ229" s="1"/>
      <c r="GUA229" s="1"/>
      <c r="GUB229" s="1"/>
      <c r="GUC229" s="1"/>
      <c r="GUD229" s="1"/>
      <c r="GUE229" s="1"/>
      <c r="GUF229" s="1"/>
      <c r="GUG229" s="1"/>
      <c r="GUH229" s="1"/>
      <c r="GUI229" s="1"/>
      <c r="GUJ229" s="1"/>
      <c r="GUK229" s="1"/>
      <c r="GUL229" s="1"/>
      <c r="GUM229" s="1"/>
      <c r="GUN229" s="1"/>
      <c r="GUO229" s="1"/>
      <c r="GUP229" s="1"/>
      <c r="GUQ229" s="1"/>
      <c r="GUR229" s="1"/>
      <c r="GUS229" s="1"/>
      <c r="GUT229" s="1"/>
      <c r="GUU229" s="1"/>
      <c r="GUV229" s="1"/>
      <c r="GUW229" s="1"/>
      <c r="GUX229" s="1"/>
      <c r="GUY229" s="1"/>
      <c r="GUZ229" s="1"/>
      <c r="GVA229" s="1"/>
      <c r="GVB229" s="1"/>
      <c r="GVC229" s="1"/>
      <c r="GVD229" s="1"/>
      <c r="GVE229" s="1"/>
      <c r="GVF229" s="1"/>
      <c r="GVG229" s="1"/>
      <c r="GVH229" s="1"/>
      <c r="GVI229" s="1"/>
      <c r="GVJ229" s="1"/>
      <c r="GVK229" s="1"/>
      <c r="GVL229" s="1"/>
      <c r="GVM229" s="1"/>
      <c r="GVN229" s="1"/>
      <c r="GVO229" s="1"/>
      <c r="GVP229" s="1"/>
      <c r="GVQ229" s="1"/>
      <c r="GVR229" s="1"/>
      <c r="GVS229" s="1"/>
      <c r="GVT229" s="1"/>
      <c r="GVU229" s="1"/>
      <c r="GVV229" s="1"/>
      <c r="GVW229" s="1"/>
      <c r="GVX229" s="1"/>
      <c r="GVY229" s="1"/>
      <c r="GVZ229" s="1"/>
      <c r="GWA229" s="1"/>
      <c r="GWB229" s="1"/>
      <c r="GWC229" s="1"/>
      <c r="GWD229" s="1"/>
      <c r="GWE229" s="1"/>
      <c r="GWF229" s="1"/>
      <c r="GWG229" s="1"/>
      <c r="GWH229" s="1"/>
      <c r="GWI229" s="1"/>
      <c r="GWJ229" s="1"/>
      <c r="GWK229" s="1"/>
      <c r="GWL229" s="1"/>
      <c r="GWM229" s="1"/>
      <c r="GWN229" s="1"/>
      <c r="GWO229" s="1"/>
      <c r="GWP229" s="1"/>
      <c r="GWQ229" s="1"/>
      <c r="GWR229" s="1"/>
      <c r="GWS229" s="1"/>
      <c r="GWT229" s="1"/>
      <c r="GWU229" s="1"/>
      <c r="GWV229" s="1"/>
      <c r="GWW229" s="1"/>
      <c r="GWX229" s="1"/>
      <c r="GWY229" s="1"/>
      <c r="GWZ229" s="1"/>
      <c r="GXA229" s="1"/>
      <c r="GXB229" s="1"/>
      <c r="GXC229" s="1"/>
      <c r="GXD229" s="1"/>
      <c r="GXE229" s="1"/>
      <c r="GXF229" s="1"/>
      <c r="GXG229" s="1"/>
      <c r="GXH229" s="1"/>
      <c r="GXI229" s="1"/>
      <c r="GXJ229" s="1"/>
      <c r="GXK229" s="1"/>
      <c r="GXL229" s="1"/>
      <c r="GXM229" s="1"/>
      <c r="GXN229" s="1"/>
      <c r="GXO229" s="1"/>
      <c r="GXP229" s="1"/>
      <c r="GXQ229" s="1"/>
      <c r="GXR229" s="1"/>
      <c r="GXS229" s="1"/>
      <c r="GXT229" s="1"/>
      <c r="GXU229" s="1"/>
      <c r="GXV229" s="1"/>
      <c r="GXW229" s="1"/>
      <c r="GXX229" s="1"/>
      <c r="GXY229" s="1"/>
      <c r="GXZ229" s="1"/>
      <c r="GYA229" s="1"/>
      <c r="GYB229" s="1"/>
      <c r="GYC229" s="1"/>
      <c r="GYD229" s="1"/>
      <c r="GYE229" s="1"/>
      <c r="GYF229" s="1"/>
      <c r="GYG229" s="1"/>
      <c r="GYH229" s="1"/>
      <c r="GYI229" s="1"/>
      <c r="GYJ229" s="1"/>
      <c r="GYK229" s="1"/>
      <c r="GYL229" s="1"/>
      <c r="GYM229" s="1"/>
      <c r="GYN229" s="1"/>
      <c r="GYO229" s="1"/>
      <c r="GYP229" s="1"/>
      <c r="GYQ229" s="1"/>
      <c r="GYR229" s="1"/>
      <c r="GYS229" s="1"/>
      <c r="GYT229" s="1"/>
      <c r="GYU229" s="1"/>
      <c r="GYV229" s="1"/>
      <c r="GYW229" s="1"/>
      <c r="GYX229" s="1"/>
      <c r="GYY229" s="1"/>
      <c r="GYZ229" s="1"/>
      <c r="GZA229" s="1"/>
      <c r="GZB229" s="1"/>
      <c r="GZC229" s="1"/>
      <c r="GZD229" s="1"/>
      <c r="GZE229" s="1"/>
      <c r="GZF229" s="1"/>
      <c r="GZG229" s="1"/>
      <c r="GZH229" s="1"/>
      <c r="GZI229" s="1"/>
      <c r="GZJ229" s="1"/>
      <c r="GZK229" s="1"/>
      <c r="GZL229" s="1"/>
      <c r="GZM229" s="1"/>
      <c r="GZN229" s="1"/>
      <c r="GZO229" s="1"/>
      <c r="GZP229" s="1"/>
      <c r="GZQ229" s="1"/>
      <c r="GZR229" s="1"/>
      <c r="GZS229" s="1"/>
      <c r="GZT229" s="1"/>
      <c r="GZU229" s="1"/>
      <c r="GZV229" s="1"/>
      <c r="GZW229" s="1"/>
      <c r="GZX229" s="1"/>
      <c r="GZY229" s="1"/>
      <c r="GZZ229" s="1"/>
      <c r="HAA229" s="1"/>
      <c r="HAB229" s="1"/>
      <c r="HAC229" s="1"/>
      <c r="HAD229" s="1"/>
      <c r="HAE229" s="1"/>
      <c r="HAF229" s="1"/>
      <c r="HAG229" s="1"/>
      <c r="HAH229" s="1"/>
      <c r="HAI229" s="1"/>
      <c r="HAJ229" s="1"/>
      <c r="HAK229" s="1"/>
      <c r="HAL229" s="1"/>
      <c r="HAM229" s="1"/>
      <c r="HAN229" s="1"/>
      <c r="HAO229" s="1"/>
      <c r="HAP229" s="1"/>
      <c r="HAQ229" s="1"/>
      <c r="HAR229" s="1"/>
      <c r="HAS229" s="1"/>
      <c r="HAT229" s="1"/>
      <c r="HAU229" s="1"/>
      <c r="HAV229" s="1"/>
      <c r="HAW229" s="1"/>
      <c r="HAX229" s="1"/>
      <c r="HAY229" s="1"/>
      <c r="HAZ229" s="1"/>
      <c r="HBA229" s="1"/>
      <c r="HBB229" s="1"/>
      <c r="HBC229" s="1"/>
      <c r="HBD229" s="1"/>
      <c r="HBE229" s="1"/>
      <c r="HBF229" s="1"/>
      <c r="HBG229" s="1"/>
      <c r="HBH229" s="1"/>
      <c r="HBI229" s="1"/>
      <c r="HBJ229" s="1"/>
      <c r="HBK229" s="1"/>
      <c r="HBL229" s="1"/>
      <c r="HBM229" s="1"/>
      <c r="HBN229" s="1"/>
      <c r="HBO229" s="1"/>
      <c r="HBP229" s="1"/>
      <c r="HBQ229" s="1"/>
      <c r="HBR229" s="1"/>
      <c r="HBS229" s="1"/>
      <c r="HBT229" s="1"/>
      <c r="HBU229" s="1"/>
      <c r="HBV229" s="1"/>
      <c r="HBW229" s="1"/>
      <c r="HBX229" s="1"/>
      <c r="HBY229" s="1"/>
      <c r="HBZ229" s="1"/>
      <c r="HCA229" s="1"/>
      <c r="HCB229" s="1"/>
      <c r="HCC229" s="1"/>
      <c r="HCD229" s="1"/>
      <c r="HCE229" s="1"/>
      <c r="HCF229" s="1"/>
      <c r="HCG229" s="1"/>
      <c r="HCH229" s="1"/>
      <c r="HCI229" s="1"/>
      <c r="HCJ229" s="1"/>
      <c r="HCK229" s="1"/>
      <c r="HCL229" s="1"/>
      <c r="HCM229" s="1"/>
      <c r="HCN229" s="1"/>
      <c r="HCO229" s="1"/>
      <c r="HCP229" s="1"/>
      <c r="HCQ229" s="1"/>
      <c r="HCR229" s="1"/>
      <c r="HCS229" s="1"/>
      <c r="HCT229" s="1"/>
      <c r="HCU229" s="1"/>
      <c r="HCV229" s="1"/>
      <c r="HCW229" s="1"/>
      <c r="HCX229" s="1"/>
      <c r="HCY229" s="1"/>
      <c r="HCZ229" s="1"/>
      <c r="HDA229" s="1"/>
      <c r="HDB229" s="1"/>
      <c r="HDC229" s="1"/>
      <c r="HDD229" s="1"/>
      <c r="HDE229" s="1"/>
      <c r="HDF229" s="1"/>
      <c r="HDG229" s="1"/>
      <c r="HDH229" s="1"/>
      <c r="HDI229" s="1"/>
      <c r="HDJ229" s="1"/>
      <c r="HDK229" s="1"/>
      <c r="HDL229" s="1"/>
      <c r="HDM229" s="1"/>
      <c r="HDN229" s="1"/>
      <c r="HDO229" s="1"/>
      <c r="HDP229" s="1"/>
      <c r="HDQ229" s="1"/>
      <c r="HDR229" s="1"/>
      <c r="HDS229" s="1"/>
      <c r="HDT229" s="1"/>
      <c r="HDU229" s="1"/>
      <c r="HDV229" s="1"/>
      <c r="HDW229" s="1"/>
      <c r="HDX229" s="1"/>
      <c r="HDY229" s="1"/>
      <c r="HDZ229" s="1"/>
      <c r="HEA229" s="1"/>
      <c r="HEB229" s="1"/>
      <c r="HEC229" s="1"/>
      <c r="HED229" s="1"/>
      <c r="HEE229" s="1"/>
      <c r="HEF229" s="1"/>
      <c r="HEG229" s="1"/>
      <c r="HEH229" s="1"/>
      <c r="HEI229" s="1"/>
      <c r="HEJ229" s="1"/>
      <c r="HEK229" s="1"/>
      <c r="HEL229" s="1"/>
      <c r="HEM229" s="1"/>
      <c r="HEN229" s="1"/>
      <c r="HEO229" s="1"/>
      <c r="HEP229" s="1"/>
      <c r="HEQ229" s="1"/>
      <c r="HER229" s="1"/>
      <c r="HES229" s="1"/>
      <c r="HET229" s="1"/>
      <c r="HEU229" s="1"/>
      <c r="HEV229" s="1"/>
      <c r="HEW229" s="1"/>
      <c r="HEX229" s="1"/>
      <c r="HEY229" s="1"/>
      <c r="HEZ229" s="1"/>
      <c r="HFA229" s="1"/>
      <c r="HFB229" s="1"/>
      <c r="HFC229" s="1"/>
      <c r="HFD229" s="1"/>
      <c r="HFE229" s="1"/>
      <c r="HFF229" s="1"/>
      <c r="HFG229" s="1"/>
      <c r="HFH229" s="1"/>
      <c r="HFI229" s="1"/>
      <c r="HFJ229" s="1"/>
      <c r="HFK229" s="1"/>
      <c r="HFL229" s="1"/>
      <c r="HFM229" s="1"/>
      <c r="HFN229" s="1"/>
      <c r="HFO229" s="1"/>
      <c r="HFP229" s="1"/>
      <c r="HFQ229" s="1"/>
      <c r="HFR229" s="1"/>
      <c r="HFS229" s="1"/>
      <c r="HFT229" s="1"/>
      <c r="HFU229" s="1"/>
      <c r="HFV229" s="1"/>
      <c r="HFW229" s="1"/>
      <c r="HFX229" s="1"/>
      <c r="HFY229" s="1"/>
      <c r="HFZ229" s="1"/>
      <c r="HGA229" s="1"/>
      <c r="HGB229" s="1"/>
      <c r="HGC229" s="1"/>
      <c r="HGD229" s="1"/>
      <c r="HGE229" s="1"/>
      <c r="HGF229" s="1"/>
      <c r="HGG229" s="1"/>
      <c r="HGH229" s="1"/>
      <c r="HGI229" s="1"/>
      <c r="HGJ229" s="1"/>
      <c r="HGK229" s="1"/>
      <c r="HGL229" s="1"/>
      <c r="HGM229" s="1"/>
      <c r="HGN229" s="1"/>
      <c r="HGO229" s="1"/>
      <c r="HGP229" s="1"/>
      <c r="HGQ229" s="1"/>
      <c r="HGR229" s="1"/>
      <c r="HGS229" s="1"/>
      <c r="HGT229" s="1"/>
      <c r="HGU229" s="1"/>
      <c r="HGV229" s="1"/>
      <c r="HGW229" s="1"/>
      <c r="HGX229" s="1"/>
      <c r="HGY229" s="1"/>
      <c r="HGZ229" s="1"/>
      <c r="HHA229" s="1"/>
      <c r="HHB229" s="1"/>
      <c r="HHC229" s="1"/>
      <c r="HHD229" s="1"/>
      <c r="HHE229" s="1"/>
      <c r="HHF229" s="1"/>
      <c r="HHG229" s="1"/>
      <c r="HHH229" s="1"/>
      <c r="HHI229" s="1"/>
      <c r="HHJ229" s="1"/>
      <c r="HHK229" s="1"/>
      <c r="HHL229" s="1"/>
      <c r="HHM229" s="1"/>
      <c r="HHN229" s="1"/>
      <c r="HHO229" s="1"/>
      <c r="HHP229" s="1"/>
      <c r="HHQ229" s="1"/>
      <c r="HHR229" s="1"/>
      <c r="HHS229" s="1"/>
      <c r="HHT229" s="1"/>
      <c r="HHU229" s="1"/>
      <c r="HHV229" s="1"/>
      <c r="HHW229" s="1"/>
      <c r="HHX229" s="1"/>
      <c r="HHY229" s="1"/>
      <c r="HHZ229" s="1"/>
      <c r="HIA229" s="1"/>
      <c r="HIB229" s="1"/>
      <c r="HIC229" s="1"/>
      <c r="HID229" s="1"/>
      <c r="HIE229" s="1"/>
      <c r="HIF229" s="1"/>
      <c r="HIG229" s="1"/>
      <c r="HIH229" s="1"/>
      <c r="HII229" s="1"/>
      <c r="HIJ229" s="1"/>
      <c r="HIK229" s="1"/>
      <c r="HIL229" s="1"/>
      <c r="HIM229" s="1"/>
      <c r="HIN229" s="1"/>
      <c r="HIO229" s="1"/>
      <c r="HIP229" s="1"/>
      <c r="HIQ229" s="1"/>
      <c r="HIR229" s="1"/>
      <c r="HIS229" s="1"/>
      <c r="HIT229" s="1"/>
      <c r="HIU229" s="1"/>
      <c r="HIV229" s="1"/>
      <c r="HIW229" s="1"/>
      <c r="HIX229" s="1"/>
      <c r="HIY229" s="1"/>
      <c r="HIZ229" s="1"/>
      <c r="HJA229" s="1"/>
      <c r="HJB229" s="1"/>
      <c r="HJC229" s="1"/>
      <c r="HJD229" s="1"/>
      <c r="HJE229" s="1"/>
      <c r="HJF229" s="1"/>
      <c r="HJG229" s="1"/>
      <c r="HJH229" s="1"/>
      <c r="HJI229" s="1"/>
      <c r="HJJ229" s="1"/>
      <c r="HJK229" s="1"/>
      <c r="HJL229" s="1"/>
      <c r="HJM229" s="1"/>
      <c r="HJN229" s="1"/>
      <c r="HJO229" s="1"/>
      <c r="HJP229" s="1"/>
      <c r="HJQ229" s="1"/>
      <c r="HJR229" s="1"/>
      <c r="HJS229" s="1"/>
      <c r="HJT229" s="1"/>
      <c r="HJU229" s="1"/>
      <c r="HJV229" s="1"/>
      <c r="HJW229" s="1"/>
      <c r="HJX229" s="1"/>
      <c r="HJY229" s="1"/>
      <c r="HJZ229" s="1"/>
      <c r="HKA229" s="1"/>
      <c r="HKB229" s="1"/>
      <c r="HKC229" s="1"/>
      <c r="HKD229" s="1"/>
      <c r="HKE229" s="1"/>
      <c r="HKF229" s="1"/>
      <c r="HKG229" s="1"/>
      <c r="HKH229" s="1"/>
      <c r="HKI229" s="1"/>
      <c r="HKJ229" s="1"/>
      <c r="HKK229" s="1"/>
      <c r="HKL229" s="1"/>
      <c r="HKM229" s="1"/>
      <c r="HKN229" s="1"/>
      <c r="HKO229" s="1"/>
      <c r="HKP229" s="1"/>
      <c r="HKQ229" s="1"/>
      <c r="HKR229" s="1"/>
      <c r="HKS229" s="1"/>
      <c r="HKT229" s="1"/>
      <c r="HKU229" s="1"/>
      <c r="HKV229" s="1"/>
      <c r="HKW229" s="1"/>
      <c r="HKX229" s="1"/>
      <c r="HKY229" s="1"/>
      <c r="HKZ229" s="1"/>
      <c r="HLA229" s="1"/>
      <c r="HLB229" s="1"/>
      <c r="HLC229" s="1"/>
      <c r="HLD229" s="1"/>
      <c r="HLE229" s="1"/>
      <c r="HLF229" s="1"/>
      <c r="HLG229" s="1"/>
      <c r="HLH229" s="1"/>
      <c r="HLI229" s="1"/>
      <c r="HLJ229" s="1"/>
      <c r="HLK229" s="1"/>
      <c r="HLL229" s="1"/>
      <c r="HLM229" s="1"/>
      <c r="HLN229" s="1"/>
      <c r="HLO229" s="1"/>
      <c r="HLP229" s="1"/>
      <c r="HLQ229" s="1"/>
      <c r="HLR229" s="1"/>
      <c r="HLS229" s="1"/>
      <c r="HLT229" s="1"/>
      <c r="HLU229" s="1"/>
      <c r="HLV229" s="1"/>
      <c r="HLW229" s="1"/>
      <c r="HLX229" s="1"/>
      <c r="HLY229" s="1"/>
      <c r="HLZ229" s="1"/>
      <c r="HMA229" s="1"/>
      <c r="HMB229" s="1"/>
      <c r="HMC229" s="1"/>
      <c r="HMD229" s="1"/>
      <c r="HME229" s="1"/>
      <c r="HMF229" s="1"/>
      <c r="HMG229" s="1"/>
      <c r="HMH229" s="1"/>
      <c r="HMI229" s="1"/>
      <c r="HMJ229" s="1"/>
      <c r="HMK229" s="1"/>
      <c r="HML229" s="1"/>
      <c r="HMM229" s="1"/>
      <c r="HMN229" s="1"/>
      <c r="HMO229" s="1"/>
      <c r="HMP229" s="1"/>
      <c r="HMQ229" s="1"/>
      <c r="HMR229" s="1"/>
      <c r="HMS229" s="1"/>
      <c r="HMT229" s="1"/>
      <c r="HMU229" s="1"/>
      <c r="HMV229" s="1"/>
      <c r="HMW229" s="1"/>
      <c r="HMX229" s="1"/>
      <c r="HMY229" s="1"/>
      <c r="HMZ229" s="1"/>
      <c r="HNA229" s="1"/>
      <c r="HNB229" s="1"/>
      <c r="HNC229" s="1"/>
      <c r="HND229" s="1"/>
      <c r="HNE229" s="1"/>
      <c r="HNF229" s="1"/>
      <c r="HNG229" s="1"/>
      <c r="HNH229" s="1"/>
      <c r="HNI229" s="1"/>
      <c r="HNJ229" s="1"/>
      <c r="HNK229" s="1"/>
      <c r="HNL229" s="1"/>
      <c r="HNM229" s="1"/>
      <c r="HNN229" s="1"/>
      <c r="HNO229" s="1"/>
      <c r="HNP229" s="1"/>
      <c r="HNQ229" s="1"/>
      <c r="HNR229" s="1"/>
      <c r="HNS229" s="1"/>
      <c r="HNT229" s="1"/>
      <c r="HNU229" s="1"/>
      <c r="HNV229" s="1"/>
      <c r="HNW229" s="1"/>
      <c r="HNX229" s="1"/>
      <c r="HNY229" s="1"/>
      <c r="HNZ229" s="1"/>
      <c r="HOA229" s="1"/>
      <c r="HOB229" s="1"/>
      <c r="HOC229" s="1"/>
      <c r="HOD229" s="1"/>
      <c r="HOE229" s="1"/>
      <c r="HOF229" s="1"/>
      <c r="HOG229" s="1"/>
      <c r="HOH229" s="1"/>
      <c r="HOI229" s="1"/>
      <c r="HOJ229" s="1"/>
      <c r="HOK229" s="1"/>
      <c r="HOL229" s="1"/>
      <c r="HOM229" s="1"/>
      <c r="HON229" s="1"/>
      <c r="HOO229" s="1"/>
      <c r="HOP229" s="1"/>
      <c r="HOQ229" s="1"/>
      <c r="HOR229" s="1"/>
      <c r="HOS229" s="1"/>
      <c r="HOT229" s="1"/>
      <c r="HOU229" s="1"/>
      <c r="HOV229" s="1"/>
      <c r="HOW229" s="1"/>
      <c r="HOX229" s="1"/>
      <c r="HOY229" s="1"/>
      <c r="HOZ229" s="1"/>
      <c r="HPA229" s="1"/>
      <c r="HPB229" s="1"/>
      <c r="HPC229" s="1"/>
      <c r="HPD229" s="1"/>
      <c r="HPE229" s="1"/>
      <c r="HPF229" s="1"/>
      <c r="HPG229" s="1"/>
      <c r="HPH229" s="1"/>
      <c r="HPI229" s="1"/>
      <c r="HPJ229" s="1"/>
      <c r="HPK229" s="1"/>
      <c r="HPL229" s="1"/>
      <c r="HPM229" s="1"/>
      <c r="HPN229" s="1"/>
      <c r="HPO229" s="1"/>
      <c r="HPP229" s="1"/>
      <c r="HPQ229" s="1"/>
      <c r="HPR229" s="1"/>
      <c r="HPS229" s="1"/>
      <c r="HPT229" s="1"/>
      <c r="HPU229" s="1"/>
      <c r="HPV229" s="1"/>
      <c r="HPW229" s="1"/>
      <c r="HPX229" s="1"/>
      <c r="HPY229" s="1"/>
      <c r="HPZ229" s="1"/>
      <c r="HQA229" s="1"/>
      <c r="HQB229" s="1"/>
      <c r="HQC229" s="1"/>
      <c r="HQD229" s="1"/>
      <c r="HQE229" s="1"/>
      <c r="HQF229" s="1"/>
      <c r="HQG229" s="1"/>
      <c r="HQH229" s="1"/>
      <c r="HQI229" s="1"/>
      <c r="HQJ229" s="1"/>
      <c r="HQK229" s="1"/>
      <c r="HQL229" s="1"/>
      <c r="HQM229" s="1"/>
      <c r="HQN229" s="1"/>
      <c r="HQO229" s="1"/>
      <c r="HQP229" s="1"/>
      <c r="HQQ229" s="1"/>
      <c r="HQR229" s="1"/>
      <c r="HQS229" s="1"/>
      <c r="HQT229" s="1"/>
      <c r="HQU229" s="1"/>
      <c r="HQV229" s="1"/>
      <c r="HQW229" s="1"/>
      <c r="HQX229" s="1"/>
      <c r="HQY229" s="1"/>
      <c r="HQZ229" s="1"/>
      <c r="HRA229" s="1"/>
      <c r="HRB229" s="1"/>
      <c r="HRC229" s="1"/>
      <c r="HRD229" s="1"/>
      <c r="HRE229" s="1"/>
      <c r="HRF229" s="1"/>
      <c r="HRG229" s="1"/>
      <c r="HRH229" s="1"/>
      <c r="HRI229" s="1"/>
      <c r="HRJ229" s="1"/>
      <c r="HRK229" s="1"/>
      <c r="HRL229" s="1"/>
      <c r="HRM229" s="1"/>
      <c r="HRN229" s="1"/>
      <c r="HRO229" s="1"/>
      <c r="HRP229" s="1"/>
      <c r="HRQ229" s="1"/>
      <c r="HRR229" s="1"/>
      <c r="HRS229" s="1"/>
      <c r="HRT229" s="1"/>
      <c r="HRU229" s="1"/>
      <c r="HRV229" s="1"/>
      <c r="HRW229" s="1"/>
      <c r="HRX229" s="1"/>
      <c r="HRY229" s="1"/>
      <c r="HRZ229" s="1"/>
      <c r="HSA229" s="1"/>
      <c r="HSB229" s="1"/>
      <c r="HSC229" s="1"/>
      <c r="HSD229" s="1"/>
      <c r="HSE229" s="1"/>
      <c r="HSF229" s="1"/>
      <c r="HSG229" s="1"/>
      <c r="HSH229" s="1"/>
      <c r="HSI229" s="1"/>
      <c r="HSJ229" s="1"/>
      <c r="HSK229" s="1"/>
      <c r="HSL229" s="1"/>
      <c r="HSM229" s="1"/>
      <c r="HSN229" s="1"/>
      <c r="HSO229" s="1"/>
      <c r="HSP229" s="1"/>
      <c r="HSQ229" s="1"/>
      <c r="HSR229" s="1"/>
      <c r="HSS229" s="1"/>
      <c r="HST229" s="1"/>
      <c r="HSU229" s="1"/>
      <c r="HSV229" s="1"/>
      <c r="HSW229" s="1"/>
      <c r="HSX229" s="1"/>
      <c r="HSY229" s="1"/>
      <c r="HSZ229" s="1"/>
      <c r="HTA229" s="1"/>
      <c r="HTB229" s="1"/>
      <c r="HTC229" s="1"/>
      <c r="HTD229" s="1"/>
      <c r="HTE229" s="1"/>
      <c r="HTF229" s="1"/>
      <c r="HTG229" s="1"/>
      <c r="HTH229" s="1"/>
      <c r="HTI229" s="1"/>
      <c r="HTJ229" s="1"/>
      <c r="HTK229" s="1"/>
      <c r="HTL229" s="1"/>
      <c r="HTM229" s="1"/>
      <c r="HTN229" s="1"/>
      <c r="HTO229" s="1"/>
      <c r="HTP229" s="1"/>
      <c r="HTQ229" s="1"/>
      <c r="HTR229" s="1"/>
      <c r="HTS229" s="1"/>
      <c r="HTT229" s="1"/>
      <c r="HTU229" s="1"/>
      <c r="HTV229" s="1"/>
      <c r="HTW229" s="1"/>
      <c r="HTX229" s="1"/>
      <c r="HTY229" s="1"/>
      <c r="HTZ229" s="1"/>
      <c r="HUA229" s="1"/>
      <c r="HUB229" s="1"/>
      <c r="HUC229" s="1"/>
      <c r="HUD229" s="1"/>
      <c r="HUE229" s="1"/>
      <c r="HUF229" s="1"/>
      <c r="HUG229" s="1"/>
      <c r="HUH229" s="1"/>
      <c r="HUI229" s="1"/>
      <c r="HUJ229" s="1"/>
      <c r="HUK229" s="1"/>
      <c r="HUL229" s="1"/>
      <c r="HUM229" s="1"/>
      <c r="HUN229" s="1"/>
      <c r="HUO229" s="1"/>
      <c r="HUP229" s="1"/>
      <c r="HUQ229" s="1"/>
      <c r="HUR229" s="1"/>
      <c r="HUS229" s="1"/>
      <c r="HUT229" s="1"/>
      <c r="HUU229" s="1"/>
      <c r="HUV229" s="1"/>
      <c r="HUW229" s="1"/>
      <c r="HUX229" s="1"/>
      <c r="HUY229" s="1"/>
      <c r="HUZ229" s="1"/>
      <c r="HVA229" s="1"/>
      <c r="HVB229" s="1"/>
      <c r="HVC229" s="1"/>
      <c r="HVD229" s="1"/>
      <c r="HVE229" s="1"/>
      <c r="HVF229" s="1"/>
      <c r="HVG229" s="1"/>
      <c r="HVH229" s="1"/>
      <c r="HVI229" s="1"/>
      <c r="HVJ229" s="1"/>
      <c r="HVK229" s="1"/>
      <c r="HVL229" s="1"/>
      <c r="HVM229" s="1"/>
      <c r="HVN229" s="1"/>
      <c r="HVO229" s="1"/>
      <c r="HVP229" s="1"/>
      <c r="HVQ229" s="1"/>
      <c r="HVR229" s="1"/>
      <c r="HVS229" s="1"/>
      <c r="HVT229" s="1"/>
      <c r="HVU229" s="1"/>
      <c r="HVV229" s="1"/>
      <c r="HVW229" s="1"/>
      <c r="HVX229" s="1"/>
      <c r="HVY229" s="1"/>
      <c r="HVZ229" s="1"/>
      <c r="HWA229" s="1"/>
      <c r="HWB229" s="1"/>
      <c r="HWC229" s="1"/>
      <c r="HWD229" s="1"/>
      <c r="HWE229" s="1"/>
      <c r="HWF229" s="1"/>
      <c r="HWG229" s="1"/>
      <c r="HWH229" s="1"/>
      <c r="HWI229" s="1"/>
      <c r="HWJ229" s="1"/>
      <c r="HWK229" s="1"/>
      <c r="HWL229" s="1"/>
      <c r="HWM229" s="1"/>
      <c r="HWN229" s="1"/>
      <c r="HWO229" s="1"/>
      <c r="HWP229" s="1"/>
      <c r="HWQ229" s="1"/>
      <c r="HWR229" s="1"/>
      <c r="HWS229" s="1"/>
      <c r="HWT229" s="1"/>
      <c r="HWU229" s="1"/>
      <c r="HWV229" s="1"/>
      <c r="HWW229" s="1"/>
      <c r="HWX229" s="1"/>
      <c r="HWY229" s="1"/>
      <c r="HWZ229" s="1"/>
      <c r="HXA229" s="1"/>
      <c r="HXB229" s="1"/>
      <c r="HXC229" s="1"/>
      <c r="HXD229" s="1"/>
      <c r="HXE229" s="1"/>
      <c r="HXF229" s="1"/>
      <c r="HXG229" s="1"/>
      <c r="HXH229" s="1"/>
      <c r="HXI229" s="1"/>
      <c r="HXJ229" s="1"/>
      <c r="HXK229" s="1"/>
      <c r="HXL229" s="1"/>
      <c r="HXM229" s="1"/>
      <c r="HXN229" s="1"/>
      <c r="HXO229" s="1"/>
      <c r="HXP229" s="1"/>
      <c r="HXQ229" s="1"/>
      <c r="HXR229" s="1"/>
      <c r="HXS229" s="1"/>
      <c r="HXT229" s="1"/>
      <c r="HXU229" s="1"/>
      <c r="HXV229" s="1"/>
      <c r="HXW229" s="1"/>
      <c r="HXX229" s="1"/>
      <c r="HXY229" s="1"/>
      <c r="HXZ229" s="1"/>
      <c r="HYA229" s="1"/>
      <c r="HYB229" s="1"/>
      <c r="HYC229" s="1"/>
      <c r="HYD229" s="1"/>
      <c r="HYE229" s="1"/>
      <c r="HYF229" s="1"/>
      <c r="HYG229" s="1"/>
      <c r="HYH229" s="1"/>
      <c r="HYI229" s="1"/>
      <c r="HYJ229" s="1"/>
      <c r="HYK229" s="1"/>
      <c r="HYL229" s="1"/>
      <c r="HYM229" s="1"/>
      <c r="HYN229" s="1"/>
      <c r="HYO229" s="1"/>
      <c r="HYP229" s="1"/>
      <c r="HYQ229" s="1"/>
      <c r="HYR229" s="1"/>
      <c r="HYS229" s="1"/>
      <c r="HYT229" s="1"/>
      <c r="HYU229" s="1"/>
      <c r="HYV229" s="1"/>
      <c r="HYW229" s="1"/>
      <c r="HYX229" s="1"/>
      <c r="HYY229" s="1"/>
      <c r="HYZ229" s="1"/>
      <c r="HZA229" s="1"/>
      <c r="HZB229" s="1"/>
      <c r="HZC229" s="1"/>
      <c r="HZD229" s="1"/>
      <c r="HZE229" s="1"/>
      <c r="HZF229" s="1"/>
      <c r="HZG229" s="1"/>
      <c r="HZH229" s="1"/>
      <c r="HZI229" s="1"/>
      <c r="HZJ229" s="1"/>
      <c r="HZK229" s="1"/>
      <c r="HZL229" s="1"/>
      <c r="HZM229" s="1"/>
      <c r="HZN229" s="1"/>
      <c r="HZO229" s="1"/>
      <c r="HZP229" s="1"/>
      <c r="HZQ229" s="1"/>
      <c r="HZR229" s="1"/>
      <c r="HZS229" s="1"/>
      <c r="HZT229" s="1"/>
      <c r="HZU229" s="1"/>
      <c r="HZV229" s="1"/>
      <c r="HZW229" s="1"/>
      <c r="HZX229" s="1"/>
      <c r="HZY229" s="1"/>
      <c r="HZZ229" s="1"/>
      <c r="IAA229" s="1"/>
      <c r="IAB229" s="1"/>
      <c r="IAC229" s="1"/>
      <c r="IAD229" s="1"/>
      <c r="IAE229" s="1"/>
      <c r="IAF229" s="1"/>
      <c r="IAG229" s="1"/>
      <c r="IAH229" s="1"/>
      <c r="IAI229" s="1"/>
      <c r="IAJ229" s="1"/>
      <c r="IAK229" s="1"/>
      <c r="IAL229" s="1"/>
      <c r="IAM229" s="1"/>
      <c r="IAN229" s="1"/>
      <c r="IAO229" s="1"/>
      <c r="IAP229" s="1"/>
      <c r="IAQ229" s="1"/>
      <c r="IAR229" s="1"/>
      <c r="IAS229" s="1"/>
      <c r="IAT229" s="1"/>
      <c r="IAU229" s="1"/>
      <c r="IAV229" s="1"/>
      <c r="IAW229" s="1"/>
      <c r="IAX229" s="1"/>
      <c r="IAY229" s="1"/>
      <c r="IAZ229" s="1"/>
      <c r="IBA229" s="1"/>
      <c r="IBB229" s="1"/>
      <c r="IBC229" s="1"/>
      <c r="IBD229" s="1"/>
      <c r="IBE229" s="1"/>
      <c r="IBF229" s="1"/>
      <c r="IBG229" s="1"/>
      <c r="IBH229" s="1"/>
      <c r="IBI229" s="1"/>
      <c r="IBJ229" s="1"/>
      <c r="IBK229" s="1"/>
      <c r="IBL229" s="1"/>
      <c r="IBM229" s="1"/>
      <c r="IBN229" s="1"/>
      <c r="IBO229" s="1"/>
      <c r="IBP229" s="1"/>
      <c r="IBQ229" s="1"/>
      <c r="IBR229" s="1"/>
      <c r="IBS229" s="1"/>
      <c r="IBT229" s="1"/>
      <c r="IBU229" s="1"/>
      <c r="IBV229" s="1"/>
      <c r="IBW229" s="1"/>
      <c r="IBX229" s="1"/>
      <c r="IBY229" s="1"/>
      <c r="IBZ229" s="1"/>
      <c r="ICA229" s="1"/>
      <c r="ICB229" s="1"/>
      <c r="ICC229" s="1"/>
      <c r="ICD229" s="1"/>
      <c r="ICE229" s="1"/>
      <c r="ICF229" s="1"/>
      <c r="ICG229" s="1"/>
      <c r="ICH229" s="1"/>
      <c r="ICI229" s="1"/>
      <c r="ICJ229" s="1"/>
      <c r="ICK229" s="1"/>
      <c r="ICL229" s="1"/>
      <c r="ICM229" s="1"/>
      <c r="ICN229" s="1"/>
      <c r="ICO229" s="1"/>
      <c r="ICP229" s="1"/>
      <c r="ICQ229" s="1"/>
      <c r="ICR229" s="1"/>
      <c r="ICS229" s="1"/>
      <c r="ICT229" s="1"/>
      <c r="ICU229" s="1"/>
      <c r="ICV229" s="1"/>
      <c r="ICW229" s="1"/>
      <c r="ICX229" s="1"/>
      <c r="ICY229" s="1"/>
      <c r="ICZ229" s="1"/>
      <c r="IDA229" s="1"/>
      <c r="IDB229" s="1"/>
      <c r="IDC229" s="1"/>
      <c r="IDD229" s="1"/>
      <c r="IDE229" s="1"/>
      <c r="IDF229" s="1"/>
      <c r="IDG229" s="1"/>
      <c r="IDH229" s="1"/>
      <c r="IDI229" s="1"/>
      <c r="IDJ229" s="1"/>
      <c r="IDK229" s="1"/>
      <c r="IDL229" s="1"/>
      <c r="IDM229" s="1"/>
      <c r="IDN229" s="1"/>
      <c r="IDO229" s="1"/>
      <c r="IDP229" s="1"/>
      <c r="IDQ229" s="1"/>
      <c r="IDR229" s="1"/>
      <c r="IDS229" s="1"/>
      <c r="IDT229" s="1"/>
      <c r="IDU229" s="1"/>
      <c r="IDV229" s="1"/>
      <c r="IDW229" s="1"/>
      <c r="IDX229" s="1"/>
      <c r="IDY229" s="1"/>
      <c r="IDZ229" s="1"/>
      <c r="IEA229" s="1"/>
      <c r="IEB229" s="1"/>
      <c r="IEC229" s="1"/>
      <c r="IED229" s="1"/>
      <c r="IEE229" s="1"/>
      <c r="IEF229" s="1"/>
      <c r="IEG229" s="1"/>
      <c r="IEH229" s="1"/>
      <c r="IEI229" s="1"/>
      <c r="IEJ229" s="1"/>
      <c r="IEK229" s="1"/>
      <c r="IEL229" s="1"/>
      <c r="IEM229" s="1"/>
      <c r="IEN229" s="1"/>
      <c r="IEO229" s="1"/>
      <c r="IEP229" s="1"/>
      <c r="IEQ229" s="1"/>
      <c r="IER229" s="1"/>
      <c r="IES229" s="1"/>
      <c r="IET229" s="1"/>
      <c r="IEU229" s="1"/>
      <c r="IEV229" s="1"/>
      <c r="IEW229" s="1"/>
      <c r="IEX229" s="1"/>
      <c r="IEY229" s="1"/>
      <c r="IEZ229" s="1"/>
      <c r="IFA229" s="1"/>
      <c r="IFB229" s="1"/>
      <c r="IFC229" s="1"/>
      <c r="IFD229" s="1"/>
      <c r="IFE229" s="1"/>
      <c r="IFF229" s="1"/>
      <c r="IFG229" s="1"/>
      <c r="IFH229" s="1"/>
      <c r="IFI229" s="1"/>
      <c r="IFJ229" s="1"/>
      <c r="IFK229" s="1"/>
      <c r="IFL229" s="1"/>
      <c r="IFM229" s="1"/>
      <c r="IFN229" s="1"/>
      <c r="IFO229" s="1"/>
      <c r="IFP229" s="1"/>
      <c r="IFQ229" s="1"/>
      <c r="IFR229" s="1"/>
      <c r="IFS229" s="1"/>
      <c r="IFT229" s="1"/>
      <c r="IFU229" s="1"/>
      <c r="IFV229" s="1"/>
      <c r="IFW229" s="1"/>
      <c r="IFX229" s="1"/>
      <c r="IFY229" s="1"/>
      <c r="IFZ229" s="1"/>
      <c r="IGA229" s="1"/>
      <c r="IGB229" s="1"/>
      <c r="IGC229" s="1"/>
      <c r="IGD229" s="1"/>
      <c r="IGE229" s="1"/>
      <c r="IGF229" s="1"/>
      <c r="IGG229" s="1"/>
      <c r="IGH229" s="1"/>
      <c r="IGI229" s="1"/>
      <c r="IGJ229" s="1"/>
      <c r="IGK229" s="1"/>
      <c r="IGL229" s="1"/>
      <c r="IGM229" s="1"/>
      <c r="IGN229" s="1"/>
      <c r="IGO229" s="1"/>
      <c r="IGP229" s="1"/>
      <c r="IGQ229" s="1"/>
      <c r="IGR229" s="1"/>
      <c r="IGS229" s="1"/>
      <c r="IGT229" s="1"/>
      <c r="IGU229" s="1"/>
      <c r="IGV229" s="1"/>
      <c r="IGW229" s="1"/>
      <c r="IGX229" s="1"/>
      <c r="IGY229" s="1"/>
      <c r="IGZ229" s="1"/>
      <c r="IHA229" s="1"/>
      <c r="IHB229" s="1"/>
      <c r="IHC229" s="1"/>
      <c r="IHD229" s="1"/>
      <c r="IHE229" s="1"/>
      <c r="IHF229" s="1"/>
      <c r="IHG229" s="1"/>
      <c r="IHH229" s="1"/>
      <c r="IHI229" s="1"/>
      <c r="IHJ229" s="1"/>
      <c r="IHK229" s="1"/>
      <c r="IHL229" s="1"/>
      <c r="IHM229" s="1"/>
      <c r="IHN229" s="1"/>
      <c r="IHO229" s="1"/>
      <c r="IHP229" s="1"/>
      <c r="IHQ229" s="1"/>
      <c r="IHR229" s="1"/>
      <c r="IHS229" s="1"/>
      <c r="IHT229" s="1"/>
      <c r="IHU229" s="1"/>
      <c r="IHV229" s="1"/>
      <c r="IHW229" s="1"/>
      <c r="IHX229" s="1"/>
      <c r="IHY229" s="1"/>
      <c r="IHZ229" s="1"/>
      <c r="IIA229" s="1"/>
      <c r="IIB229" s="1"/>
      <c r="IIC229" s="1"/>
      <c r="IID229" s="1"/>
      <c r="IIE229" s="1"/>
      <c r="IIF229" s="1"/>
      <c r="IIG229" s="1"/>
      <c r="IIH229" s="1"/>
      <c r="III229" s="1"/>
      <c r="IIJ229" s="1"/>
      <c r="IIK229" s="1"/>
      <c r="IIL229" s="1"/>
      <c r="IIM229" s="1"/>
      <c r="IIN229" s="1"/>
      <c r="IIO229" s="1"/>
      <c r="IIP229" s="1"/>
      <c r="IIQ229" s="1"/>
      <c r="IIR229" s="1"/>
      <c r="IIS229" s="1"/>
      <c r="IIT229" s="1"/>
      <c r="IIU229" s="1"/>
      <c r="IIV229" s="1"/>
      <c r="IIW229" s="1"/>
      <c r="IIX229" s="1"/>
      <c r="IIY229" s="1"/>
      <c r="IIZ229" s="1"/>
      <c r="IJA229" s="1"/>
      <c r="IJB229" s="1"/>
      <c r="IJC229" s="1"/>
      <c r="IJD229" s="1"/>
      <c r="IJE229" s="1"/>
      <c r="IJF229" s="1"/>
      <c r="IJG229" s="1"/>
      <c r="IJH229" s="1"/>
      <c r="IJI229" s="1"/>
      <c r="IJJ229" s="1"/>
      <c r="IJK229" s="1"/>
      <c r="IJL229" s="1"/>
      <c r="IJM229" s="1"/>
      <c r="IJN229" s="1"/>
      <c r="IJO229" s="1"/>
      <c r="IJP229" s="1"/>
      <c r="IJQ229" s="1"/>
      <c r="IJR229" s="1"/>
      <c r="IJS229" s="1"/>
      <c r="IJT229" s="1"/>
      <c r="IJU229" s="1"/>
      <c r="IJV229" s="1"/>
      <c r="IJW229" s="1"/>
      <c r="IJX229" s="1"/>
      <c r="IJY229" s="1"/>
      <c r="IJZ229" s="1"/>
      <c r="IKA229" s="1"/>
      <c r="IKB229" s="1"/>
      <c r="IKC229" s="1"/>
      <c r="IKD229" s="1"/>
      <c r="IKE229" s="1"/>
      <c r="IKF229" s="1"/>
      <c r="IKG229" s="1"/>
      <c r="IKH229" s="1"/>
      <c r="IKI229" s="1"/>
      <c r="IKJ229" s="1"/>
      <c r="IKK229" s="1"/>
      <c r="IKL229" s="1"/>
      <c r="IKM229" s="1"/>
      <c r="IKN229" s="1"/>
      <c r="IKO229" s="1"/>
      <c r="IKP229" s="1"/>
      <c r="IKQ229" s="1"/>
      <c r="IKR229" s="1"/>
      <c r="IKS229" s="1"/>
      <c r="IKT229" s="1"/>
      <c r="IKU229" s="1"/>
      <c r="IKV229" s="1"/>
      <c r="IKW229" s="1"/>
      <c r="IKX229" s="1"/>
      <c r="IKY229" s="1"/>
      <c r="IKZ229" s="1"/>
      <c r="ILA229" s="1"/>
      <c r="ILB229" s="1"/>
      <c r="ILC229" s="1"/>
      <c r="ILD229" s="1"/>
      <c r="ILE229" s="1"/>
      <c r="ILF229" s="1"/>
      <c r="ILG229" s="1"/>
      <c r="ILH229" s="1"/>
      <c r="ILI229" s="1"/>
      <c r="ILJ229" s="1"/>
      <c r="ILK229" s="1"/>
      <c r="ILL229" s="1"/>
      <c r="ILM229" s="1"/>
      <c r="ILN229" s="1"/>
      <c r="ILO229" s="1"/>
      <c r="ILP229" s="1"/>
      <c r="ILQ229" s="1"/>
      <c r="ILR229" s="1"/>
      <c r="ILS229" s="1"/>
      <c r="ILT229" s="1"/>
      <c r="ILU229" s="1"/>
      <c r="ILV229" s="1"/>
      <c r="ILW229" s="1"/>
      <c r="ILX229" s="1"/>
      <c r="ILY229" s="1"/>
      <c r="ILZ229" s="1"/>
      <c r="IMA229" s="1"/>
      <c r="IMB229" s="1"/>
      <c r="IMC229" s="1"/>
      <c r="IMD229" s="1"/>
      <c r="IME229" s="1"/>
      <c r="IMF229" s="1"/>
      <c r="IMG229" s="1"/>
      <c r="IMH229" s="1"/>
      <c r="IMI229" s="1"/>
      <c r="IMJ229" s="1"/>
      <c r="IMK229" s="1"/>
      <c r="IML229" s="1"/>
      <c r="IMM229" s="1"/>
      <c r="IMN229" s="1"/>
      <c r="IMO229" s="1"/>
      <c r="IMP229" s="1"/>
      <c r="IMQ229" s="1"/>
      <c r="IMR229" s="1"/>
      <c r="IMS229" s="1"/>
      <c r="IMT229" s="1"/>
      <c r="IMU229" s="1"/>
      <c r="IMV229" s="1"/>
      <c r="IMW229" s="1"/>
      <c r="IMX229" s="1"/>
      <c r="IMY229" s="1"/>
      <c r="IMZ229" s="1"/>
      <c r="INA229" s="1"/>
      <c r="INB229" s="1"/>
      <c r="INC229" s="1"/>
      <c r="IND229" s="1"/>
      <c r="INE229" s="1"/>
      <c r="INF229" s="1"/>
      <c r="ING229" s="1"/>
      <c r="INH229" s="1"/>
      <c r="INI229" s="1"/>
      <c r="INJ229" s="1"/>
      <c r="INK229" s="1"/>
      <c r="INL229" s="1"/>
      <c r="INM229" s="1"/>
      <c r="INN229" s="1"/>
      <c r="INO229" s="1"/>
      <c r="INP229" s="1"/>
      <c r="INQ229" s="1"/>
      <c r="INR229" s="1"/>
      <c r="INS229" s="1"/>
      <c r="INT229" s="1"/>
      <c r="INU229" s="1"/>
      <c r="INV229" s="1"/>
      <c r="INW229" s="1"/>
      <c r="INX229" s="1"/>
      <c r="INY229" s="1"/>
      <c r="INZ229" s="1"/>
      <c r="IOA229" s="1"/>
      <c r="IOB229" s="1"/>
      <c r="IOC229" s="1"/>
      <c r="IOD229" s="1"/>
      <c r="IOE229" s="1"/>
      <c r="IOF229" s="1"/>
      <c r="IOG229" s="1"/>
      <c r="IOH229" s="1"/>
      <c r="IOI229" s="1"/>
      <c r="IOJ229" s="1"/>
      <c r="IOK229" s="1"/>
      <c r="IOL229" s="1"/>
      <c r="IOM229" s="1"/>
      <c r="ION229" s="1"/>
      <c r="IOO229" s="1"/>
      <c r="IOP229" s="1"/>
      <c r="IOQ229" s="1"/>
      <c r="IOR229" s="1"/>
      <c r="IOS229" s="1"/>
      <c r="IOT229" s="1"/>
      <c r="IOU229" s="1"/>
      <c r="IOV229" s="1"/>
      <c r="IOW229" s="1"/>
      <c r="IOX229" s="1"/>
      <c r="IOY229" s="1"/>
      <c r="IOZ229" s="1"/>
      <c r="IPA229" s="1"/>
      <c r="IPB229" s="1"/>
      <c r="IPC229" s="1"/>
      <c r="IPD229" s="1"/>
      <c r="IPE229" s="1"/>
      <c r="IPF229" s="1"/>
      <c r="IPG229" s="1"/>
      <c r="IPH229" s="1"/>
      <c r="IPI229" s="1"/>
      <c r="IPJ229" s="1"/>
      <c r="IPK229" s="1"/>
      <c r="IPL229" s="1"/>
      <c r="IPM229" s="1"/>
      <c r="IPN229" s="1"/>
      <c r="IPO229" s="1"/>
      <c r="IPP229" s="1"/>
      <c r="IPQ229" s="1"/>
      <c r="IPR229" s="1"/>
      <c r="IPS229" s="1"/>
      <c r="IPT229" s="1"/>
      <c r="IPU229" s="1"/>
      <c r="IPV229" s="1"/>
      <c r="IPW229" s="1"/>
      <c r="IPX229" s="1"/>
      <c r="IPY229" s="1"/>
      <c r="IPZ229" s="1"/>
      <c r="IQA229" s="1"/>
      <c r="IQB229" s="1"/>
      <c r="IQC229" s="1"/>
      <c r="IQD229" s="1"/>
      <c r="IQE229" s="1"/>
      <c r="IQF229" s="1"/>
      <c r="IQG229" s="1"/>
      <c r="IQH229" s="1"/>
      <c r="IQI229" s="1"/>
      <c r="IQJ229" s="1"/>
      <c r="IQK229" s="1"/>
      <c r="IQL229" s="1"/>
      <c r="IQM229" s="1"/>
      <c r="IQN229" s="1"/>
      <c r="IQO229" s="1"/>
      <c r="IQP229" s="1"/>
      <c r="IQQ229" s="1"/>
      <c r="IQR229" s="1"/>
      <c r="IQS229" s="1"/>
      <c r="IQT229" s="1"/>
      <c r="IQU229" s="1"/>
      <c r="IQV229" s="1"/>
      <c r="IQW229" s="1"/>
      <c r="IQX229" s="1"/>
      <c r="IQY229" s="1"/>
      <c r="IQZ229" s="1"/>
      <c r="IRA229" s="1"/>
      <c r="IRB229" s="1"/>
      <c r="IRC229" s="1"/>
      <c r="IRD229" s="1"/>
      <c r="IRE229" s="1"/>
      <c r="IRF229" s="1"/>
      <c r="IRG229" s="1"/>
      <c r="IRH229" s="1"/>
      <c r="IRI229" s="1"/>
      <c r="IRJ229" s="1"/>
      <c r="IRK229" s="1"/>
      <c r="IRL229" s="1"/>
      <c r="IRM229" s="1"/>
      <c r="IRN229" s="1"/>
      <c r="IRO229" s="1"/>
      <c r="IRP229" s="1"/>
      <c r="IRQ229" s="1"/>
      <c r="IRR229" s="1"/>
      <c r="IRS229" s="1"/>
      <c r="IRT229" s="1"/>
      <c r="IRU229" s="1"/>
      <c r="IRV229" s="1"/>
      <c r="IRW229" s="1"/>
      <c r="IRX229" s="1"/>
      <c r="IRY229" s="1"/>
      <c r="IRZ229" s="1"/>
      <c r="ISA229" s="1"/>
      <c r="ISB229" s="1"/>
      <c r="ISC229" s="1"/>
      <c r="ISD229" s="1"/>
      <c r="ISE229" s="1"/>
      <c r="ISF229" s="1"/>
      <c r="ISG229" s="1"/>
      <c r="ISH229" s="1"/>
      <c r="ISI229" s="1"/>
      <c r="ISJ229" s="1"/>
      <c r="ISK229" s="1"/>
      <c r="ISL229" s="1"/>
      <c r="ISM229" s="1"/>
      <c r="ISN229" s="1"/>
      <c r="ISO229" s="1"/>
      <c r="ISP229" s="1"/>
      <c r="ISQ229" s="1"/>
      <c r="ISR229" s="1"/>
      <c r="ISS229" s="1"/>
      <c r="IST229" s="1"/>
      <c r="ISU229" s="1"/>
      <c r="ISV229" s="1"/>
      <c r="ISW229" s="1"/>
      <c r="ISX229" s="1"/>
      <c r="ISY229" s="1"/>
      <c r="ISZ229" s="1"/>
      <c r="ITA229" s="1"/>
      <c r="ITB229" s="1"/>
      <c r="ITC229" s="1"/>
      <c r="ITD229" s="1"/>
      <c r="ITE229" s="1"/>
      <c r="ITF229" s="1"/>
      <c r="ITG229" s="1"/>
      <c r="ITH229" s="1"/>
      <c r="ITI229" s="1"/>
      <c r="ITJ229" s="1"/>
      <c r="ITK229" s="1"/>
      <c r="ITL229" s="1"/>
      <c r="ITM229" s="1"/>
      <c r="ITN229" s="1"/>
      <c r="ITO229" s="1"/>
      <c r="ITP229" s="1"/>
      <c r="ITQ229" s="1"/>
      <c r="ITR229" s="1"/>
      <c r="ITS229" s="1"/>
      <c r="ITT229" s="1"/>
      <c r="ITU229" s="1"/>
      <c r="ITV229" s="1"/>
      <c r="ITW229" s="1"/>
      <c r="ITX229" s="1"/>
      <c r="ITY229" s="1"/>
      <c r="ITZ229" s="1"/>
      <c r="IUA229" s="1"/>
      <c r="IUB229" s="1"/>
      <c r="IUC229" s="1"/>
      <c r="IUD229" s="1"/>
      <c r="IUE229" s="1"/>
      <c r="IUF229" s="1"/>
      <c r="IUG229" s="1"/>
      <c r="IUH229" s="1"/>
      <c r="IUI229" s="1"/>
      <c r="IUJ229" s="1"/>
      <c r="IUK229" s="1"/>
      <c r="IUL229" s="1"/>
      <c r="IUM229" s="1"/>
      <c r="IUN229" s="1"/>
      <c r="IUO229" s="1"/>
      <c r="IUP229" s="1"/>
      <c r="IUQ229" s="1"/>
      <c r="IUR229" s="1"/>
      <c r="IUS229" s="1"/>
      <c r="IUT229" s="1"/>
      <c r="IUU229" s="1"/>
      <c r="IUV229" s="1"/>
      <c r="IUW229" s="1"/>
      <c r="IUX229" s="1"/>
      <c r="IUY229" s="1"/>
      <c r="IUZ229" s="1"/>
      <c r="IVA229" s="1"/>
      <c r="IVB229" s="1"/>
      <c r="IVC229" s="1"/>
      <c r="IVD229" s="1"/>
      <c r="IVE229" s="1"/>
      <c r="IVF229" s="1"/>
      <c r="IVG229" s="1"/>
      <c r="IVH229" s="1"/>
      <c r="IVI229" s="1"/>
      <c r="IVJ229" s="1"/>
      <c r="IVK229" s="1"/>
      <c r="IVL229" s="1"/>
      <c r="IVM229" s="1"/>
      <c r="IVN229" s="1"/>
      <c r="IVO229" s="1"/>
      <c r="IVP229" s="1"/>
      <c r="IVQ229" s="1"/>
      <c r="IVR229" s="1"/>
      <c r="IVS229" s="1"/>
      <c r="IVT229" s="1"/>
      <c r="IVU229" s="1"/>
      <c r="IVV229" s="1"/>
      <c r="IVW229" s="1"/>
      <c r="IVX229" s="1"/>
      <c r="IVY229" s="1"/>
      <c r="IVZ229" s="1"/>
      <c r="IWA229" s="1"/>
      <c r="IWB229" s="1"/>
      <c r="IWC229" s="1"/>
      <c r="IWD229" s="1"/>
      <c r="IWE229" s="1"/>
      <c r="IWF229" s="1"/>
      <c r="IWG229" s="1"/>
      <c r="IWH229" s="1"/>
      <c r="IWI229" s="1"/>
      <c r="IWJ229" s="1"/>
      <c r="IWK229" s="1"/>
      <c r="IWL229" s="1"/>
      <c r="IWM229" s="1"/>
      <c r="IWN229" s="1"/>
      <c r="IWO229" s="1"/>
      <c r="IWP229" s="1"/>
      <c r="IWQ229" s="1"/>
      <c r="IWR229" s="1"/>
      <c r="IWS229" s="1"/>
      <c r="IWT229" s="1"/>
      <c r="IWU229" s="1"/>
      <c r="IWV229" s="1"/>
      <c r="IWW229" s="1"/>
      <c r="IWX229" s="1"/>
      <c r="IWY229" s="1"/>
      <c r="IWZ229" s="1"/>
      <c r="IXA229" s="1"/>
      <c r="IXB229" s="1"/>
      <c r="IXC229" s="1"/>
      <c r="IXD229" s="1"/>
      <c r="IXE229" s="1"/>
      <c r="IXF229" s="1"/>
      <c r="IXG229" s="1"/>
      <c r="IXH229" s="1"/>
      <c r="IXI229" s="1"/>
      <c r="IXJ229" s="1"/>
      <c r="IXK229" s="1"/>
      <c r="IXL229" s="1"/>
      <c r="IXM229" s="1"/>
      <c r="IXN229" s="1"/>
      <c r="IXO229" s="1"/>
      <c r="IXP229" s="1"/>
      <c r="IXQ229" s="1"/>
      <c r="IXR229" s="1"/>
      <c r="IXS229" s="1"/>
      <c r="IXT229" s="1"/>
      <c r="IXU229" s="1"/>
      <c r="IXV229" s="1"/>
      <c r="IXW229" s="1"/>
      <c r="IXX229" s="1"/>
      <c r="IXY229" s="1"/>
      <c r="IXZ229" s="1"/>
      <c r="IYA229" s="1"/>
      <c r="IYB229" s="1"/>
      <c r="IYC229" s="1"/>
      <c r="IYD229" s="1"/>
      <c r="IYE229" s="1"/>
      <c r="IYF229" s="1"/>
      <c r="IYG229" s="1"/>
      <c r="IYH229" s="1"/>
      <c r="IYI229" s="1"/>
      <c r="IYJ229" s="1"/>
      <c r="IYK229" s="1"/>
      <c r="IYL229" s="1"/>
      <c r="IYM229" s="1"/>
      <c r="IYN229" s="1"/>
      <c r="IYO229" s="1"/>
      <c r="IYP229" s="1"/>
      <c r="IYQ229" s="1"/>
      <c r="IYR229" s="1"/>
      <c r="IYS229" s="1"/>
      <c r="IYT229" s="1"/>
      <c r="IYU229" s="1"/>
      <c r="IYV229" s="1"/>
      <c r="IYW229" s="1"/>
      <c r="IYX229" s="1"/>
      <c r="IYY229" s="1"/>
      <c r="IYZ229" s="1"/>
      <c r="IZA229" s="1"/>
      <c r="IZB229" s="1"/>
      <c r="IZC229" s="1"/>
      <c r="IZD229" s="1"/>
      <c r="IZE229" s="1"/>
      <c r="IZF229" s="1"/>
      <c r="IZG229" s="1"/>
      <c r="IZH229" s="1"/>
      <c r="IZI229" s="1"/>
      <c r="IZJ229" s="1"/>
      <c r="IZK229" s="1"/>
      <c r="IZL229" s="1"/>
      <c r="IZM229" s="1"/>
      <c r="IZN229" s="1"/>
      <c r="IZO229" s="1"/>
      <c r="IZP229" s="1"/>
      <c r="IZQ229" s="1"/>
      <c r="IZR229" s="1"/>
      <c r="IZS229" s="1"/>
      <c r="IZT229" s="1"/>
      <c r="IZU229" s="1"/>
      <c r="IZV229" s="1"/>
      <c r="IZW229" s="1"/>
      <c r="IZX229" s="1"/>
      <c r="IZY229" s="1"/>
      <c r="IZZ229" s="1"/>
      <c r="JAA229" s="1"/>
      <c r="JAB229" s="1"/>
      <c r="JAC229" s="1"/>
      <c r="JAD229" s="1"/>
      <c r="JAE229" s="1"/>
      <c r="JAF229" s="1"/>
      <c r="JAG229" s="1"/>
      <c r="JAH229" s="1"/>
      <c r="JAI229" s="1"/>
      <c r="JAJ229" s="1"/>
      <c r="JAK229" s="1"/>
      <c r="JAL229" s="1"/>
      <c r="JAM229" s="1"/>
      <c r="JAN229" s="1"/>
      <c r="JAO229" s="1"/>
      <c r="JAP229" s="1"/>
      <c r="JAQ229" s="1"/>
      <c r="JAR229" s="1"/>
      <c r="JAS229" s="1"/>
      <c r="JAT229" s="1"/>
      <c r="JAU229" s="1"/>
      <c r="JAV229" s="1"/>
      <c r="JAW229" s="1"/>
      <c r="JAX229" s="1"/>
      <c r="JAY229" s="1"/>
      <c r="JAZ229" s="1"/>
      <c r="JBA229" s="1"/>
      <c r="JBB229" s="1"/>
      <c r="JBC229" s="1"/>
      <c r="JBD229" s="1"/>
      <c r="JBE229" s="1"/>
      <c r="JBF229" s="1"/>
      <c r="JBG229" s="1"/>
      <c r="JBH229" s="1"/>
      <c r="JBI229" s="1"/>
      <c r="JBJ229" s="1"/>
      <c r="JBK229" s="1"/>
      <c r="JBL229" s="1"/>
      <c r="JBM229" s="1"/>
      <c r="JBN229" s="1"/>
      <c r="JBO229" s="1"/>
      <c r="JBP229" s="1"/>
      <c r="JBQ229" s="1"/>
      <c r="JBR229" s="1"/>
      <c r="JBS229" s="1"/>
      <c r="JBT229" s="1"/>
      <c r="JBU229" s="1"/>
      <c r="JBV229" s="1"/>
      <c r="JBW229" s="1"/>
      <c r="JBX229" s="1"/>
      <c r="JBY229" s="1"/>
      <c r="JBZ229" s="1"/>
      <c r="JCA229" s="1"/>
      <c r="JCB229" s="1"/>
      <c r="JCC229" s="1"/>
      <c r="JCD229" s="1"/>
      <c r="JCE229" s="1"/>
      <c r="JCF229" s="1"/>
      <c r="JCG229" s="1"/>
      <c r="JCH229" s="1"/>
      <c r="JCI229" s="1"/>
      <c r="JCJ229" s="1"/>
      <c r="JCK229" s="1"/>
      <c r="JCL229" s="1"/>
      <c r="JCM229" s="1"/>
      <c r="JCN229" s="1"/>
      <c r="JCO229" s="1"/>
      <c r="JCP229" s="1"/>
      <c r="JCQ229" s="1"/>
      <c r="JCR229" s="1"/>
      <c r="JCS229" s="1"/>
      <c r="JCT229" s="1"/>
      <c r="JCU229" s="1"/>
      <c r="JCV229" s="1"/>
      <c r="JCW229" s="1"/>
      <c r="JCX229" s="1"/>
      <c r="JCY229" s="1"/>
      <c r="JCZ229" s="1"/>
      <c r="JDA229" s="1"/>
      <c r="JDB229" s="1"/>
      <c r="JDC229" s="1"/>
      <c r="JDD229" s="1"/>
      <c r="JDE229" s="1"/>
      <c r="JDF229" s="1"/>
      <c r="JDG229" s="1"/>
      <c r="JDH229" s="1"/>
      <c r="JDI229" s="1"/>
      <c r="JDJ229" s="1"/>
      <c r="JDK229" s="1"/>
      <c r="JDL229" s="1"/>
      <c r="JDM229" s="1"/>
      <c r="JDN229" s="1"/>
      <c r="JDO229" s="1"/>
      <c r="JDP229" s="1"/>
      <c r="JDQ229" s="1"/>
      <c r="JDR229" s="1"/>
      <c r="JDS229" s="1"/>
      <c r="JDT229" s="1"/>
      <c r="JDU229" s="1"/>
      <c r="JDV229" s="1"/>
      <c r="JDW229" s="1"/>
      <c r="JDX229" s="1"/>
      <c r="JDY229" s="1"/>
      <c r="JDZ229" s="1"/>
      <c r="JEA229" s="1"/>
      <c r="JEB229" s="1"/>
      <c r="JEC229" s="1"/>
      <c r="JED229" s="1"/>
      <c r="JEE229" s="1"/>
      <c r="JEF229" s="1"/>
      <c r="JEG229" s="1"/>
      <c r="JEH229" s="1"/>
      <c r="JEI229" s="1"/>
      <c r="JEJ229" s="1"/>
      <c r="JEK229" s="1"/>
      <c r="JEL229" s="1"/>
      <c r="JEM229" s="1"/>
      <c r="JEN229" s="1"/>
      <c r="JEO229" s="1"/>
      <c r="JEP229" s="1"/>
      <c r="JEQ229" s="1"/>
      <c r="JER229" s="1"/>
      <c r="JES229" s="1"/>
      <c r="JET229" s="1"/>
      <c r="JEU229" s="1"/>
      <c r="JEV229" s="1"/>
      <c r="JEW229" s="1"/>
      <c r="JEX229" s="1"/>
      <c r="JEY229" s="1"/>
      <c r="JEZ229" s="1"/>
      <c r="JFA229" s="1"/>
      <c r="JFB229" s="1"/>
      <c r="JFC229" s="1"/>
      <c r="JFD229" s="1"/>
      <c r="JFE229" s="1"/>
      <c r="JFF229" s="1"/>
      <c r="JFG229" s="1"/>
      <c r="JFH229" s="1"/>
      <c r="JFI229" s="1"/>
      <c r="JFJ229" s="1"/>
      <c r="JFK229" s="1"/>
      <c r="JFL229" s="1"/>
      <c r="JFM229" s="1"/>
      <c r="JFN229" s="1"/>
      <c r="JFO229" s="1"/>
      <c r="JFP229" s="1"/>
      <c r="JFQ229" s="1"/>
      <c r="JFR229" s="1"/>
      <c r="JFS229" s="1"/>
      <c r="JFT229" s="1"/>
      <c r="JFU229" s="1"/>
      <c r="JFV229" s="1"/>
      <c r="JFW229" s="1"/>
      <c r="JFX229" s="1"/>
      <c r="JFY229" s="1"/>
      <c r="JFZ229" s="1"/>
      <c r="JGA229" s="1"/>
      <c r="JGB229" s="1"/>
      <c r="JGC229" s="1"/>
      <c r="JGD229" s="1"/>
      <c r="JGE229" s="1"/>
      <c r="JGF229" s="1"/>
      <c r="JGG229" s="1"/>
      <c r="JGH229" s="1"/>
      <c r="JGI229" s="1"/>
      <c r="JGJ229" s="1"/>
      <c r="JGK229" s="1"/>
      <c r="JGL229" s="1"/>
      <c r="JGM229" s="1"/>
      <c r="JGN229" s="1"/>
      <c r="JGO229" s="1"/>
      <c r="JGP229" s="1"/>
      <c r="JGQ229" s="1"/>
      <c r="JGR229" s="1"/>
      <c r="JGS229" s="1"/>
      <c r="JGT229" s="1"/>
      <c r="JGU229" s="1"/>
      <c r="JGV229" s="1"/>
      <c r="JGW229" s="1"/>
      <c r="JGX229" s="1"/>
      <c r="JGY229" s="1"/>
      <c r="JGZ229" s="1"/>
      <c r="JHA229" s="1"/>
      <c r="JHB229" s="1"/>
      <c r="JHC229" s="1"/>
      <c r="JHD229" s="1"/>
      <c r="JHE229" s="1"/>
      <c r="JHF229" s="1"/>
      <c r="JHG229" s="1"/>
      <c r="JHH229" s="1"/>
      <c r="JHI229" s="1"/>
      <c r="JHJ229" s="1"/>
      <c r="JHK229" s="1"/>
      <c r="JHL229" s="1"/>
      <c r="JHM229" s="1"/>
      <c r="JHN229" s="1"/>
      <c r="JHO229" s="1"/>
      <c r="JHP229" s="1"/>
      <c r="JHQ229" s="1"/>
      <c r="JHR229" s="1"/>
      <c r="JHS229" s="1"/>
      <c r="JHT229" s="1"/>
      <c r="JHU229" s="1"/>
      <c r="JHV229" s="1"/>
      <c r="JHW229" s="1"/>
      <c r="JHX229" s="1"/>
      <c r="JHY229" s="1"/>
      <c r="JHZ229" s="1"/>
      <c r="JIA229" s="1"/>
      <c r="JIB229" s="1"/>
      <c r="JIC229" s="1"/>
      <c r="JID229" s="1"/>
      <c r="JIE229" s="1"/>
      <c r="JIF229" s="1"/>
      <c r="JIG229" s="1"/>
      <c r="JIH229" s="1"/>
      <c r="JII229" s="1"/>
      <c r="JIJ229" s="1"/>
      <c r="JIK229" s="1"/>
      <c r="JIL229" s="1"/>
      <c r="JIM229" s="1"/>
      <c r="JIN229" s="1"/>
      <c r="JIO229" s="1"/>
      <c r="JIP229" s="1"/>
      <c r="JIQ229" s="1"/>
      <c r="JIR229" s="1"/>
      <c r="JIS229" s="1"/>
      <c r="JIT229" s="1"/>
      <c r="JIU229" s="1"/>
      <c r="JIV229" s="1"/>
      <c r="JIW229" s="1"/>
      <c r="JIX229" s="1"/>
      <c r="JIY229" s="1"/>
      <c r="JIZ229" s="1"/>
      <c r="JJA229" s="1"/>
      <c r="JJB229" s="1"/>
      <c r="JJC229" s="1"/>
      <c r="JJD229" s="1"/>
      <c r="JJE229" s="1"/>
      <c r="JJF229" s="1"/>
      <c r="JJG229" s="1"/>
      <c r="JJH229" s="1"/>
      <c r="JJI229" s="1"/>
      <c r="JJJ229" s="1"/>
      <c r="JJK229" s="1"/>
      <c r="JJL229" s="1"/>
      <c r="JJM229" s="1"/>
      <c r="JJN229" s="1"/>
      <c r="JJO229" s="1"/>
      <c r="JJP229" s="1"/>
      <c r="JJQ229" s="1"/>
      <c r="JJR229" s="1"/>
      <c r="JJS229" s="1"/>
      <c r="JJT229" s="1"/>
      <c r="JJU229" s="1"/>
      <c r="JJV229" s="1"/>
      <c r="JJW229" s="1"/>
      <c r="JJX229" s="1"/>
      <c r="JJY229" s="1"/>
      <c r="JJZ229" s="1"/>
      <c r="JKA229" s="1"/>
      <c r="JKB229" s="1"/>
      <c r="JKC229" s="1"/>
      <c r="JKD229" s="1"/>
      <c r="JKE229" s="1"/>
      <c r="JKF229" s="1"/>
      <c r="JKG229" s="1"/>
      <c r="JKH229" s="1"/>
      <c r="JKI229" s="1"/>
      <c r="JKJ229" s="1"/>
      <c r="JKK229" s="1"/>
      <c r="JKL229" s="1"/>
      <c r="JKM229" s="1"/>
      <c r="JKN229" s="1"/>
      <c r="JKO229" s="1"/>
      <c r="JKP229" s="1"/>
      <c r="JKQ229" s="1"/>
      <c r="JKR229" s="1"/>
      <c r="JKS229" s="1"/>
      <c r="JKT229" s="1"/>
      <c r="JKU229" s="1"/>
      <c r="JKV229" s="1"/>
      <c r="JKW229" s="1"/>
      <c r="JKX229" s="1"/>
      <c r="JKY229" s="1"/>
      <c r="JKZ229" s="1"/>
      <c r="JLA229" s="1"/>
      <c r="JLB229" s="1"/>
      <c r="JLC229" s="1"/>
      <c r="JLD229" s="1"/>
      <c r="JLE229" s="1"/>
      <c r="JLF229" s="1"/>
      <c r="JLG229" s="1"/>
      <c r="JLH229" s="1"/>
      <c r="JLI229" s="1"/>
      <c r="JLJ229" s="1"/>
      <c r="JLK229" s="1"/>
      <c r="JLL229" s="1"/>
      <c r="JLM229" s="1"/>
      <c r="JLN229" s="1"/>
      <c r="JLO229" s="1"/>
      <c r="JLP229" s="1"/>
      <c r="JLQ229" s="1"/>
      <c r="JLR229" s="1"/>
      <c r="JLS229" s="1"/>
      <c r="JLT229" s="1"/>
      <c r="JLU229" s="1"/>
      <c r="JLV229" s="1"/>
      <c r="JLW229" s="1"/>
      <c r="JLX229" s="1"/>
      <c r="JLY229" s="1"/>
      <c r="JLZ229" s="1"/>
      <c r="JMA229" s="1"/>
      <c r="JMB229" s="1"/>
      <c r="JMC229" s="1"/>
      <c r="JMD229" s="1"/>
      <c r="JME229" s="1"/>
      <c r="JMF229" s="1"/>
      <c r="JMG229" s="1"/>
      <c r="JMH229" s="1"/>
      <c r="JMI229" s="1"/>
      <c r="JMJ229" s="1"/>
      <c r="JMK229" s="1"/>
      <c r="JML229" s="1"/>
      <c r="JMM229" s="1"/>
      <c r="JMN229" s="1"/>
      <c r="JMO229" s="1"/>
      <c r="JMP229" s="1"/>
      <c r="JMQ229" s="1"/>
      <c r="JMR229" s="1"/>
      <c r="JMS229" s="1"/>
      <c r="JMT229" s="1"/>
      <c r="JMU229" s="1"/>
      <c r="JMV229" s="1"/>
      <c r="JMW229" s="1"/>
      <c r="JMX229" s="1"/>
      <c r="JMY229" s="1"/>
      <c r="JMZ229" s="1"/>
      <c r="JNA229" s="1"/>
      <c r="JNB229" s="1"/>
      <c r="JNC229" s="1"/>
      <c r="JND229" s="1"/>
      <c r="JNE229" s="1"/>
      <c r="JNF229" s="1"/>
      <c r="JNG229" s="1"/>
      <c r="JNH229" s="1"/>
      <c r="JNI229" s="1"/>
      <c r="JNJ229" s="1"/>
      <c r="JNK229" s="1"/>
      <c r="JNL229" s="1"/>
      <c r="JNM229" s="1"/>
      <c r="JNN229" s="1"/>
      <c r="JNO229" s="1"/>
      <c r="JNP229" s="1"/>
      <c r="JNQ229" s="1"/>
      <c r="JNR229" s="1"/>
      <c r="JNS229" s="1"/>
      <c r="JNT229" s="1"/>
      <c r="JNU229" s="1"/>
      <c r="JNV229" s="1"/>
      <c r="JNW229" s="1"/>
      <c r="JNX229" s="1"/>
      <c r="JNY229" s="1"/>
      <c r="JNZ229" s="1"/>
      <c r="JOA229" s="1"/>
      <c r="JOB229" s="1"/>
      <c r="JOC229" s="1"/>
      <c r="JOD229" s="1"/>
      <c r="JOE229" s="1"/>
      <c r="JOF229" s="1"/>
      <c r="JOG229" s="1"/>
      <c r="JOH229" s="1"/>
      <c r="JOI229" s="1"/>
      <c r="JOJ229" s="1"/>
      <c r="JOK229" s="1"/>
      <c r="JOL229" s="1"/>
      <c r="JOM229" s="1"/>
      <c r="JON229" s="1"/>
      <c r="JOO229" s="1"/>
      <c r="JOP229" s="1"/>
      <c r="JOQ229" s="1"/>
      <c r="JOR229" s="1"/>
      <c r="JOS229" s="1"/>
      <c r="JOT229" s="1"/>
      <c r="JOU229" s="1"/>
      <c r="JOV229" s="1"/>
      <c r="JOW229" s="1"/>
      <c r="JOX229" s="1"/>
      <c r="JOY229" s="1"/>
      <c r="JOZ229" s="1"/>
      <c r="JPA229" s="1"/>
      <c r="JPB229" s="1"/>
      <c r="JPC229" s="1"/>
      <c r="JPD229" s="1"/>
      <c r="JPE229" s="1"/>
      <c r="JPF229" s="1"/>
      <c r="JPG229" s="1"/>
      <c r="JPH229" s="1"/>
      <c r="JPI229" s="1"/>
      <c r="JPJ229" s="1"/>
      <c r="JPK229" s="1"/>
      <c r="JPL229" s="1"/>
      <c r="JPM229" s="1"/>
      <c r="JPN229" s="1"/>
      <c r="JPO229" s="1"/>
      <c r="JPP229" s="1"/>
      <c r="JPQ229" s="1"/>
      <c r="JPR229" s="1"/>
      <c r="JPS229" s="1"/>
      <c r="JPT229" s="1"/>
      <c r="JPU229" s="1"/>
      <c r="JPV229" s="1"/>
      <c r="JPW229" s="1"/>
      <c r="JPX229" s="1"/>
      <c r="JPY229" s="1"/>
      <c r="JPZ229" s="1"/>
      <c r="JQA229" s="1"/>
      <c r="JQB229" s="1"/>
      <c r="JQC229" s="1"/>
      <c r="JQD229" s="1"/>
      <c r="JQE229" s="1"/>
      <c r="JQF229" s="1"/>
      <c r="JQG229" s="1"/>
      <c r="JQH229" s="1"/>
      <c r="JQI229" s="1"/>
      <c r="JQJ229" s="1"/>
      <c r="JQK229" s="1"/>
      <c r="JQL229" s="1"/>
      <c r="JQM229" s="1"/>
      <c r="JQN229" s="1"/>
      <c r="JQO229" s="1"/>
      <c r="JQP229" s="1"/>
      <c r="JQQ229" s="1"/>
      <c r="JQR229" s="1"/>
      <c r="JQS229" s="1"/>
      <c r="JQT229" s="1"/>
      <c r="JQU229" s="1"/>
      <c r="JQV229" s="1"/>
      <c r="JQW229" s="1"/>
      <c r="JQX229" s="1"/>
      <c r="JQY229" s="1"/>
      <c r="JQZ229" s="1"/>
      <c r="JRA229" s="1"/>
      <c r="JRB229" s="1"/>
      <c r="JRC229" s="1"/>
      <c r="JRD229" s="1"/>
      <c r="JRE229" s="1"/>
      <c r="JRF229" s="1"/>
      <c r="JRG229" s="1"/>
      <c r="JRH229" s="1"/>
      <c r="JRI229" s="1"/>
      <c r="JRJ229" s="1"/>
      <c r="JRK229" s="1"/>
      <c r="JRL229" s="1"/>
      <c r="JRM229" s="1"/>
      <c r="JRN229" s="1"/>
      <c r="JRO229" s="1"/>
      <c r="JRP229" s="1"/>
      <c r="JRQ229" s="1"/>
      <c r="JRR229" s="1"/>
      <c r="JRS229" s="1"/>
      <c r="JRT229" s="1"/>
      <c r="JRU229" s="1"/>
      <c r="JRV229" s="1"/>
      <c r="JRW229" s="1"/>
      <c r="JRX229" s="1"/>
      <c r="JRY229" s="1"/>
      <c r="JRZ229" s="1"/>
      <c r="JSA229" s="1"/>
      <c r="JSB229" s="1"/>
      <c r="JSC229" s="1"/>
      <c r="JSD229" s="1"/>
      <c r="JSE229" s="1"/>
      <c r="JSF229" s="1"/>
      <c r="JSG229" s="1"/>
      <c r="JSH229" s="1"/>
      <c r="JSI229" s="1"/>
      <c r="JSJ229" s="1"/>
      <c r="JSK229" s="1"/>
      <c r="JSL229" s="1"/>
      <c r="JSM229" s="1"/>
      <c r="JSN229" s="1"/>
      <c r="JSO229" s="1"/>
      <c r="JSP229" s="1"/>
      <c r="JSQ229" s="1"/>
      <c r="JSR229" s="1"/>
      <c r="JSS229" s="1"/>
      <c r="JST229" s="1"/>
      <c r="JSU229" s="1"/>
      <c r="JSV229" s="1"/>
      <c r="JSW229" s="1"/>
      <c r="JSX229" s="1"/>
      <c r="JSY229" s="1"/>
      <c r="JSZ229" s="1"/>
      <c r="JTA229" s="1"/>
      <c r="JTB229" s="1"/>
      <c r="JTC229" s="1"/>
      <c r="JTD229" s="1"/>
      <c r="JTE229" s="1"/>
      <c r="JTF229" s="1"/>
      <c r="JTG229" s="1"/>
      <c r="JTH229" s="1"/>
      <c r="JTI229" s="1"/>
      <c r="JTJ229" s="1"/>
      <c r="JTK229" s="1"/>
      <c r="JTL229" s="1"/>
      <c r="JTM229" s="1"/>
      <c r="JTN229" s="1"/>
      <c r="JTO229" s="1"/>
      <c r="JTP229" s="1"/>
      <c r="JTQ229" s="1"/>
      <c r="JTR229" s="1"/>
      <c r="JTS229" s="1"/>
      <c r="JTT229" s="1"/>
      <c r="JTU229" s="1"/>
      <c r="JTV229" s="1"/>
      <c r="JTW229" s="1"/>
      <c r="JTX229" s="1"/>
      <c r="JTY229" s="1"/>
      <c r="JTZ229" s="1"/>
      <c r="JUA229" s="1"/>
      <c r="JUB229" s="1"/>
      <c r="JUC229" s="1"/>
      <c r="JUD229" s="1"/>
      <c r="JUE229" s="1"/>
      <c r="JUF229" s="1"/>
      <c r="JUG229" s="1"/>
      <c r="JUH229" s="1"/>
      <c r="JUI229" s="1"/>
      <c r="JUJ229" s="1"/>
      <c r="JUK229" s="1"/>
      <c r="JUL229" s="1"/>
      <c r="JUM229" s="1"/>
      <c r="JUN229" s="1"/>
      <c r="JUO229" s="1"/>
      <c r="JUP229" s="1"/>
      <c r="JUQ229" s="1"/>
      <c r="JUR229" s="1"/>
      <c r="JUS229" s="1"/>
      <c r="JUT229" s="1"/>
      <c r="JUU229" s="1"/>
      <c r="JUV229" s="1"/>
      <c r="JUW229" s="1"/>
      <c r="JUX229" s="1"/>
      <c r="JUY229" s="1"/>
      <c r="JUZ229" s="1"/>
      <c r="JVA229" s="1"/>
      <c r="JVB229" s="1"/>
      <c r="JVC229" s="1"/>
      <c r="JVD229" s="1"/>
      <c r="JVE229" s="1"/>
      <c r="JVF229" s="1"/>
      <c r="JVG229" s="1"/>
      <c r="JVH229" s="1"/>
      <c r="JVI229" s="1"/>
      <c r="JVJ229" s="1"/>
      <c r="JVK229" s="1"/>
      <c r="JVL229" s="1"/>
      <c r="JVM229" s="1"/>
      <c r="JVN229" s="1"/>
      <c r="JVO229" s="1"/>
      <c r="JVP229" s="1"/>
      <c r="JVQ229" s="1"/>
      <c r="JVR229" s="1"/>
      <c r="JVS229" s="1"/>
      <c r="JVT229" s="1"/>
      <c r="JVU229" s="1"/>
      <c r="JVV229" s="1"/>
      <c r="JVW229" s="1"/>
      <c r="JVX229" s="1"/>
      <c r="JVY229" s="1"/>
      <c r="JVZ229" s="1"/>
      <c r="JWA229" s="1"/>
      <c r="JWB229" s="1"/>
      <c r="JWC229" s="1"/>
      <c r="JWD229" s="1"/>
      <c r="JWE229" s="1"/>
      <c r="JWF229" s="1"/>
      <c r="JWG229" s="1"/>
      <c r="JWH229" s="1"/>
      <c r="JWI229" s="1"/>
      <c r="JWJ229" s="1"/>
      <c r="JWK229" s="1"/>
      <c r="JWL229" s="1"/>
      <c r="JWM229" s="1"/>
      <c r="JWN229" s="1"/>
      <c r="JWO229" s="1"/>
      <c r="JWP229" s="1"/>
      <c r="JWQ229" s="1"/>
      <c r="JWR229" s="1"/>
      <c r="JWS229" s="1"/>
      <c r="JWT229" s="1"/>
      <c r="JWU229" s="1"/>
      <c r="JWV229" s="1"/>
      <c r="JWW229" s="1"/>
      <c r="JWX229" s="1"/>
      <c r="JWY229" s="1"/>
      <c r="JWZ229" s="1"/>
      <c r="JXA229" s="1"/>
      <c r="JXB229" s="1"/>
      <c r="JXC229" s="1"/>
      <c r="JXD229" s="1"/>
      <c r="JXE229" s="1"/>
      <c r="JXF229" s="1"/>
      <c r="JXG229" s="1"/>
      <c r="JXH229" s="1"/>
      <c r="JXI229" s="1"/>
      <c r="JXJ229" s="1"/>
      <c r="JXK229" s="1"/>
      <c r="JXL229" s="1"/>
      <c r="JXM229" s="1"/>
      <c r="JXN229" s="1"/>
      <c r="JXO229" s="1"/>
      <c r="JXP229" s="1"/>
      <c r="JXQ229" s="1"/>
      <c r="JXR229" s="1"/>
      <c r="JXS229" s="1"/>
      <c r="JXT229" s="1"/>
      <c r="JXU229" s="1"/>
      <c r="JXV229" s="1"/>
      <c r="JXW229" s="1"/>
      <c r="JXX229" s="1"/>
      <c r="JXY229" s="1"/>
      <c r="JXZ229" s="1"/>
      <c r="JYA229" s="1"/>
      <c r="JYB229" s="1"/>
      <c r="JYC229" s="1"/>
      <c r="JYD229" s="1"/>
      <c r="JYE229" s="1"/>
      <c r="JYF229" s="1"/>
      <c r="JYG229" s="1"/>
      <c r="JYH229" s="1"/>
      <c r="JYI229" s="1"/>
      <c r="JYJ229" s="1"/>
      <c r="JYK229" s="1"/>
      <c r="JYL229" s="1"/>
      <c r="JYM229" s="1"/>
      <c r="JYN229" s="1"/>
      <c r="JYO229" s="1"/>
      <c r="JYP229" s="1"/>
      <c r="JYQ229" s="1"/>
      <c r="JYR229" s="1"/>
      <c r="JYS229" s="1"/>
      <c r="JYT229" s="1"/>
      <c r="JYU229" s="1"/>
      <c r="JYV229" s="1"/>
      <c r="JYW229" s="1"/>
      <c r="JYX229" s="1"/>
      <c r="JYY229" s="1"/>
      <c r="JYZ229" s="1"/>
      <c r="JZA229" s="1"/>
      <c r="JZB229" s="1"/>
      <c r="JZC229" s="1"/>
      <c r="JZD229" s="1"/>
      <c r="JZE229" s="1"/>
      <c r="JZF229" s="1"/>
      <c r="JZG229" s="1"/>
      <c r="JZH229" s="1"/>
      <c r="JZI229" s="1"/>
      <c r="JZJ229" s="1"/>
      <c r="JZK229" s="1"/>
      <c r="JZL229" s="1"/>
      <c r="JZM229" s="1"/>
      <c r="JZN229" s="1"/>
      <c r="JZO229" s="1"/>
      <c r="JZP229" s="1"/>
      <c r="JZQ229" s="1"/>
      <c r="JZR229" s="1"/>
      <c r="JZS229" s="1"/>
      <c r="JZT229" s="1"/>
      <c r="JZU229" s="1"/>
      <c r="JZV229" s="1"/>
      <c r="JZW229" s="1"/>
      <c r="JZX229" s="1"/>
      <c r="JZY229" s="1"/>
      <c r="JZZ229" s="1"/>
      <c r="KAA229" s="1"/>
      <c r="KAB229" s="1"/>
      <c r="KAC229" s="1"/>
      <c r="KAD229" s="1"/>
      <c r="KAE229" s="1"/>
      <c r="KAF229" s="1"/>
      <c r="KAG229" s="1"/>
      <c r="KAH229" s="1"/>
      <c r="KAI229" s="1"/>
      <c r="KAJ229" s="1"/>
      <c r="KAK229" s="1"/>
      <c r="KAL229" s="1"/>
      <c r="KAM229" s="1"/>
      <c r="KAN229" s="1"/>
      <c r="KAO229" s="1"/>
      <c r="KAP229" s="1"/>
      <c r="KAQ229" s="1"/>
      <c r="KAR229" s="1"/>
      <c r="KAS229" s="1"/>
      <c r="KAT229" s="1"/>
      <c r="KAU229" s="1"/>
      <c r="KAV229" s="1"/>
      <c r="KAW229" s="1"/>
      <c r="KAX229" s="1"/>
      <c r="KAY229" s="1"/>
      <c r="KAZ229" s="1"/>
      <c r="KBA229" s="1"/>
      <c r="KBB229" s="1"/>
      <c r="KBC229" s="1"/>
      <c r="KBD229" s="1"/>
      <c r="KBE229" s="1"/>
      <c r="KBF229" s="1"/>
      <c r="KBG229" s="1"/>
      <c r="KBH229" s="1"/>
      <c r="KBI229" s="1"/>
      <c r="KBJ229" s="1"/>
      <c r="KBK229" s="1"/>
      <c r="KBL229" s="1"/>
      <c r="KBM229" s="1"/>
      <c r="KBN229" s="1"/>
      <c r="KBO229" s="1"/>
      <c r="KBP229" s="1"/>
      <c r="KBQ229" s="1"/>
      <c r="KBR229" s="1"/>
      <c r="KBS229" s="1"/>
      <c r="KBT229" s="1"/>
      <c r="KBU229" s="1"/>
      <c r="KBV229" s="1"/>
      <c r="KBW229" s="1"/>
      <c r="KBX229" s="1"/>
      <c r="KBY229" s="1"/>
      <c r="KBZ229" s="1"/>
      <c r="KCA229" s="1"/>
      <c r="KCB229" s="1"/>
      <c r="KCC229" s="1"/>
      <c r="KCD229" s="1"/>
      <c r="KCE229" s="1"/>
      <c r="KCF229" s="1"/>
      <c r="KCG229" s="1"/>
      <c r="KCH229" s="1"/>
      <c r="KCI229" s="1"/>
      <c r="KCJ229" s="1"/>
      <c r="KCK229" s="1"/>
      <c r="KCL229" s="1"/>
      <c r="KCM229" s="1"/>
      <c r="KCN229" s="1"/>
      <c r="KCO229" s="1"/>
      <c r="KCP229" s="1"/>
      <c r="KCQ229" s="1"/>
      <c r="KCR229" s="1"/>
      <c r="KCS229" s="1"/>
      <c r="KCT229" s="1"/>
      <c r="KCU229" s="1"/>
      <c r="KCV229" s="1"/>
      <c r="KCW229" s="1"/>
      <c r="KCX229" s="1"/>
      <c r="KCY229" s="1"/>
      <c r="KCZ229" s="1"/>
      <c r="KDA229" s="1"/>
      <c r="KDB229" s="1"/>
      <c r="KDC229" s="1"/>
      <c r="KDD229" s="1"/>
      <c r="KDE229" s="1"/>
      <c r="KDF229" s="1"/>
      <c r="KDG229" s="1"/>
      <c r="KDH229" s="1"/>
      <c r="KDI229" s="1"/>
      <c r="KDJ229" s="1"/>
      <c r="KDK229" s="1"/>
      <c r="KDL229" s="1"/>
      <c r="KDM229" s="1"/>
      <c r="KDN229" s="1"/>
      <c r="KDO229" s="1"/>
      <c r="KDP229" s="1"/>
      <c r="KDQ229" s="1"/>
      <c r="KDR229" s="1"/>
      <c r="KDS229" s="1"/>
      <c r="KDT229" s="1"/>
      <c r="KDU229" s="1"/>
      <c r="KDV229" s="1"/>
      <c r="KDW229" s="1"/>
      <c r="KDX229" s="1"/>
      <c r="KDY229" s="1"/>
      <c r="KDZ229" s="1"/>
      <c r="KEA229" s="1"/>
      <c r="KEB229" s="1"/>
      <c r="KEC229" s="1"/>
      <c r="KED229" s="1"/>
      <c r="KEE229" s="1"/>
      <c r="KEF229" s="1"/>
      <c r="KEG229" s="1"/>
      <c r="KEH229" s="1"/>
      <c r="KEI229" s="1"/>
      <c r="KEJ229" s="1"/>
      <c r="KEK229" s="1"/>
      <c r="KEL229" s="1"/>
      <c r="KEM229" s="1"/>
      <c r="KEN229" s="1"/>
      <c r="KEO229" s="1"/>
      <c r="KEP229" s="1"/>
      <c r="KEQ229" s="1"/>
      <c r="KER229" s="1"/>
      <c r="KES229" s="1"/>
      <c r="KET229" s="1"/>
      <c r="KEU229" s="1"/>
      <c r="KEV229" s="1"/>
      <c r="KEW229" s="1"/>
      <c r="KEX229" s="1"/>
      <c r="KEY229" s="1"/>
      <c r="KEZ229" s="1"/>
      <c r="KFA229" s="1"/>
      <c r="KFB229" s="1"/>
      <c r="KFC229" s="1"/>
      <c r="KFD229" s="1"/>
      <c r="KFE229" s="1"/>
      <c r="KFF229" s="1"/>
      <c r="KFG229" s="1"/>
      <c r="KFH229" s="1"/>
      <c r="KFI229" s="1"/>
      <c r="KFJ229" s="1"/>
      <c r="KFK229" s="1"/>
      <c r="KFL229" s="1"/>
      <c r="KFM229" s="1"/>
      <c r="KFN229" s="1"/>
      <c r="KFO229" s="1"/>
      <c r="KFP229" s="1"/>
      <c r="KFQ229" s="1"/>
      <c r="KFR229" s="1"/>
      <c r="KFS229" s="1"/>
      <c r="KFT229" s="1"/>
      <c r="KFU229" s="1"/>
      <c r="KFV229" s="1"/>
      <c r="KFW229" s="1"/>
      <c r="KFX229" s="1"/>
      <c r="KFY229" s="1"/>
      <c r="KFZ229" s="1"/>
      <c r="KGA229" s="1"/>
      <c r="KGB229" s="1"/>
      <c r="KGC229" s="1"/>
      <c r="KGD229" s="1"/>
      <c r="KGE229" s="1"/>
      <c r="KGF229" s="1"/>
      <c r="KGG229" s="1"/>
      <c r="KGH229" s="1"/>
      <c r="KGI229" s="1"/>
      <c r="KGJ229" s="1"/>
      <c r="KGK229" s="1"/>
      <c r="KGL229" s="1"/>
      <c r="KGM229" s="1"/>
      <c r="KGN229" s="1"/>
      <c r="KGO229" s="1"/>
      <c r="KGP229" s="1"/>
      <c r="KGQ229" s="1"/>
      <c r="KGR229" s="1"/>
      <c r="KGS229" s="1"/>
      <c r="KGT229" s="1"/>
      <c r="KGU229" s="1"/>
      <c r="KGV229" s="1"/>
      <c r="KGW229" s="1"/>
      <c r="KGX229" s="1"/>
      <c r="KGY229" s="1"/>
      <c r="KGZ229" s="1"/>
      <c r="KHA229" s="1"/>
      <c r="KHB229" s="1"/>
      <c r="KHC229" s="1"/>
      <c r="KHD229" s="1"/>
      <c r="KHE229" s="1"/>
      <c r="KHF229" s="1"/>
      <c r="KHG229" s="1"/>
      <c r="KHH229" s="1"/>
      <c r="KHI229" s="1"/>
      <c r="KHJ229" s="1"/>
      <c r="KHK229" s="1"/>
      <c r="KHL229" s="1"/>
      <c r="KHM229" s="1"/>
      <c r="KHN229" s="1"/>
      <c r="KHO229" s="1"/>
      <c r="KHP229" s="1"/>
      <c r="KHQ229" s="1"/>
      <c r="KHR229" s="1"/>
      <c r="KHS229" s="1"/>
      <c r="KHT229" s="1"/>
      <c r="KHU229" s="1"/>
      <c r="KHV229" s="1"/>
      <c r="KHW229" s="1"/>
      <c r="KHX229" s="1"/>
      <c r="KHY229" s="1"/>
      <c r="KHZ229" s="1"/>
      <c r="KIA229" s="1"/>
      <c r="KIB229" s="1"/>
      <c r="KIC229" s="1"/>
      <c r="KID229" s="1"/>
      <c r="KIE229" s="1"/>
      <c r="KIF229" s="1"/>
      <c r="KIG229" s="1"/>
      <c r="KIH229" s="1"/>
      <c r="KII229" s="1"/>
      <c r="KIJ229" s="1"/>
      <c r="KIK229" s="1"/>
      <c r="KIL229" s="1"/>
      <c r="KIM229" s="1"/>
      <c r="KIN229" s="1"/>
      <c r="KIO229" s="1"/>
      <c r="KIP229" s="1"/>
      <c r="KIQ229" s="1"/>
      <c r="KIR229" s="1"/>
      <c r="KIS229" s="1"/>
      <c r="KIT229" s="1"/>
      <c r="KIU229" s="1"/>
      <c r="KIV229" s="1"/>
      <c r="KIW229" s="1"/>
      <c r="KIX229" s="1"/>
      <c r="KIY229" s="1"/>
      <c r="KIZ229" s="1"/>
      <c r="KJA229" s="1"/>
      <c r="KJB229" s="1"/>
      <c r="KJC229" s="1"/>
      <c r="KJD229" s="1"/>
      <c r="KJE229" s="1"/>
      <c r="KJF229" s="1"/>
      <c r="KJG229" s="1"/>
      <c r="KJH229" s="1"/>
      <c r="KJI229" s="1"/>
      <c r="KJJ229" s="1"/>
      <c r="KJK229" s="1"/>
      <c r="KJL229" s="1"/>
      <c r="KJM229" s="1"/>
      <c r="KJN229" s="1"/>
      <c r="KJO229" s="1"/>
      <c r="KJP229" s="1"/>
      <c r="KJQ229" s="1"/>
      <c r="KJR229" s="1"/>
      <c r="KJS229" s="1"/>
      <c r="KJT229" s="1"/>
      <c r="KJU229" s="1"/>
      <c r="KJV229" s="1"/>
      <c r="KJW229" s="1"/>
      <c r="KJX229" s="1"/>
      <c r="KJY229" s="1"/>
      <c r="KJZ229" s="1"/>
      <c r="KKA229" s="1"/>
      <c r="KKB229" s="1"/>
      <c r="KKC229" s="1"/>
      <c r="KKD229" s="1"/>
      <c r="KKE229" s="1"/>
      <c r="KKF229" s="1"/>
      <c r="KKG229" s="1"/>
      <c r="KKH229" s="1"/>
      <c r="KKI229" s="1"/>
      <c r="KKJ229" s="1"/>
      <c r="KKK229" s="1"/>
      <c r="KKL229" s="1"/>
      <c r="KKM229" s="1"/>
      <c r="KKN229" s="1"/>
      <c r="KKO229" s="1"/>
      <c r="KKP229" s="1"/>
      <c r="KKQ229" s="1"/>
      <c r="KKR229" s="1"/>
      <c r="KKS229" s="1"/>
      <c r="KKT229" s="1"/>
      <c r="KKU229" s="1"/>
      <c r="KKV229" s="1"/>
      <c r="KKW229" s="1"/>
      <c r="KKX229" s="1"/>
      <c r="KKY229" s="1"/>
      <c r="KKZ229" s="1"/>
      <c r="KLA229" s="1"/>
      <c r="KLB229" s="1"/>
      <c r="KLC229" s="1"/>
      <c r="KLD229" s="1"/>
      <c r="KLE229" s="1"/>
      <c r="KLF229" s="1"/>
      <c r="KLG229" s="1"/>
      <c r="KLH229" s="1"/>
      <c r="KLI229" s="1"/>
      <c r="KLJ229" s="1"/>
      <c r="KLK229" s="1"/>
      <c r="KLL229" s="1"/>
      <c r="KLM229" s="1"/>
      <c r="KLN229" s="1"/>
      <c r="KLO229" s="1"/>
      <c r="KLP229" s="1"/>
      <c r="KLQ229" s="1"/>
      <c r="KLR229" s="1"/>
      <c r="KLS229" s="1"/>
      <c r="KLT229" s="1"/>
      <c r="KLU229" s="1"/>
      <c r="KLV229" s="1"/>
      <c r="KLW229" s="1"/>
      <c r="KLX229" s="1"/>
      <c r="KLY229" s="1"/>
      <c r="KLZ229" s="1"/>
      <c r="KMA229" s="1"/>
      <c r="KMB229" s="1"/>
      <c r="KMC229" s="1"/>
      <c r="KMD229" s="1"/>
      <c r="KME229" s="1"/>
      <c r="KMF229" s="1"/>
      <c r="KMG229" s="1"/>
      <c r="KMH229" s="1"/>
      <c r="KMI229" s="1"/>
      <c r="KMJ229" s="1"/>
      <c r="KMK229" s="1"/>
      <c r="KML229" s="1"/>
      <c r="KMM229" s="1"/>
      <c r="KMN229" s="1"/>
      <c r="KMO229" s="1"/>
      <c r="KMP229" s="1"/>
      <c r="KMQ229" s="1"/>
      <c r="KMR229" s="1"/>
      <c r="KMS229" s="1"/>
      <c r="KMT229" s="1"/>
      <c r="KMU229" s="1"/>
      <c r="KMV229" s="1"/>
      <c r="KMW229" s="1"/>
      <c r="KMX229" s="1"/>
      <c r="KMY229" s="1"/>
      <c r="KMZ229" s="1"/>
      <c r="KNA229" s="1"/>
      <c r="KNB229" s="1"/>
      <c r="KNC229" s="1"/>
      <c r="KND229" s="1"/>
      <c r="KNE229" s="1"/>
      <c r="KNF229" s="1"/>
      <c r="KNG229" s="1"/>
      <c r="KNH229" s="1"/>
      <c r="KNI229" s="1"/>
      <c r="KNJ229" s="1"/>
      <c r="KNK229" s="1"/>
      <c r="KNL229" s="1"/>
      <c r="KNM229" s="1"/>
      <c r="KNN229" s="1"/>
      <c r="KNO229" s="1"/>
      <c r="KNP229" s="1"/>
      <c r="KNQ229" s="1"/>
      <c r="KNR229" s="1"/>
      <c r="KNS229" s="1"/>
      <c r="KNT229" s="1"/>
      <c r="KNU229" s="1"/>
      <c r="KNV229" s="1"/>
      <c r="KNW229" s="1"/>
      <c r="KNX229" s="1"/>
      <c r="KNY229" s="1"/>
      <c r="KNZ229" s="1"/>
      <c r="KOA229" s="1"/>
      <c r="KOB229" s="1"/>
      <c r="KOC229" s="1"/>
      <c r="KOD229" s="1"/>
      <c r="KOE229" s="1"/>
      <c r="KOF229" s="1"/>
      <c r="KOG229" s="1"/>
      <c r="KOH229" s="1"/>
      <c r="KOI229" s="1"/>
      <c r="KOJ229" s="1"/>
      <c r="KOK229" s="1"/>
      <c r="KOL229" s="1"/>
      <c r="KOM229" s="1"/>
      <c r="KON229" s="1"/>
      <c r="KOO229" s="1"/>
      <c r="KOP229" s="1"/>
      <c r="KOQ229" s="1"/>
      <c r="KOR229" s="1"/>
      <c r="KOS229" s="1"/>
      <c r="KOT229" s="1"/>
      <c r="KOU229" s="1"/>
      <c r="KOV229" s="1"/>
      <c r="KOW229" s="1"/>
      <c r="KOX229" s="1"/>
      <c r="KOY229" s="1"/>
      <c r="KOZ229" s="1"/>
      <c r="KPA229" s="1"/>
      <c r="KPB229" s="1"/>
      <c r="KPC229" s="1"/>
      <c r="KPD229" s="1"/>
      <c r="KPE229" s="1"/>
      <c r="KPF229" s="1"/>
      <c r="KPG229" s="1"/>
      <c r="KPH229" s="1"/>
      <c r="KPI229" s="1"/>
      <c r="KPJ229" s="1"/>
      <c r="KPK229" s="1"/>
      <c r="KPL229" s="1"/>
      <c r="KPM229" s="1"/>
      <c r="KPN229" s="1"/>
      <c r="KPO229" s="1"/>
      <c r="KPP229" s="1"/>
      <c r="KPQ229" s="1"/>
      <c r="KPR229" s="1"/>
      <c r="KPS229" s="1"/>
      <c r="KPT229" s="1"/>
      <c r="KPU229" s="1"/>
      <c r="KPV229" s="1"/>
      <c r="KPW229" s="1"/>
      <c r="KPX229" s="1"/>
      <c r="KPY229" s="1"/>
      <c r="KPZ229" s="1"/>
      <c r="KQA229" s="1"/>
      <c r="KQB229" s="1"/>
      <c r="KQC229" s="1"/>
      <c r="KQD229" s="1"/>
      <c r="KQE229" s="1"/>
      <c r="KQF229" s="1"/>
      <c r="KQG229" s="1"/>
      <c r="KQH229" s="1"/>
      <c r="KQI229" s="1"/>
      <c r="KQJ229" s="1"/>
      <c r="KQK229" s="1"/>
      <c r="KQL229" s="1"/>
      <c r="KQM229" s="1"/>
      <c r="KQN229" s="1"/>
      <c r="KQO229" s="1"/>
      <c r="KQP229" s="1"/>
      <c r="KQQ229" s="1"/>
      <c r="KQR229" s="1"/>
      <c r="KQS229" s="1"/>
      <c r="KQT229" s="1"/>
      <c r="KQU229" s="1"/>
      <c r="KQV229" s="1"/>
      <c r="KQW229" s="1"/>
      <c r="KQX229" s="1"/>
      <c r="KQY229" s="1"/>
      <c r="KQZ229" s="1"/>
      <c r="KRA229" s="1"/>
      <c r="KRB229" s="1"/>
      <c r="KRC229" s="1"/>
      <c r="KRD229" s="1"/>
      <c r="KRE229" s="1"/>
      <c r="KRF229" s="1"/>
      <c r="KRG229" s="1"/>
      <c r="KRH229" s="1"/>
      <c r="KRI229" s="1"/>
      <c r="KRJ229" s="1"/>
      <c r="KRK229" s="1"/>
      <c r="KRL229" s="1"/>
      <c r="KRM229" s="1"/>
      <c r="KRN229" s="1"/>
      <c r="KRO229" s="1"/>
      <c r="KRP229" s="1"/>
      <c r="KRQ229" s="1"/>
      <c r="KRR229" s="1"/>
      <c r="KRS229" s="1"/>
      <c r="KRT229" s="1"/>
      <c r="KRU229" s="1"/>
      <c r="KRV229" s="1"/>
      <c r="KRW229" s="1"/>
      <c r="KRX229" s="1"/>
      <c r="KRY229" s="1"/>
      <c r="KRZ229" s="1"/>
      <c r="KSA229" s="1"/>
      <c r="KSB229" s="1"/>
      <c r="KSC229" s="1"/>
      <c r="KSD229" s="1"/>
      <c r="KSE229" s="1"/>
      <c r="KSF229" s="1"/>
      <c r="KSG229" s="1"/>
      <c r="KSH229" s="1"/>
      <c r="KSI229" s="1"/>
      <c r="KSJ229" s="1"/>
      <c r="KSK229" s="1"/>
      <c r="KSL229" s="1"/>
      <c r="KSM229" s="1"/>
      <c r="KSN229" s="1"/>
      <c r="KSO229" s="1"/>
      <c r="KSP229" s="1"/>
      <c r="KSQ229" s="1"/>
      <c r="KSR229" s="1"/>
      <c r="KSS229" s="1"/>
      <c r="KST229" s="1"/>
      <c r="KSU229" s="1"/>
      <c r="KSV229" s="1"/>
      <c r="KSW229" s="1"/>
      <c r="KSX229" s="1"/>
      <c r="KSY229" s="1"/>
      <c r="KSZ229" s="1"/>
      <c r="KTA229" s="1"/>
      <c r="KTB229" s="1"/>
      <c r="KTC229" s="1"/>
      <c r="KTD229" s="1"/>
      <c r="KTE229" s="1"/>
      <c r="KTF229" s="1"/>
      <c r="KTG229" s="1"/>
      <c r="KTH229" s="1"/>
      <c r="KTI229" s="1"/>
      <c r="KTJ229" s="1"/>
      <c r="KTK229" s="1"/>
      <c r="KTL229" s="1"/>
      <c r="KTM229" s="1"/>
      <c r="KTN229" s="1"/>
      <c r="KTO229" s="1"/>
      <c r="KTP229" s="1"/>
      <c r="KTQ229" s="1"/>
      <c r="KTR229" s="1"/>
      <c r="KTS229" s="1"/>
      <c r="KTT229" s="1"/>
      <c r="KTU229" s="1"/>
      <c r="KTV229" s="1"/>
      <c r="KTW229" s="1"/>
      <c r="KTX229" s="1"/>
      <c r="KTY229" s="1"/>
      <c r="KTZ229" s="1"/>
      <c r="KUA229" s="1"/>
      <c r="KUB229" s="1"/>
      <c r="KUC229" s="1"/>
      <c r="KUD229" s="1"/>
      <c r="KUE229" s="1"/>
      <c r="KUF229" s="1"/>
      <c r="KUG229" s="1"/>
      <c r="KUH229" s="1"/>
      <c r="KUI229" s="1"/>
      <c r="KUJ229" s="1"/>
      <c r="KUK229" s="1"/>
      <c r="KUL229" s="1"/>
      <c r="KUM229" s="1"/>
      <c r="KUN229" s="1"/>
      <c r="KUO229" s="1"/>
      <c r="KUP229" s="1"/>
      <c r="KUQ229" s="1"/>
      <c r="KUR229" s="1"/>
      <c r="KUS229" s="1"/>
      <c r="KUT229" s="1"/>
      <c r="KUU229" s="1"/>
      <c r="KUV229" s="1"/>
      <c r="KUW229" s="1"/>
      <c r="KUX229" s="1"/>
      <c r="KUY229" s="1"/>
      <c r="KUZ229" s="1"/>
      <c r="KVA229" s="1"/>
      <c r="KVB229" s="1"/>
      <c r="KVC229" s="1"/>
      <c r="KVD229" s="1"/>
      <c r="KVE229" s="1"/>
      <c r="KVF229" s="1"/>
      <c r="KVG229" s="1"/>
      <c r="KVH229" s="1"/>
      <c r="KVI229" s="1"/>
      <c r="KVJ229" s="1"/>
      <c r="KVK229" s="1"/>
      <c r="KVL229" s="1"/>
      <c r="KVM229" s="1"/>
      <c r="KVN229" s="1"/>
      <c r="KVO229" s="1"/>
      <c r="KVP229" s="1"/>
      <c r="KVQ229" s="1"/>
      <c r="KVR229" s="1"/>
      <c r="KVS229" s="1"/>
      <c r="KVT229" s="1"/>
      <c r="KVU229" s="1"/>
      <c r="KVV229" s="1"/>
      <c r="KVW229" s="1"/>
      <c r="KVX229" s="1"/>
      <c r="KVY229" s="1"/>
      <c r="KVZ229" s="1"/>
      <c r="KWA229" s="1"/>
      <c r="KWB229" s="1"/>
      <c r="KWC229" s="1"/>
      <c r="KWD229" s="1"/>
      <c r="KWE229" s="1"/>
      <c r="KWF229" s="1"/>
      <c r="KWG229" s="1"/>
      <c r="KWH229" s="1"/>
      <c r="KWI229" s="1"/>
      <c r="KWJ229" s="1"/>
      <c r="KWK229" s="1"/>
      <c r="KWL229" s="1"/>
      <c r="KWM229" s="1"/>
      <c r="KWN229" s="1"/>
      <c r="KWO229" s="1"/>
      <c r="KWP229" s="1"/>
      <c r="KWQ229" s="1"/>
      <c r="KWR229" s="1"/>
      <c r="KWS229" s="1"/>
      <c r="KWT229" s="1"/>
      <c r="KWU229" s="1"/>
      <c r="KWV229" s="1"/>
      <c r="KWW229" s="1"/>
      <c r="KWX229" s="1"/>
      <c r="KWY229" s="1"/>
      <c r="KWZ229" s="1"/>
      <c r="KXA229" s="1"/>
      <c r="KXB229" s="1"/>
      <c r="KXC229" s="1"/>
      <c r="KXD229" s="1"/>
      <c r="KXE229" s="1"/>
      <c r="KXF229" s="1"/>
      <c r="KXG229" s="1"/>
      <c r="KXH229" s="1"/>
      <c r="KXI229" s="1"/>
      <c r="KXJ229" s="1"/>
      <c r="KXK229" s="1"/>
      <c r="KXL229" s="1"/>
      <c r="KXM229" s="1"/>
      <c r="KXN229" s="1"/>
      <c r="KXO229" s="1"/>
      <c r="KXP229" s="1"/>
      <c r="KXQ229" s="1"/>
      <c r="KXR229" s="1"/>
      <c r="KXS229" s="1"/>
      <c r="KXT229" s="1"/>
      <c r="KXU229" s="1"/>
      <c r="KXV229" s="1"/>
      <c r="KXW229" s="1"/>
      <c r="KXX229" s="1"/>
      <c r="KXY229" s="1"/>
      <c r="KXZ229" s="1"/>
      <c r="KYA229" s="1"/>
      <c r="KYB229" s="1"/>
      <c r="KYC229" s="1"/>
      <c r="KYD229" s="1"/>
      <c r="KYE229" s="1"/>
      <c r="KYF229" s="1"/>
      <c r="KYG229" s="1"/>
      <c r="KYH229" s="1"/>
      <c r="KYI229" s="1"/>
      <c r="KYJ229" s="1"/>
      <c r="KYK229" s="1"/>
      <c r="KYL229" s="1"/>
      <c r="KYM229" s="1"/>
      <c r="KYN229" s="1"/>
      <c r="KYO229" s="1"/>
      <c r="KYP229" s="1"/>
      <c r="KYQ229" s="1"/>
      <c r="KYR229" s="1"/>
      <c r="KYS229" s="1"/>
      <c r="KYT229" s="1"/>
      <c r="KYU229" s="1"/>
      <c r="KYV229" s="1"/>
      <c r="KYW229" s="1"/>
      <c r="KYX229" s="1"/>
      <c r="KYY229" s="1"/>
      <c r="KYZ229" s="1"/>
      <c r="KZA229" s="1"/>
      <c r="KZB229" s="1"/>
      <c r="KZC229" s="1"/>
      <c r="KZD229" s="1"/>
      <c r="KZE229" s="1"/>
      <c r="KZF229" s="1"/>
      <c r="KZG229" s="1"/>
      <c r="KZH229" s="1"/>
      <c r="KZI229" s="1"/>
      <c r="KZJ229" s="1"/>
      <c r="KZK229" s="1"/>
      <c r="KZL229" s="1"/>
      <c r="KZM229" s="1"/>
      <c r="KZN229" s="1"/>
      <c r="KZO229" s="1"/>
      <c r="KZP229" s="1"/>
      <c r="KZQ229" s="1"/>
      <c r="KZR229" s="1"/>
      <c r="KZS229" s="1"/>
      <c r="KZT229" s="1"/>
      <c r="KZU229" s="1"/>
      <c r="KZV229" s="1"/>
      <c r="KZW229" s="1"/>
      <c r="KZX229" s="1"/>
      <c r="KZY229" s="1"/>
      <c r="KZZ229" s="1"/>
      <c r="LAA229" s="1"/>
      <c r="LAB229" s="1"/>
      <c r="LAC229" s="1"/>
      <c r="LAD229" s="1"/>
      <c r="LAE229" s="1"/>
      <c r="LAF229" s="1"/>
      <c r="LAG229" s="1"/>
      <c r="LAH229" s="1"/>
      <c r="LAI229" s="1"/>
      <c r="LAJ229" s="1"/>
      <c r="LAK229" s="1"/>
      <c r="LAL229" s="1"/>
      <c r="LAM229" s="1"/>
      <c r="LAN229" s="1"/>
      <c r="LAO229" s="1"/>
      <c r="LAP229" s="1"/>
      <c r="LAQ229" s="1"/>
      <c r="LAR229" s="1"/>
      <c r="LAS229" s="1"/>
      <c r="LAT229" s="1"/>
      <c r="LAU229" s="1"/>
      <c r="LAV229" s="1"/>
      <c r="LAW229" s="1"/>
      <c r="LAX229" s="1"/>
      <c r="LAY229" s="1"/>
      <c r="LAZ229" s="1"/>
      <c r="LBA229" s="1"/>
      <c r="LBB229" s="1"/>
      <c r="LBC229" s="1"/>
      <c r="LBD229" s="1"/>
      <c r="LBE229" s="1"/>
      <c r="LBF229" s="1"/>
      <c r="LBG229" s="1"/>
      <c r="LBH229" s="1"/>
      <c r="LBI229" s="1"/>
      <c r="LBJ229" s="1"/>
      <c r="LBK229" s="1"/>
      <c r="LBL229" s="1"/>
      <c r="LBM229" s="1"/>
      <c r="LBN229" s="1"/>
      <c r="LBO229" s="1"/>
      <c r="LBP229" s="1"/>
      <c r="LBQ229" s="1"/>
      <c r="LBR229" s="1"/>
      <c r="LBS229" s="1"/>
      <c r="LBT229" s="1"/>
      <c r="LBU229" s="1"/>
      <c r="LBV229" s="1"/>
      <c r="LBW229" s="1"/>
      <c r="LBX229" s="1"/>
      <c r="LBY229" s="1"/>
      <c r="LBZ229" s="1"/>
      <c r="LCA229" s="1"/>
      <c r="LCB229" s="1"/>
      <c r="LCC229" s="1"/>
      <c r="LCD229" s="1"/>
      <c r="LCE229" s="1"/>
      <c r="LCF229" s="1"/>
      <c r="LCG229" s="1"/>
      <c r="LCH229" s="1"/>
      <c r="LCI229" s="1"/>
      <c r="LCJ229" s="1"/>
      <c r="LCK229" s="1"/>
      <c r="LCL229" s="1"/>
      <c r="LCM229" s="1"/>
      <c r="LCN229" s="1"/>
      <c r="LCO229" s="1"/>
      <c r="LCP229" s="1"/>
      <c r="LCQ229" s="1"/>
      <c r="LCR229" s="1"/>
      <c r="LCS229" s="1"/>
      <c r="LCT229" s="1"/>
      <c r="LCU229" s="1"/>
      <c r="LCV229" s="1"/>
      <c r="LCW229" s="1"/>
      <c r="LCX229" s="1"/>
      <c r="LCY229" s="1"/>
      <c r="LCZ229" s="1"/>
      <c r="LDA229" s="1"/>
      <c r="LDB229" s="1"/>
      <c r="LDC229" s="1"/>
      <c r="LDD229" s="1"/>
      <c r="LDE229" s="1"/>
      <c r="LDF229" s="1"/>
      <c r="LDG229" s="1"/>
      <c r="LDH229" s="1"/>
      <c r="LDI229" s="1"/>
      <c r="LDJ229" s="1"/>
      <c r="LDK229" s="1"/>
      <c r="LDL229" s="1"/>
      <c r="LDM229" s="1"/>
      <c r="LDN229" s="1"/>
      <c r="LDO229" s="1"/>
      <c r="LDP229" s="1"/>
      <c r="LDQ229" s="1"/>
      <c r="LDR229" s="1"/>
      <c r="LDS229" s="1"/>
      <c r="LDT229" s="1"/>
      <c r="LDU229" s="1"/>
      <c r="LDV229" s="1"/>
      <c r="LDW229" s="1"/>
      <c r="LDX229" s="1"/>
      <c r="LDY229" s="1"/>
      <c r="LDZ229" s="1"/>
      <c r="LEA229" s="1"/>
      <c r="LEB229" s="1"/>
      <c r="LEC229" s="1"/>
      <c r="LED229" s="1"/>
      <c r="LEE229" s="1"/>
      <c r="LEF229" s="1"/>
      <c r="LEG229" s="1"/>
      <c r="LEH229" s="1"/>
      <c r="LEI229" s="1"/>
      <c r="LEJ229" s="1"/>
      <c r="LEK229" s="1"/>
      <c r="LEL229" s="1"/>
      <c r="LEM229" s="1"/>
      <c r="LEN229" s="1"/>
      <c r="LEO229" s="1"/>
      <c r="LEP229" s="1"/>
      <c r="LEQ229" s="1"/>
      <c r="LER229" s="1"/>
      <c r="LES229" s="1"/>
      <c r="LET229" s="1"/>
      <c r="LEU229" s="1"/>
      <c r="LEV229" s="1"/>
      <c r="LEW229" s="1"/>
      <c r="LEX229" s="1"/>
      <c r="LEY229" s="1"/>
      <c r="LEZ229" s="1"/>
      <c r="LFA229" s="1"/>
      <c r="LFB229" s="1"/>
      <c r="LFC229" s="1"/>
      <c r="LFD229" s="1"/>
      <c r="LFE229" s="1"/>
      <c r="LFF229" s="1"/>
      <c r="LFG229" s="1"/>
      <c r="LFH229" s="1"/>
      <c r="LFI229" s="1"/>
      <c r="LFJ229" s="1"/>
      <c r="LFK229" s="1"/>
      <c r="LFL229" s="1"/>
      <c r="LFM229" s="1"/>
      <c r="LFN229" s="1"/>
      <c r="LFO229" s="1"/>
      <c r="LFP229" s="1"/>
      <c r="LFQ229" s="1"/>
      <c r="LFR229" s="1"/>
      <c r="LFS229" s="1"/>
      <c r="LFT229" s="1"/>
      <c r="LFU229" s="1"/>
      <c r="LFV229" s="1"/>
      <c r="LFW229" s="1"/>
      <c r="LFX229" s="1"/>
      <c r="LFY229" s="1"/>
      <c r="LFZ229" s="1"/>
      <c r="LGA229" s="1"/>
      <c r="LGB229" s="1"/>
      <c r="LGC229" s="1"/>
      <c r="LGD229" s="1"/>
      <c r="LGE229" s="1"/>
      <c r="LGF229" s="1"/>
      <c r="LGG229" s="1"/>
      <c r="LGH229" s="1"/>
      <c r="LGI229" s="1"/>
      <c r="LGJ229" s="1"/>
      <c r="LGK229" s="1"/>
      <c r="LGL229" s="1"/>
      <c r="LGM229" s="1"/>
      <c r="LGN229" s="1"/>
      <c r="LGO229" s="1"/>
      <c r="LGP229" s="1"/>
      <c r="LGQ229" s="1"/>
      <c r="LGR229" s="1"/>
      <c r="LGS229" s="1"/>
      <c r="LGT229" s="1"/>
      <c r="LGU229" s="1"/>
      <c r="LGV229" s="1"/>
      <c r="LGW229" s="1"/>
      <c r="LGX229" s="1"/>
      <c r="LGY229" s="1"/>
      <c r="LGZ229" s="1"/>
      <c r="LHA229" s="1"/>
      <c r="LHB229" s="1"/>
      <c r="LHC229" s="1"/>
      <c r="LHD229" s="1"/>
      <c r="LHE229" s="1"/>
      <c r="LHF229" s="1"/>
      <c r="LHG229" s="1"/>
      <c r="LHH229" s="1"/>
      <c r="LHI229" s="1"/>
      <c r="LHJ229" s="1"/>
      <c r="LHK229" s="1"/>
      <c r="LHL229" s="1"/>
      <c r="LHM229" s="1"/>
      <c r="LHN229" s="1"/>
      <c r="LHO229" s="1"/>
      <c r="LHP229" s="1"/>
      <c r="LHQ229" s="1"/>
      <c r="LHR229" s="1"/>
      <c r="LHS229" s="1"/>
      <c r="LHT229" s="1"/>
      <c r="LHU229" s="1"/>
      <c r="LHV229" s="1"/>
      <c r="LHW229" s="1"/>
      <c r="LHX229" s="1"/>
      <c r="LHY229" s="1"/>
      <c r="LHZ229" s="1"/>
      <c r="LIA229" s="1"/>
      <c r="LIB229" s="1"/>
      <c r="LIC229" s="1"/>
      <c r="LID229" s="1"/>
      <c r="LIE229" s="1"/>
      <c r="LIF229" s="1"/>
      <c r="LIG229" s="1"/>
      <c r="LIH229" s="1"/>
      <c r="LII229" s="1"/>
      <c r="LIJ229" s="1"/>
      <c r="LIK229" s="1"/>
      <c r="LIL229" s="1"/>
      <c r="LIM229" s="1"/>
      <c r="LIN229" s="1"/>
      <c r="LIO229" s="1"/>
      <c r="LIP229" s="1"/>
      <c r="LIQ229" s="1"/>
      <c r="LIR229" s="1"/>
      <c r="LIS229" s="1"/>
      <c r="LIT229" s="1"/>
      <c r="LIU229" s="1"/>
      <c r="LIV229" s="1"/>
      <c r="LIW229" s="1"/>
      <c r="LIX229" s="1"/>
      <c r="LIY229" s="1"/>
      <c r="LIZ229" s="1"/>
      <c r="LJA229" s="1"/>
      <c r="LJB229" s="1"/>
      <c r="LJC229" s="1"/>
      <c r="LJD229" s="1"/>
      <c r="LJE229" s="1"/>
      <c r="LJF229" s="1"/>
      <c r="LJG229" s="1"/>
      <c r="LJH229" s="1"/>
      <c r="LJI229" s="1"/>
      <c r="LJJ229" s="1"/>
      <c r="LJK229" s="1"/>
      <c r="LJL229" s="1"/>
      <c r="LJM229" s="1"/>
      <c r="LJN229" s="1"/>
      <c r="LJO229" s="1"/>
      <c r="LJP229" s="1"/>
      <c r="LJQ229" s="1"/>
      <c r="LJR229" s="1"/>
      <c r="LJS229" s="1"/>
      <c r="LJT229" s="1"/>
      <c r="LJU229" s="1"/>
      <c r="LJV229" s="1"/>
      <c r="LJW229" s="1"/>
      <c r="LJX229" s="1"/>
      <c r="LJY229" s="1"/>
      <c r="LJZ229" s="1"/>
      <c r="LKA229" s="1"/>
      <c r="LKB229" s="1"/>
      <c r="LKC229" s="1"/>
      <c r="LKD229" s="1"/>
      <c r="LKE229" s="1"/>
      <c r="LKF229" s="1"/>
      <c r="LKG229" s="1"/>
      <c r="LKH229" s="1"/>
      <c r="LKI229" s="1"/>
      <c r="LKJ229" s="1"/>
      <c r="LKK229" s="1"/>
      <c r="LKL229" s="1"/>
      <c r="LKM229" s="1"/>
      <c r="LKN229" s="1"/>
      <c r="LKO229" s="1"/>
      <c r="LKP229" s="1"/>
      <c r="LKQ229" s="1"/>
      <c r="LKR229" s="1"/>
      <c r="LKS229" s="1"/>
      <c r="LKT229" s="1"/>
      <c r="LKU229" s="1"/>
      <c r="LKV229" s="1"/>
      <c r="LKW229" s="1"/>
      <c r="LKX229" s="1"/>
      <c r="LKY229" s="1"/>
      <c r="LKZ229" s="1"/>
      <c r="LLA229" s="1"/>
      <c r="LLB229" s="1"/>
      <c r="LLC229" s="1"/>
      <c r="LLD229" s="1"/>
      <c r="LLE229" s="1"/>
      <c r="LLF229" s="1"/>
      <c r="LLG229" s="1"/>
      <c r="LLH229" s="1"/>
      <c r="LLI229" s="1"/>
      <c r="LLJ229" s="1"/>
      <c r="LLK229" s="1"/>
      <c r="LLL229" s="1"/>
      <c r="LLM229" s="1"/>
      <c r="LLN229" s="1"/>
      <c r="LLO229" s="1"/>
      <c r="LLP229" s="1"/>
      <c r="LLQ229" s="1"/>
      <c r="LLR229" s="1"/>
      <c r="LLS229" s="1"/>
      <c r="LLT229" s="1"/>
      <c r="LLU229" s="1"/>
      <c r="LLV229" s="1"/>
      <c r="LLW229" s="1"/>
      <c r="LLX229" s="1"/>
      <c r="LLY229" s="1"/>
      <c r="LLZ229" s="1"/>
      <c r="LMA229" s="1"/>
      <c r="LMB229" s="1"/>
      <c r="LMC229" s="1"/>
      <c r="LMD229" s="1"/>
      <c r="LME229" s="1"/>
      <c r="LMF229" s="1"/>
      <c r="LMG229" s="1"/>
      <c r="LMH229" s="1"/>
      <c r="LMI229" s="1"/>
      <c r="LMJ229" s="1"/>
      <c r="LMK229" s="1"/>
      <c r="LML229" s="1"/>
      <c r="LMM229" s="1"/>
      <c r="LMN229" s="1"/>
      <c r="LMO229" s="1"/>
      <c r="LMP229" s="1"/>
      <c r="LMQ229" s="1"/>
      <c r="LMR229" s="1"/>
      <c r="LMS229" s="1"/>
      <c r="LMT229" s="1"/>
      <c r="LMU229" s="1"/>
      <c r="LMV229" s="1"/>
      <c r="LMW229" s="1"/>
      <c r="LMX229" s="1"/>
      <c r="LMY229" s="1"/>
      <c r="LMZ229" s="1"/>
      <c r="LNA229" s="1"/>
      <c r="LNB229" s="1"/>
      <c r="LNC229" s="1"/>
      <c r="LND229" s="1"/>
      <c r="LNE229" s="1"/>
      <c r="LNF229" s="1"/>
      <c r="LNG229" s="1"/>
      <c r="LNH229" s="1"/>
      <c r="LNI229" s="1"/>
      <c r="LNJ229" s="1"/>
      <c r="LNK229" s="1"/>
      <c r="LNL229" s="1"/>
      <c r="LNM229" s="1"/>
      <c r="LNN229" s="1"/>
      <c r="LNO229" s="1"/>
      <c r="LNP229" s="1"/>
      <c r="LNQ229" s="1"/>
      <c r="LNR229" s="1"/>
      <c r="LNS229" s="1"/>
      <c r="LNT229" s="1"/>
      <c r="LNU229" s="1"/>
      <c r="LNV229" s="1"/>
      <c r="LNW229" s="1"/>
      <c r="LNX229" s="1"/>
      <c r="LNY229" s="1"/>
      <c r="LNZ229" s="1"/>
      <c r="LOA229" s="1"/>
      <c r="LOB229" s="1"/>
      <c r="LOC229" s="1"/>
      <c r="LOD229" s="1"/>
      <c r="LOE229" s="1"/>
      <c r="LOF229" s="1"/>
      <c r="LOG229" s="1"/>
      <c r="LOH229" s="1"/>
      <c r="LOI229" s="1"/>
      <c r="LOJ229" s="1"/>
      <c r="LOK229" s="1"/>
      <c r="LOL229" s="1"/>
      <c r="LOM229" s="1"/>
      <c r="LON229" s="1"/>
      <c r="LOO229" s="1"/>
      <c r="LOP229" s="1"/>
      <c r="LOQ229" s="1"/>
      <c r="LOR229" s="1"/>
      <c r="LOS229" s="1"/>
      <c r="LOT229" s="1"/>
      <c r="LOU229" s="1"/>
      <c r="LOV229" s="1"/>
      <c r="LOW229" s="1"/>
      <c r="LOX229" s="1"/>
      <c r="LOY229" s="1"/>
      <c r="LOZ229" s="1"/>
      <c r="LPA229" s="1"/>
      <c r="LPB229" s="1"/>
      <c r="LPC229" s="1"/>
      <c r="LPD229" s="1"/>
      <c r="LPE229" s="1"/>
      <c r="LPF229" s="1"/>
      <c r="LPG229" s="1"/>
      <c r="LPH229" s="1"/>
      <c r="LPI229" s="1"/>
      <c r="LPJ229" s="1"/>
      <c r="LPK229" s="1"/>
      <c r="LPL229" s="1"/>
      <c r="LPM229" s="1"/>
      <c r="LPN229" s="1"/>
      <c r="LPO229" s="1"/>
      <c r="LPP229" s="1"/>
      <c r="LPQ229" s="1"/>
      <c r="LPR229" s="1"/>
      <c r="LPS229" s="1"/>
      <c r="LPT229" s="1"/>
      <c r="LPU229" s="1"/>
      <c r="LPV229" s="1"/>
      <c r="LPW229" s="1"/>
      <c r="LPX229" s="1"/>
      <c r="LPY229" s="1"/>
      <c r="LPZ229" s="1"/>
      <c r="LQA229" s="1"/>
      <c r="LQB229" s="1"/>
      <c r="LQC229" s="1"/>
      <c r="LQD229" s="1"/>
      <c r="LQE229" s="1"/>
      <c r="LQF229" s="1"/>
      <c r="LQG229" s="1"/>
      <c r="LQH229" s="1"/>
      <c r="LQI229" s="1"/>
      <c r="LQJ229" s="1"/>
      <c r="LQK229" s="1"/>
      <c r="LQL229" s="1"/>
      <c r="LQM229" s="1"/>
      <c r="LQN229" s="1"/>
      <c r="LQO229" s="1"/>
      <c r="LQP229" s="1"/>
      <c r="LQQ229" s="1"/>
      <c r="LQR229" s="1"/>
      <c r="LQS229" s="1"/>
      <c r="LQT229" s="1"/>
      <c r="LQU229" s="1"/>
      <c r="LQV229" s="1"/>
      <c r="LQW229" s="1"/>
      <c r="LQX229" s="1"/>
      <c r="LQY229" s="1"/>
      <c r="LQZ229" s="1"/>
      <c r="LRA229" s="1"/>
      <c r="LRB229" s="1"/>
      <c r="LRC229" s="1"/>
      <c r="LRD229" s="1"/>
      <c r="LRE229" s="1"/>
      <c r="LRF229" s="1"/>
      <c r="LRG229" s="1"/>
      <c r="LRH229" s="1"/>
      <c r="LRI229" s="1"/>
      <c r="LRJ229" s="1"/>
      <c r="LRK229" s="1"/>
      <c r="LRL229" s="1"/>
      <c r="LRM229" s="1"/>
      <c r="LRN229" s="1"/>
      <c r="LRO229" s="1"/>
      <c r="LRP229" s="1"/>
      <c r="LRQ229" s="1"/>
      <c r="LRR229" s="1"/>
      <c r="LRS229" s="1"/>
      <c r="LRT229" s="1"/>
      <c r="LRU229" s="1"/>
      <c r="LRV229" s="1"/>
      <c r="LRW229" s="1"/>
      <c r="LRX229" s="1"/>
      <c r="LRY229" s="1"/>
      <c r="LRZ229" s="1"/>
      <c r="LSA229" s="1"/>
      <c r="LSB229" s="1"/>
      <c r="LSC229" s="1"/>
      <c r="LSD229" s="1"/>
      <c r="LSE229" s="1"/>
      <c r="LSF229" s="1"/>
      <c r="LSG229" s="1"/>
      <c r="LSH229" s="1"/>
      <c r="LSI229" s="1"/>
      <c r="LSJ229" s="1"/>
      <c r="LSK229" s="1"/>
      <c r="LSL229" s="1"/>
      <c r="LSM229" s="1"/>
      <c r="LSN229" s="1"/>
      <c r="LSO229" s="1"/>
      <c r="LSP229" s="1"/>
      <c r="LSQ229" s="1"/>
      <c r="LSR229" s="1"/>
      <c r="LSS229" s="1"/>
      <c r="LST229" s="1"/>
      <c r="LSU229" s="1"/>
      <c r="LSV229" s="1"/>
      <c r="LSW229" s="1"/>
      <c r="LSX229" s="1"/>
      <c r="LSY229" s="1"/>
      <c r="LSZ229" s="1"/>
      <c r="LTA229" s="1"/>
      <c r="LTB229" s="1"/>
      <c r="LTC229" s="1"/>
      <c r="LTD229" s="1"/>
      <c r="LTE229" s="1"/>
      <c r="LTF229" s="1"/>
      <c r="LTG229" s="1"/>
      <c r="LTH229" s="1"/>
      <c r="LTI229" s="1"/>
      <c r="LTJ229" s="1"/>
      <c r="LTK229" s="1"/>
      <c r="LTL229" s="1"/>
      <c r="LTM229" s="1"/>
      <c r="LTN229" s="1"/>
      <c r="LTO229" s="1"/>
      <c r="LTP229" s="1"/>
      <c r="LTQ229" s="1"/>
      <c r="LTR229" s="1"/>
      <c r="LTS229" s="1"/>
      <c r="LTT229" s="1"/>
      <c r="LTU229" s="1"/>
      <c r="LTV229" s="1"/>
      <c r="LTW229" s="1"/>
      <c r="LTX229" s="1"/>
      <c r="LTY229" s="1"/>
      <c r="LTZ229" s="1"/>
      <c r="LUA229" s="1"/>
      <c r="LUB229" s="1"/>
      <c r="LUC229" s="1"/>
      <c r="LUD229" s="1"/>
      <c r="LUE229" s="1"/>
      <c r="LUF229" s="1"/>
      <c r="LUG229" s="1"/>
      <c r="LUH229" s="1"/>
      <c r="LUI229" s="1"/>
      <c r="LUJ229" s="1"/>
      <c r="LUK229" s="1"/>
      <c r="LUL229" s="1"/>
      <c r="LUM229" s="1"/>
      <c r="LUN229" s="1"/>
      <c r="LUO229" s="1"/>
      <c r="LUP229" s="1"/>
      <c r="LUQ229" s="1"/>
      <c r="LUR229" s="1"/>
      <c r="LUS229" s="1"/>
      <c r="LUT229" s="1"/>
      <c r="LUU229" s="1"/>
      <c r="LUV229" s="1"/>
      <c r="LUW229" s="1"/>
      <c r="LUX229" s="1"/>
      <c r="LUY229" s="1"/>
      <c r="LUZ229" s="1"/>
      <c r="LVA229" s="1"/>
      <c r="LVB229" s="1"/>
      <c r="LVC229" s="1"/>
      <c r="LVD229" s="1"/>
      <c r="LVE229" s="1"/>
      <c r="LVF229" s="1"/>
      <c r="LVG229" s="1"/>
      <c r="LVH229" s="1"/>
      <c r="LVI229" s="1"/>
      <c r="LVJ229" s="1"/>
      <c r="LVK229" s="1"/>
      <c r="LVL229" s="1"/>
      <c r="LVM229" s="1"/>
      <c r="LVN229" s="1"/>
      <c r="LVO229" s="1"/>
      <c r="LVP229" s="1"/>
      <c r="LVQ229" s="1"/>
      <c r="LVR229" s="1"/>
      <c r="LVS229" s="1"/>
      <c r="LVT229" s="1"/>
      <c r="LVU229" s="1"/>
      <c r="LVV229" s="1"/>
      <c r="LVW229" s="1"/>
      <c r="LVX229" s="1"/>
      <c r="LVY229" s="1"/>
      <c r="LVZ229" s="1"/>
      <c r="LWA229" s="1"/>
      <c r="LWB229" s="1"/>
      <c r="LWC229" s="1"/>
      <c r="LWD229" s="1"/>
      <c r="LWE229" s="1"/>
      <c r="LWF229" s="1"/>
      <c r="LWG229" s="1"/>
      <c r="LWH229" s="1"/>
      <c r="LWI229" s="1"/>
      <c r="LWJ229" s="1"/>
      <c r="LWK229" s="1"/>
      <c r="LWL229" s="1"/>
      <c r="LWM229" s="1"/>
      <c r="LWN229" s="1"/>
      <c r="LWO229" s="1"/>
      <c r="LWP229" s="1"/>
      <c r="LWQ229" s="1"/>
      <c r="LWR229" s="1"/>
      <c r="LWS229" s="1"/>
      <c r="LWT229" s="1"/>
      <c r="LWU229" s="1"/>
      <c r="LWV229" s="1"/>
      <c r="LWW229" s="1"/>
      <c r="LWX229" s="1"/>
      <c r="LWY229" s="1"/>
      <c r="LWZ229" s="1"/>
      <c r="LXA229" s="1"/>
      <c r="LXB229" s="1"/>
      <c r="LXC229" s="1"/>
      <c r="LXD229" s="1"/>
      <c r="LXE229" s="1"/>
      <c r="LXF229" s="1"/>
      <c r="LXG229" s="1"/>
      <c r="LXH229" s="1"/>
      <c r="LXI229" s="1"/>
      <c r="LXJ229" s="1"/>
      <c r="LXK229" s="1"/>
      <c r="LXL229" s="1"/>
      <c r="LXM229" s="1"/>
      <c r="LXN229" s="1"/>
      <c r="LXO229" s="1"/>
      <c r="LXP229" s="1"/>
      <c r="LXQ229" s="1"/>
      <c r="LXR229" s="1"/>
      <c r="LXS229" s="1"/>
      <c r="LXT229" s="1"/>
      <c r="LXU229" s="1"/>
      <c r="LXV229" s="1"/>
      <c r="LXW229" s="1"/>
      <c r="LXX229" s="1"/>
      <c r="LXY229" s="1"/>
      <c r="LXZ229" s="1"/>
      <c r="LYA229" s="1"/>
      <c r="LYB229" s="1"/>
      <c r="LYC229" s="1"/>
      <c r="LYD229" s="1"/>
      <c r="LYE229" s="1"/>
      <c r="LYF229" s="1"/>
      <c r="LYG229" s="1"/>
      <c r="LYH229" s="1"/>
      <c r="LYI229" s="1"/>
      <c r="LYJ229" s="1"/>
      <c r="LYK229" s="1"/>
      <c r="LYL229" s="1"/>
      <c r="LYM229" s="1"/>
      <c r="LYN229" s="1"/>
      <c r="LYO229" s="1"/>
      <c r="LYP229" s="1"/>
      <c r="LYQ229" s="1"/>
      <c r="LYR229" s="1"/>
      <c r="LYS229" s="1"/>
      <c r="LYT229" s="1"/>
      <c r="LYU229" s="1"/>
      <c r="LYV229" s="1"/>
      <c r="LYW229" s="1"/>
      <c r="LYX229" s="1"/>
      <c r="LYY229" s="1"/>
      <c r="LYZ229" s="1"/>
      <c r="LZA229" s="1"/>
      <c r="LZB229" s="1"/>
      <c r="LZC229" s="1"/>
      <c r="LZD229" s="1"/>
      <c r="LZE229" s="1"/>
      <c r="LZF229" s="1"/>
      <c r="LZG229" s="1"/>
      <c r="LZH229" s="1"/>
      <c r="LZI229" s="1"/>
      <c r="LZJ229" s="1"/>
      <c r="LZK229" s="1"/>
      <c r="LZL229" s="1"/>
      <c r="LZM229" s="1"/>
      <c r="LZN229" s="1"/>
      <c r="LZO229" s="1"/>
      <c r="LZP229" s="1"/>
      <c r="LZQ229" s="1"/>
      <c r="LZR229" s="1"/>
      <c r="LZS229" s="1"/>
      <c r="LZT229" s="1"/>
      <c r="LZU229" s="1"/>
      <c r="LZV229" s="1"/>
      <c r="LZW229" s="1"/>
      <c r="LZX229" s="1"/>
      <c r="LZY229" s="1"/>
      <c r="LZZ229" s="1"/>
      <c r="MAA229" s="1"/>
      <c r="MAB229" s="1"/>
      <c r="MAC229" s="1"/>
      <c r="MAD229" s="1"/>
      <c r="MAE229" s="1"/>
      <c r="MAF229" s="1"/>
      <c r="MAG229" s="1"/>
      <c r="MAH229" s="1"/>
      <c r="MAI229" s="1"/>
      <c r="MAJ229" s="1"/>
      <c r="MAK229" s="1"/>
      <c r="MAL229" s="1"/>
      <c r="MAM229" s="1"/>
      <c r="MAN229" s="1"/>
      <c r="MAO229" s="1"/>
      <c r="MAP229" s="1"/>
      <c r="MAQ229" s="1"/>
      <c r="MAR229" s="1"/>
      <c r="MAS229" s="1"/>
      <c r="MAT229" s="1"/>
      <c r="MAU229" s="1"/>
      <c r="MAV229" s="1"/>
      <c r="MAW229" s="1"/>
      <c r="MAX229" s="1"/>
      <c r="MAY229" s="1"/>
      <c r="MAZ229" s="1"/>
      <c r="MBA229" s="1"/>
      <c r="MBB229" s="1"/>
      <c r="MBC229" s="1"/>
      <c r="MBD229" s="1"/>
      <c r="MBE229" s="1"/>
      <c r="MBF229" s="1"/>
      <c r="MBG229" s="1"/>
      <c r="MBH229" s="1"/>
      <c r="MBI229" s="1"/>
      <c r="MBJ229" s="1"/>
      <c r="MBK229" s="1"/>
      <c r="MBL229" s="1"/>
      <c r="MBM229" s="1"/>
      <c r="MBN229" s="1"/>
      <c r="MBO229" s="1"/>
      <c r="MBP229" s="1"/>
      <c r="MBQ229" s="1"/>
      <c r="MBR229" s="1"/>
      <c r="MBS229" s="1"/>
      <c r="MBT229" s="1"/>
      <c r="MBU229" s="1"/>
      <c r="MBV229" s="1"/>
      <c r="MBW229" s="1"/>
      <c r="MBX229" s="1"/>
      <c r="MBY229" s="1"/>
      <c r="MBZ229" s="1"/>
      <c r="MCA229" s="1"/>
      <c r="MCB229" s="1"/>
      <c r="MCC229" s="1"/>
      <c r="MCD229" s="1"/>
      <c r="MCE229" s="1"/>
      <c r="MCF229" s="1"/>
      <c r="MCG229" s="1"/>
      <c r="MCH229" s="1"/>
      <c r="MCI229" s="1"/>
      <c r="MCJ229" s="1"/>
      <c r="MCK229" s="1"/>
      <c r="MCL229" s="1"/>
      <c r="MCM229" s="1"/>
      <c r="MCN229" s="1"/>
      <c r="MCO229" s="1"/>
      <c r="MCP229" s="1"/>
      <c r="MCQ229" s="1"/>
      <c r="MCR229" s="1"/>
      <c r="MCS229" s="1"/>
      <c r="MCT229" s="1"/>
      <c r="MCU229" s="1"/>
      <c r="MCV229" s="1"/>
      <c r="MCW229" s="1"/>
      <c r="MCX229" s="1"/>
      <c r="MCY229" s="1"/>
      <c r="MCZ229" s="1"/>
      <c r="MDA229" s="1"/>
      <c r="MDB229" s="1"/>
      <c r="MDC229" s="1"/>
      <c r="MDD229" s="1"/>
      <c r="MDE229" s="1"/>
      <c r="MDF229" s="1"/>
      <c r="MDG229" s="1"/>
      <c r="MDH229" s="1"/>
      <c r="MDI229" s="1"/>
      <c r="MDJ229" s="1"/>
      <c r="MDK229" s="1"/>
      <c r="MDL229" s="1"/>
      <c r="MDM229" s="1"/>
      <c r="MDN229" s="1"/>
      <c r="MDO229" s="1"/>
      <c r="MDP229" s="1"/>
      <c r="MDQ229" s="1"/>
      <c r="MDR229" s="1"/>
      <c r="MDS229" s="1"/>
      <c r="MDT229" s="1"/>
      <c r="MDU229" s="1"/>
      <c r="MDV229" s="1"/>
      <c r="MDW229" s="1"/>
      <c r="MDX229" s="1"/>
      <c r="MDY229" s="1"/>
      <c r="MDZ229" s="1"/>
      <c r="MEA229" s="1"/>
      <c r="MEB229" s="1"/>
      <c r="MEC229" s="1"/>
      <c r="MED229" s="1"/>
      <c r="MEE229" s="1"/>
      <c r="MEF229" s="1"/>
      <c r="MEG229" s="1"/>
      <c r="MEH229" s="1"/>
      <c r="MEI229" s="1"/>
      <c r="MEJ229" s="1"/>
      <c r="MEK229" s="1"/>
      <c r="MEL229" s="1"/>
      <c r="MEM229" s="1"/>
      <c r="MEN229" s="1"/>
      <c r="MEO229" s="1"/>
      <c r="MEP229" s="1"/>
      <c r="MEQ229" s="1"/>
      <c r="MER229" s="1"/>
      <c r="MES229" s="1"/>
      <c r="MET229" s="1"/>
      <c r="MEU229" s="1"/>
      <c r="MEV229" s="1"/>
      <c r="MEW229" s="1"/>
      <c r="MEX229" s="1"/>
      <c r="MEY229" s="1"/>
      <c r="MEZ229" s="1"/>
      <c r="MFA229" s="1"/>
      <c r="MFB229" s="1"/>
      <c r="MFC229" s="1"/>
      <c r="MFD229" s="1"/>
      <c r="MFE229" s="1"/>
      <c r="MFF229" s="1"/>
      <c r="MFG229" s="1"/>
      <c r="MFH229" s="1"/>
      <c r="MFI229" s="1"/>
      <c r="MFJ229" s="1"/>
      <c r="MFK229" s="1"/>
      <c r="MFL229" s="1"/>
      <c r="MFM229" s="1"/>
      <c r="MFN229" s="1"/>
      <c r="MFO229" s="1"/>
      <c r="MFP229" s="1"/>
      <c r="MFQ229" s="1"/>
      <c r="MFR229" s="1"/>
      <c r="MFS229" s="1"/>
      <c r="MFT229" s="1"/>
      <c r="MFU229" s="1"/>
      <c r="MFV229" s="1"/>
      <c r="MFW229" s="1"/>
      <c r="MFX229" s="1"/>
      <c r="MFY229" s="1"/>
      <c r="MFZ229" s="1"/>
      <c r="MGA229" s="1"/>
      <c r="MGB229" s="1"/>
      <c r="MGC229" s="1"/>
      <c r="MGD229" s="1"/>
      <c r="MGE229" s="1"/>
      <c r="MGF229" s="1"/>
      <c r="MGG229" s="1"/>
      <c r="MGH229" s="1"/>
      <c r="MGI229" s="1"/>
      <c r="MGJ229" s="1"/>
      <c r="MGK229" s="1"/>
      <c r="MGL229" s="1"/>
      <c r="MGM229" s="1"/>
      <c r="MGN229" s="1"/>
      <c r="MGO229" s="1"/>
      <c r="MGP229" s="1"/>
      <c r="MGQ229" s="1"/>
      <c r="MGR229" s="1"/>
      <c r="MGS229" s="1"/>
      <c r="MGT229" s="1"/>
      <c r="MGU229" s="1"/>
      <c r="MGV229" s="1"/>
      <c r="MGW229" s="1"/>
      <c r="MGX229" s="1"/>
      <c r="MGY229" s="1"/>
      <c r="MGZ229" s="1"/>
      <c r="MHA229" s="1"/>
      <c r="MHB229" s="1"/>
      <c r="MHC229" s="1"/>
      <c r="MHD229" s="1"/>
      <c r="MHE229" s="1"/>
      <c r="MHF229" s="1"/>
      <c r="MHG229" s="1"/>
      <c r="MHH229" s="1"/>
      <c r="MHI229" s="1"/>
      <c r="MHJ229" s="1"/>
      <c r="MHK229" s="1"/>
      <c r="MHL229" s="1"/>
      <c r="MHM229" s="1"/>
      <c r="MHN229" s="1"/>
      <c r="MHO229" s="1"/>
      <c r="MHP229" s="1"/>
      <c r="MHQ229" s="1"/>
      <c r="MHR229" s="1"/>
      <c r="MHS229" s="1"/>
      <c r="MHT229" s="1"/>
      <c r="MHU229" s="1"/>
      <c r="MHV229" s="1"/>
      <c r="MHW229" s="1"/>
      <c r="MHX229" s="1"/>
      <c r="MHY229" s="1"/>
      <c r="MHZ229" s="1"/>
      <c r="MIA229" s="1"/>
      <c r="MIB229" s="1"/>
      <c r="MIC229" s="1"/>
      <c r="MID229" s="1"/>
      <c r="MIE229" s="1"/>
      <c r="MIF229" s="1"/>
      <c r="MIG229" s="1"/>
      <c r="MIH229" s="1"/>
      <c r="MII229" s="1"/>
      <c r="MIJ229" s="1"/>
      <c r="MIK229" s="1"/>
      <c r="MIL229" s="1"/>
      <c r="MIM229" s="1"/>
      <c r="MIN229" s="1"/>
      <c r="MIO229" s="1"/>
      <c r="MIP229" s="1"/>
      <c r="MIQ229" s="1"/>
      <c r="MIR229" s="1"/>
      <c r="MIS229" s="1"/>
      <c r="MIT229" s="1"/>
      <c r="MIU229" s="1"/>
      <c r="MIV229" s="1"/>
      <c r="MIW229" s="1"/>
      <c r="MIX229" s="1"/>
      <c r="MIY229" s="1"/>
      <c r="MIZ229" s="1"/>
      <c r="MJA229" s="1"/>
      <c r="MJB229" s="1"/>
      <c r="MJC229" s="1"/>
      <c r="MJD229" s="1"/>
      <c r="MJE229" s="1"/>
      <c r="MJF229" s="1"/>
      <c r="MJG229" s="1"/>
      <c r="MJH229" s="1"/>
      <c r="MJI229" s="1"/>
      <c r="MJJ229" s="1"/>
      <c r="MJK229" s="1"/>
      <c r="MJL229" s="1"/>
      <c r="MJM229" s="1"/>
      <c r="MJN229" s="1"/>
      <c r="MJO229" s="1"/>
      <c r="MJP229" s="1"/>
      <c r="MJQ229" s="1"/>
      <c r="MJR229" s="1"/>
      <c r="MJS229" s="1"/>
      <c r="MJT229" s="1"/>
      <c r="MJU229" s="1"/>
      <c r="MJV229" s="1"/>
      <c r="MJW229" s="1"/>
      <c r="MJX229" s="1"/>
      <c r="MJY229" s="1"/>
      <c r="MJZ229" s="1"/>
      <c r="MKA229" s="1"/>
      <c r="MKB229" s="1"/>
      <c r="MKC229" s="1"/>
      <c r="MKD229" s="1"/>
      <c r="MKE229" s="1"/>
      <c r="MKF229" s="1"/>
      <c r="MKG229" s="1"/>
      <c r="MKH229" s="1"/>
      <c r="MKI229" s="1"/>
      <c r="MKJ229" s="1"/>
      <c r="MKK229" s="1"/>
      <c r="MKL229" s="1"/>
      <c r="MKM229" s="1"/>
      <c r="MKN229" s="1"/>
      <c r="MKO229" s="1"/>
      <c r="MKP229" s="1"/>
      <c r="MKQ229" s="1"/>
      <c r="MKR229" s="1"/>
      <c r="MKS229" s="1"/>
      <c r="MKT229" s="1"/>
      <c r="MKU229" s="1"/>
      <c r="MKV229" s="1"/>
      <c r="MKW229" s="1"/>
      <c r="MKX229" s="1"/>
      <c r="MKY229" s="1"/>
      <c r="MKZ229" s="1"/>
      <c r="MLA229" s="1"/>
      <c r="MLB229" s="1"/>
      <c r="MLC229" s="1"/>
      <c r="MLD229" s="1"/>
      <c r="MLE229" s="1"/>
      <c r="MLF229" s="1"/>
      <c r="MLG229" s="1"/>
      <c r="MLH229" s="1"/>
      <c r="MLI229" s="1"/>
      <c r="MLJ229" s="1"/>
      <c r="MLK229" s="1"/>
      <c r="MLL229" s="1"/>
      <c r="MLM229" s="1"/>
      <c r="MLN229" s="1"/>
      <c r="MLO229" s="1"/>
      <c r="MLP229" s="1"/>
      <c r="MLQ229" s="1"/>
      <c r="MLR229" s="1"/>
      <c r="MLS229" s="1"/>
      <c r="MLT229" s="1"/>
      <c r="MLU229" s="1"/>
      <c r="MLV229" s="1"/>
      <c r="MLW229" s="1"/>
      <c r="MLX229" s="1"/>
      <c r="MLY229" s="1"/>
      <c r="MLZ229" s="1"/>
      <c r="MMA229" s="1"/>
      <c r="MMB229" s="1"/>
      <c r="MMC229" s="1"/>
      <c r="MMD229" s="1"/>
      <c r="MME229" s="1"/>
      <c r="MMF229" s="1"/>
      <c r="MMG229" s="1"/>
      <c r="MMH229" s="1"/>
      <c r="MMI229" s="1"/>
      <c r="MMJ229" s="1"/>
      <c r="MMK229" s="1"/>
      <c r="MML229" s="1"/>
      <c r="MMM229" s="1"/>
      <c r="MMN229" s="1"/>
      <c r="MMO229" s="1"/>
      <c r="MMP229" s="1"/>
      <c r="MMQ229" s="1"/>
      <c r="MMR229" s="1"/>
      <c r="MMS229" s="1"/>
      <c r="MMT229" s="1"/>
      <c r="MMU229" s="1"/>
      <c r="MMV229" s="1"/>
      <c r="MMW229" s="1"/>
      <c r="MMX229" s="1"/>
      <c r="MMY229" s="1"/>
      <c r="MMZ229" s="1"/>
      <c r="MNA229" s="1"/>
      <c r="MNB229" s="1"/>
      <c r="MNC229" s="1"/>
      <c r="MND229" s="1"/>
      <c r="MNE229" s="1"/>
      <c r="MNF229" s="1"/>
      <c r="MNG229" s="1"/>
      <c r="MNH229" s="1"/>
      <c r="MNI229" s="1"/>
      <c r="MNJ229" s="1"/>
      <c r="MNK229" s="1"/>
      <c r="MNL229" s="1"/>
      <c r="MNM229" s="1"/>
      <c r="MNN229" s="1"/>
      <c r="MNO229" s="1"/>
      <c r="MNP229" s="1"/>
      <c r="MNQ229" s="1"/>
      <c r="MNR229" s="1"/>
      <c r="MNS229" s="1"/>
      <c r="MNT229" s="1"/>
      <c r="MNU229" s="1"/>
      <c r="MNV229" s="1"/>
      <c r="MNW229" s="1"/>
      <c r="MNX229" s="1"/>
      <c r="MNY229" s="1"/>
      <c r="MNZ229" s="1"/>
      <c r="MOA229" s="1"/>
      <c r="MOB229" s="1"/>
      <c r="MOC229" s="1"/>
      <c r="MOD229" s="1"/>
      <c r="MOE229" s="1"/>
      <c r="MOF229" s="1"/>
      <c r="MOG229" s="1"/>
      <c r="MOH229" s="1"/>
      <c r="MOI229" s="1"/>
      <c r="MOJ229" s="1"/>
      <c r="MOK229" s="1"/>
      <c r="MOL229" s="1"/>
      <c r="MOM229" s="1"/>
      <c r="MON229" s="1"/>
      <c r="MOO229" s="1"/>
      <c r="MOP229" s="1"/>
      <c r="MOQ229" s="1"/>
      <c r="MOR229" s="1"/>
      <c r="MOS229" s="1"/>
      <c r="MOT229" s="1"/>
      <c r="MOU229" s="1"/>
      <c r="MOV229" s="1"/>
      <c r="MOW229" s="1"/>
      <c r="MOX229" s="1"/>
      <c r="MOY229" s="1"/>
      <c r="MOZ229" s="1"/>
      <c r="MPA229" s="1"/>
      <c r="MPB229" s="1"/>
      <c r="MPC229" s="1"/>
      <c r="MPD229" s="1"/>
      <c r="MPE229" s="1"/>
      <c r="MPF229" s="1"/>
      <c r="MPG229" s="1"/>
      <c r="MPH229" s="1"/>
      <c r="MPI229" s="1"/>
      <c r="MPJ229" s="1"/>
      <c r="MPK229" s="1"/>
      <c r="MPL229" s="1"/>
      <c r="MPM229" s="1"/>
      <c r="MPN229" s="1"/>
      <c r="MPO229" s="1"/>
      <c r="MPP229" s="1"/>
      <c r="MPQ229" s="1"/>
      <c r="MPR229" s="1"/>
      <c r="MPS229" s="1"/>
      <c r="MPT229" s="1"/>
      <c r="MPU229" s="1"/>
      <c r="MPV229" s="1"/>
      <c r="MPW229" s="1"/>
      <c r="MPX229" s="1"/>
      <c r="MPY229" s="1"/>
      <c r="MPZ229" s="1"/>
      <c r="MQA229" s="1"/>
      <c r="MQB229" s="1"/>
      <c r="MQC229" s="1"/>
      <c r="MQD229" s="1"/>
      <c r="MQE229" s="1"/>
      <c r="MQF229" s="1"/>
      <c r="MQG229" s="1"/>
      <c r="MQH229" s="1"/>
      <c r="MQI229" s="1"/>
      <c r="MQJ229" s="1"/>
      <c r="MQK229" s="1"/>
      <c r="MQL229" s="1"/>
      <c r="MQM229" s="1"/>
      <c r="MQN229" s="1"/>
      <c r="MQO229" s="1"/>
      <c r="MQP229" s="1"/>
      <c r="MQQ229" s="1"/>
      <c r="MQR229" s="1"/>
      <c r="MQS229" s="1"/>
      <c r="MQT229" s="1"/>
      <c r="MQU229" s="1"/>
      <c r="MQV229" s="1"/>
      <c r="MQW229" s="1"/>
      <c r="MQX229" s="1"/>
      <c r="MQY229" s="1"/>
      <c r="MQZ229" s="1"/>
      <c r="MRA229" s="1"/>
      <c r="MRB229" s="1"/>
      <c r="MRC229" s="1"/>
      <c r="MRD229" s="1"/>
      <c r="MRE229" s="1"/>
      <c r="MRF229" s="1"/>
      <c r="MRG229" s="1"/>
      <c r="MRH229" s="1"/>
      <c r="MRI229" s="1"/>
      <c r="MRJ229" s="1"/>
      <c r="MRK229" s="1"/>
      <c r="MRL229" s="1"/>
      <c r="MRM229" s="1"/>
      <c r="MRN229" s="1"/>
      <c r="MRO229" s="1"/>
      <c r="MRP229" s="1"/>
      <c r="MRQ229" s="1"/>
      <c r="MRR229" s="1"/>
      <c r="MRS229" s="1"/>
      <c r="MRT229" s="1"/>
      <c r="MRU229" s="1"/>
      <c r="MRV229" s="1"/>
      <c r="MRW229" s="1"/>
      <c r="MRX229" s="1"/>
      <c r="MRY229" s="1"/>
      <c r="MRZ229" s="1"/>
      <c r="MSA229" s="1"/>
      <c r="MSB229" s="1"/>
      <c r="MSC229" s="1"/>
      <c r="MSD229" s="1"/>
      <c r="MSE229" s="1"/>
      <c r="MSF229" s="1"/>
      <c r="MSG229" s="1"/>
      <c r="MSH229" s="1"/>
      <c r="MSI229" s="1"/>
      <c r="MSJ229" s="1"/>
      <c r="MSK229" s="1"/>
      <c r="MSL229" s="1"/>
      <c r="MSM229" s="1"/>
      <c r="MSN229" s="1"/>
      <c r="MSO229" s="1"/>
      <c r="MSP229" s="1"/>
      <c r="MSQ229" s="1"/>
      <c r="MSR229" s="1"/>
      <c r="MSS229" s="1"/>
      <c r="MST229" s="1"/>
      <c r="MSU229" s="1"/>
      <c r="MSV229" s="1"/>
      <c r="MSW229" s="1"/>
      <c r="MSX229" s="1"/>
      <c r="MSY229" s="1"/>
      <c r="MSZ229" s="1"/>
      <c r="MTA229" s="1"/>
      <c r="MTB229" s="1"/>
      <c r="MTC229" s="1"/>
      <c r="MTD229" s="1"/>
      <c r="MTE229" s="1"/>
      <c r="MTF229" s="1"/>
      <c r="MTG229" s="1"/>
      <c r="MTH229" s="1"/>
      <c r="MTI229" s="1"/>
      <c r="MTJ229" s="1"/>
      <c r="MTK229" s="1"/>
      <c r="MTL229" s="1"/>
      <c r="MTM229" s="1"/>
      <c r="MTN229" s="1"/>
      <c r="MTO229" s="1"/>
      <c r="MTP229" s="1"/>
      <c r="MTQ229" s="1"/>
      <c r="MTR229" s="1"/>
      <c r="MTS229" s="1"/>
      <c r="MTT229" s="1"/>
      <c r="MTU229" s="1"/>
      <c r="MTV229" s="1"/>
      <c r="MTW229" s="1"/>
      <c r="MTX229" s="1"/>
      <c r="MTY229" s="1"/>
      <c r="MTZ229" s="1"/>
      <c r="MUA229" s="1"/>
      <c r="MUB229" s="1"/>
      <c r="MUC229" s="1"/>
      <c r="MUD229" s="1"/>
      <c r="MUE229" s="1"/>
      <c r="MUF229" s="1"/>
      <c r="MUG229" s="1"/>
      <c r="MUH229" s="1"/>
      <c r="MUI229" s="1"/>
      <c r="MUJ229" s="1"/>
      <c r="MUK229" s="1"/>
      <c r="MUL229" s="1"/>
      <c r="MUM229" s="1"/>
      <c r="MUN229" s="1"/>
      <c r="MUO229" s="1"/>
      <c r="MUP229" s="1"/>
      <c r="MUQ229" s="1"/>
      <c r="MUR229" s="1"/>
      <c r="MUS229" s="1"/>
      <c r="MUT229" s="1"/>
      <c r="MUU229" s="1"/>
      <c r="MUV229" s="1"/>
      <c r="MUW229" s="1"/>
      <c r="MUX229" s="1"/>
      <c r="MUY229" s="1"/>
      <c r="MUZ229" s="1"/>
      <c r="MVA229" s="1"/>
      <c r="MVB229" s="1"/>
      <c r="MVC229" s="1"/>
      <c r="MVD229" s="1"/>
      <c r="MVE229" s="1"/>
      <c r="MVF229" s="1"/>
      <c r="MVG229" s="1"/>
      <c r="MVH229" s="1"/>
      <c r="MVI229" s="1"/>
      <c r="MVJ229" s="1"/>
      <c r="MVK229" s="1"/>
      <c r="MVL229" s="1"/>
      <c r="MVM229" s="1"/>
      <c r="MVN229" s="1"/>
      <c r="MVO229" s="1"/>
      <c r="MVP229" s="1"/>
      <c r="MVQ229" s="1"/>
      <c r="MVR229" s="1"/>
      <c r="MVS229" s="1"/>
      <c r="MVT229" s="1"/>
      <c r="MVU229" s="1"/>
      <c r="MVV229" s="1"/>
      <c r="MVW229" s="1"/>
      <c r="MVX229" s="1"/>
      <c r="MVY229" s="1"/>
      <c r="MVZ229" s="1"/>
      <c r="MWA229" s="1"/>
      <c r="MWB229" s="1"/>
      <c r="MWC229" s="1"/>
      <c r="MWD229" s="1"/>
      <c r="MWE229" s="1"/>
      <c r="MWF229" s="1"/>
      <c r="MWG229" s="1"/>
      <c r="MWH229" s="1"/>
      <c r="MWI229" s="1"/>
      <c r="MWJ229" s="1"/>
      <c r="MWK229" s="1"/>
      <c r="MWL229" s="1"/>
      <c r="MWM229" s="1"/>
      <c r="MWN229" s="1"/>
      <c r="MWO229" s="1"/>
      <c r="MWP229" s="1"/>
      <c r="MWQ229" s="1"/>
      <c r="MWR229" s="1"/>
      <c r="MWS229" s="1"/>
      <c r="MWT229" s="1"/>
      <c r="MWU229" s="1"/>
      <c r="MWV229" s="1"/>
      <c r="MWW229" s="1"/>
      <c r="MWX229" s="1"/>
      <c r="MWY229" s="1"/>
      <c r="MWZ229" s="1"/>
      <c r="MXA229" s="1"/>
      <c r="MXB229" s="1"/>
      <c r="MXC229" s="1"/>
      <c r="MXD229" s="1"/>
      <c r="MXE229" s="1"/>
      <c r="MXF229" s="1"/>
      <c r="MXG229" s="1"/>
      <c r="MXH229" s="1"/>
      <c r="MXI229" s="1"/>
      <c r="MXJ229" s="1"/>
      <c r="MXK229" s="1"/>
      <c r="MXL229" s="1"/>
      <c r="MXM229" s="1"/>
      <c r="MXN229" s="1"/>
      <c r="MXO229" s="1"/>
      <c r="MXP229" s="1"/>
      <c r="MXQ229" s="1"/>
      <c r="MXR229" s="1"/>
      <c r="MXS229" s="1"/>
      <c r="MXT229" s="1"/>
      <c r="MXU229" s="1"/>
      <c r="MXV229" s="1"/>
      <c r="MXW229" s="1"/>
      <c r="MXX229" s="1"/>
      <c r="MXY229" s="1"/>
      <c r="MXZ229" s="1"/>
      <c r="MYA229" s="1"/>
      <c r="MYB229" s="1"/>
      <c r="MYC229" s="1"/>
      <c r="MYD229" s="1"/>
      <c r="MYE229" s="1"/>
      <c r="MYF229" s="1"/>
      <c r="MYG229" s="1"/>
      <c r="MYH229" s="1"/>
      <c r="MYI229" s="1"/>
      <c r="MYJ229" s="1"/>
      <c r="MYK229" s="1"/>
      <c r="MYL229" s="1"/>
      <c r="MYM229" s="1"/>
      <c r="MYN229" s="1"/>
      <c r="MYO229" s="1"/>
      <c r="MYP229" s="1"/>
      <c r="MYQ229" s="1"/>
      <c r="MYR229" s="1"/>
      <c r="MYS229" s="1"/>
      <c r="MYT229" s="1"/>
      <c r="MYU229" s="1"/>
      <c r="MYV229" s="1"/>
      <c r="MYW229" s="1"/>
      <c r="MYX229" s="1"/>
      <c r="MYY229" s="1"/>
      <c r="MYZ229" s="1"/>
      <c r="MZA229" s="1"/>
      <c r="MZB229" s="1"/>
      <c r="MZC229" s="1"/>
      <c r="MZD229" s="1"/>
      <c r="MZE229" s="1"/>
      <c r="MZF229" s="1"/>
      <c r="MZG229" s="1"/>
      <c r="MZH229" s="1"/>
      <c r="MZI229" s="1"/>
      <c r="MZJ229" s="1"/>
      <c r="MZK229" s="1"/>
      <c r="MZL229" s="1"/>
      <c r="MZM229" s="1"/>
      <c r="MZN229" s="1"/>
      <c r="MZO229" s="1"/>
      <c r="MZP229" s="1"/>
      <c r="MZQ229" s="1"/>
      <c r="MZR229" s="1"/>
      <c r="MZS229" s="1"/>
      <c r="MZT229" s="1"/>
      <c r="MZU229" s="1"/>
      <c r="MZV229" s="1"/>
      <c r="MZW229" s="1"/>
      <c r="MZX229" s="1"/>
      <c r="MZY229" s="1"/>
      <c r="MZZ229" s="1"/>
      <c r="NAA229" s="1"/>
      <c r="NAB229" s="1"/>
      <c r="NAC229" s="1"/>
      <c r="NAD229" s="1"/>
      <c r="NAE229" s="1"/>
      <c r="NAF229" s="1"/>
      <c r="NAG229" s="1"/>
      <c r="NAH229" s="1"/>
      <c r="NAI229" s="1"/>
      <c r="NAJ229" s="1"/>
      <c r="NAK229" s="1"/>
      <c r="NAL229" s="1"/>
      <c r="NAM229" s="1"/>
      <c r="NAN229" s="1"/>
      <c r="NAO229" s="1"/>
      <c r="NAP229" s="1"/>
      <c r="NAQ229" s="1"/>
      <c r="NAR229" s="1"/>
      <c r="NAS229" s="1"/>
      <c r="NAT229" s="1"/>
      <c r="NAU229" s="1"/>
      <c r="NAV229" s="1"/>
      <c r="NAW229" s="1"/>
      <c r="NAX229" s="1"/>
      <c r="NAY229" s="1"/>
      <c r="NAZ229" s="1"/>
      <c r="NBA229" s="1"/>
      <c r="NBB229" s="1"/>
      <c r="NBC229" s="1"/>
      <c r="NBD229" s="1"/>
      <c r="NBE229" s="1"/>
      <c r="NBF229" s="1"/>
      <c r="NBG229" s="1"/>
      <c r="NBH229" s="1"/>
      <c r="NBI229" s="1"/>
      <c r="NBJ229" s="1"/>
      <c r="NBK229" s="1"/>
      <c r="NBL229" s="1"/>
      <c r="NBM229" s="1"/>
      <c r="NBN229" s="1"/>
      <c r="NBO229" s="1"/>
      <c r="NBP229" s="1"/>
      <c r="NBQ229" s="1"/>
      <c r="NBR229" s="1"/>
      <c r="NBS229" s="1"/>
      <c r="NBT229" s="1"/>
      <c r="NBU229" s="1"/>
      <c r="NBV229" s="1"/>
      <c r="NBW229" s="1"/>
      <c r="NBX229" s="1"/>
      <c r="NBY229" s="1"/>
      <c r="NBZ229" s="1"/>
      <c r="NCA229" s="1"/>
      <c r="NCB229" s="1"/>
      <c r="NCC229" s="1"/>
      <c r="NCD229" s="1"/>
      <c r="NCE229" s="1"/>
      <c r="NCF229" s="1"/>
      <c r="NCG229" s="1"/>
      <c r="NCH229" s="1"/>
      <c r="NCI229" s="1"/>
      <c r="NCJ229" s="1"/>
      <c r="NCK229" s="1"/>
      <c r="NCL229" s="1"/>
      <c r="NCM229" s="1"/>
      <c r="NCN229" s="1"/>
      <c r="NCO229" s="1"/>
      <c r="NCP229" s="1"/>
      <c r="NCQ229" s="1"/>
      <c r="NCR229" s="1"/>
      <c r="NCS229" s="1"/>
      <c r="NCT229" s="1"/>
      <c r="NCU229" s="1"/>
      <c r="NCV229" s="1"/>
      <c r="NCW229" s="1"/>
      <c r="NCX229" s="1"/>
      <c r="NCY229" s="1"/>
      <c r="NCZ229" s="1"/>
      <c r="NDA229" s="1"/>
      <c r="NDB229" s="1"/>
      <c r="NDC229" s="1"/>
      <c r="NDD229" s="1"/>
      <c r="NDE229" s="1"/>
      <c r="NDF229" s="1"/>
      <c r="NDG229" s="1"/>
      <c r="NDH229" s="1"/>
      <c r="NDI229" s="1"/>
      <c r="NDJ229" s="1"/>
      <c r="NDK229" s="1"/>
      <c r="NDL229" s="1"/>
      <c r="NDM229" s="1"/>
      <c r="NDN229" s="1"/>
      <c r="NDO229" s="1"/>
      <c r="NDP229" s="1"/>
      <c r="NDQ229" s="1"/>
      <c r="NDR229" s="1"/>
      <c r="NDS229" s="1"/>
      <c r="NDT229" s="1"/>
      <c r="NDU229" s="1"/>
      <c r="NDV229" s="1"/>
      <c r="NDW229" s="1"/>
      <c r="NDX229" s="1"/>
      <c r="NDY229" s="1"/>
      <c r="NDZ229" s="1"/>
      <c r="NEA229" s="1"/>
      <c r="NEB229" s="1"/>
      <c r="NEC229" s="1"/>
      <c r="NED229" s="1"/>
      <c r="NEE229" s="1"/>
      <c r="NEF229" s="1"/>
      <c r="NEG229" s="1"/>
      <c r="NEH229" s="1"/>
      <c r="NEI229" s="1"/>
      <c r="NEJ229" s="1"/>
      <c r="NEK229" s="1"/>
      <c r="NEL229" s="1"/>
      <c r="NEM229" s="1"/>
      <c r="NEN229" s="1"/>
      <c r="NEO229" s="1"/>
      <c r="NEP229" s="1"/>
      <c r="NEQ229" s="1"/>
      <c r="NER229" s="1"/>
      <c r="NES229" s="1"/>
      <c r="NET229" s="1"/>
      <c r="NEU229" s="1"/>
      <c r="NEV229" s="1"/>
      <c r="NEW229" s="1"/>
      <c r="NEX229" s="1"/>
      <c r="NEY229" s="1"/>
      <c r="NEZ229" s="1"/>
      <c r="NFA229" s="1"/>
      <c r="NFB229" s="1"/>
      <c r="NFC229" s="1"/>
      <c r="NFD229" s="1"/>
      <c r="NFE229" s="1"/>
      <c r="NFF229" s="1"/>
      <c r="NFG229" s="1"/>
      <c r="NFH229" s="1"/>
      <c r="NFI229" s="1"/>
      <c r="NFJ229" s="1"/>
      <c r="NFK229" s="1"/>
      <c r="NFL229" s="1"/>
      <c r="NFM229" s="1"/>
      <c r="NFN229" s="1"/>
      <c r="NFO229" s="1"/>
      <c r="NFP229" s="1"/>
      <c r="NFQ229" s="1"/>
      <c r="NFR229" s="1"/>
      <c r="NFS229" s="1"/>
      <c r="NFT229" s="1"/>
      <c r="NFU229" s="1"/>
      <c r="NFV229" s="1"/>
      <c r="NFW229" s="1"/>
      <c r="NFX229" s="1"/>
      <c r="NFY229" s="1"/>
      <c r="NFZ229" s="1"/>
      <c r="NGA229" s="1"/>
      <c r="NGB229" s="1"/>
      <c r="NGC229" s="1"/>
      <c r="NGD229" s="1"/>
      <c r="NGE229" s="1"/>
      <c r="NGF229" s="1"/>
      <c r="NGG229" s="1"/>
      <c r="NGH229" s="1"/>
      <c r="NGI229" s="1"/>
      <c r="NGJ229" s="1"/>
      <c r="NGK229" s="1"/>
      <c r="NGL229" s="1"/>
      <c r="NGM229" s="1"/>
      <c r="NGN229" s="1"/>
      <c r="NGO229" s="1"/>
      <c r="NGP229" s="1"/>
      <c r="NGQ229" s="1"/>
      <c r="NGR229" s="1"/>
      <c r="NGS229" s="1"/>
      <c r="NGT229" s="1"/>
      <c r="NGU229" s="1"/>
      <c r="NGV229" s="1"/>
      <c r="NGW229" s="1"/>
      <c r="NGX229" s="1"/>
      <c r="NGY229" s="1"/>
      <c r="NGZ229" s="1"/>
      <c r="NHA229" s="1"/>
      <c r="NHB229" s="1"/>
      <c r="NHC229" s="1"/>
      <c r="NHD229" s="1"/>
      <c r="NHE229" s="1"/>
      <c r="NHF229" s="1"/>
      <c r="NHG229" s="1"/>
      <c r="NHH229" s="1"/>
      <c r="NHI229" s="1"/>
      <c r="NHJ229" s="1"/>
      <c r="NHK229" s="1"/>
      <c r="NHL229" s="1"/>
      <c r="NHM229" s="1"/>
      <c r="NHN229" s="1"/>
      <c r="NHO229" s="1"/>
      <c r="NHP229" s="1"/>
      <c r="NHQ229" s="1"/>
      <c r="NHR229" s="1"/>
      <c r="NHS229" s="1"/>
      <c r="NHT229" s="1"/>
      <c r="NHU229" s="1"/>
      <c r="NHV229" s="1"/>
      <c r="NHW229" s="1"/>
      <c r="NHX229" s="1"/>
      <c r="NHY229" s="1"/>
      <c r="NHZ229" s="1"/>
      <c r="NIA229" s="1"/>
      <c r="NIB229" s="1"/>
      <c r="NIC229" s="1"/>
      <c r="NID229" s="1"/>
      <c r="NIE229" s="1"/>
      <c r="NIF229" s="1"/>
      <c r="NIG229" s="1"/>
      <c r="NIH229" s="1"/>
      <c r="NII229" s="1"/>
      <c r="NIJ229" s="1"/>
      <c r="NIK229" s="1"/>
      <c r="NIL229" s="1"/>
      <c r="NIM229" s="1"/>
      <c r="NIN229" s="1"/>
      <c r="NIO229" s="1"/>
      <c r="NIP229" s="1"/>
      <c r="NIQ229" s="1"/>
      <c r="NIR229" s="1"/>
      <c r="NIS229" s="1"/>
      <c r="NIT229" s="1"/>
      <c r="NIU229" s="1"/>
      <c r="NIV229" s="1"/>
      <c r="NIW229" s="1"/>
      <c r="NIX229" s="1"/>
      <c r="NIY229" s="1"/>
      <c r="NIZ229" s="1"/>
      <c r="NJA229" s="1"/>
      <c r="NJB229" s="1"/>
      <c r="NJC229" s="1"/>
      <c r="NJD229" s="1"/>
      <c r="NJE229" s="1"/>
      <c r="NJF229" s="1"/>
      <c r="NJG229" s="1"/>
      <c r="NJH229" s="1"/>
      <c r="NJI229" s="1"/>
      <c r="NJJ229" s="1"/>
      <c r="NJK229" s="1"/>
      <c r="NJL229" s="1"/>
      <c r="NJM229" s="1"/>
      <c r="NJN229" s="1"/>
      <c r="NJO229" s="1"/>
      <c r="NJP229" s="1"/>
      <c r="NJQ229" s="1"/>
      <c r="NJR229" s="1"/>
      <c r="NJS229" s="1"/>
      <c r="NJT229" s="1"/>
      <c r="NJU229" s="1"/>
      <c r="NJV229" s="1"/>
      <c r="NJW229" s="1"/>
      <c r="NJX229" s="1"/>
      <c r="NJY229" s="1"/>
      <c r="NJZ229" s="1"/>
      <c r="NKA229" s="1"/>
      <c r="NKB229" s="1"/>
      <c r="NKC229" s="1"/>
      <c r="NKD229" s="1"/>
      <c r="NKE229" s="1"/>
      <c r="NKF229" s="1"/>
      <c r="NKG229" s="1"/>
      <c r="NKH229" s="1"/>
      <c r="NKI229" s="1"/>
      <c r="NKJ229" s="1"/>
      <c r="NKK229" s="1"/>
      <c r="NKL229" s="1"/>
      <c r="NKM229" s="1"/>
      <c r="NKN229" s="1"/>
      <c r="NKO229" s="1"/>
      <c r="NKP229" s="1"/>
      <c r="NKQ229" s="1"/>
      <c r="NKR229" s="1"/>
      <c r="NKS229" s="1"/>
      <c r="NKT229" s="1"/>
      <c r="NKU229" s="1"/>
      <c r="NKV229" s="1"/>
      <c r="NKW229" s="1"/>
      <c r="NKX229" s="1"/>
      <c r="NKY229" s="1"/>
      <c r="NKZ229" s="1"/>
      <c r="NLA229" s="1"/>
      <c r="NLB229" s="1"/>
      <c r="NLC229" s="1"/>
      <c r="NLD229" s="1"/>
      <c r="NLE229" s="1"/>
      <c r="NLF229" s="1"/>
      <c r="NLG229" s="1"/>
      <c r="NLH229" s="1"/>
      <c r="NLI229" s="1"/>
      <c r="NLJ229" s="1"/>
      <c r="NLK229" s="1"/>
      <c r="NLL229" s="1"/>
      <c r="NLM229" s="1"/>
      <c r="NLN229" s="1"/>
      <c r="NLO229" s="1"/>
      <c r="NLP229" s="1"/>
      <c r="NLQ229" s="1"/>
      <c r="NLR229" s="1"/>
      <c r="NLS229" s="1"/>
      <c r="NLT229" s="1"/>
      <c r="NLU229" s="1"/>
      <c r="NLV229" s="1"/>
      <c r="NLW229" s="1"/>
      <c r="NLX229" s="1"/>
      <c r="NLY229" s="1"/>
      <c r="NLZ229" s="1"/>
      <c r="NMA229" s="1"/>
      <c r="NMB229" s="1"/>
      <c r="NMC229" s="1"/>
      <c r="NMD229" s="1"/>
      <c r="NME229" s="1"/>
      <c r="NMF229" s="1"/>
      <c r="NMG229" s="1"/>
      <c r="NMH229" s="1"/>
      <c r="NMI229" s="1"/>
      <c r="NMJ229" s="1"/>
      <c r="NMK229" s="1"/>
      <c r="NML229" s="1"/>
      <c r="NMM229" s="1"/>
      <c r="NMN229" s="1"/>
      <c r="NMO229" s="1"/>
      <c r="NMP229" s="1"/>
      <c r="NMQ229" s="1"/>
      <c r="NMR229" s="1"/>
      <c r="NMS229" s="1"/>
      <c r="NMT229" s="1"/>
      <c r="NMU229" s="1"/>
      <c r="NMV229" s="1"/>
      <c r="NMW229" s="1"/>
      <c r="NMX229" s="1"/>
      <c r="NMY229" s="1"/>
      <c r="NMZ229" s="1"/>
      <c r="NNA229" s="1"/>
      <c r="NNB229" s="1"/>
      <c r="NNC229" s="1"/>
      <c r="NND229" s="1"/>
      <c r="NNE229" s="1"/>
      <c r="NNF229" s="1"/>
      <c r="NNG229" s="1"/>
      <c r="NNH229" s="1"/>
      <c r="NNI229" s="1"/>
      <c r="NNJ229" s="1"/>
      <c r="NNK229" s="1"/>
      <c r="NNL229" s="1"/>
      <c r="NNM229" s="1"/>
      <c r="NNN229" s="1"/>
      <c r="NNO229" s="1"/>
      <c r="NNP229" s="1"/>
      <c r="NNQ229" s="1"/>
      <c r="NNR229" s="1"/>
      <c r="NNS229" s="1"/>
      <c r="NNT229" s="1"/>
      <c r="NNU229" s="1"/>
      <c r="NNV229" s="1"/>
      <c r="NNW229" s="1"/>
      <c r="NNX229" s="1"/>
      <c r="NNY229" s="1"/>
      <c r="NNZ229" s="1"/>
      <c r="NOA229" s="1"/>
      <c r="NOB229" s="1"/>
      <c r="NOC229" s="1"/>
      <c r="NOD229" s="1"/>
      <c r="NOE229" s="1"/>
      <c r="NOF229" s="1"/>
      <c r="NOG229" s="1"/>
      <c r="NOH229" s="1"/>
      <c r="NOI229" s="1"/>
      <c r="NOJ229" s="1"/>
      <c r="NOK229" s="1"/>
      <c r="NOL229" s="1"/>
      <c r="NOM229" s="1"/>
      <c r="NON229" s="1"/>
      <c r="NOO229" s="1"/>
      <c r="NOP229" s="1"/>
      <c r="NOQ229" s="1"/>
      <c r="NOR229" s="1"/>
      <c r="NOS229" s="1"/>
      <c r="NOT229" s="1"/>
      <c r="NOU229" s="1"/>
      <c r="NOV229" s="1"/>
      <c r="NOW229" s="1"/>
      <c r="NOX229" s="1"/>
      <c r="NOY229" s="1"/>
      <c r="NOZ229" s="1"/>
      <c r="NPA229" s="1"/>
      <c r="NPB229" s="1"/>
      <c r="NPC229" s="1"/>
      <c r="NPD229" s="1"/>
      <c r="NPE229" s="1"/>
      <c r="NPF229" s="1"/>
      <c r="NPG229" s="1"/>
      <c r="NPH229" s="1"/>
      <c r="NPI229" s="1"/>
      <c r="NPJ229" s="1"/>
      <c r="NPK229" s="1"/>
      <c r="NPL229" s="1"/>
      <c r="NPM229" s="1"/>
      <c r="NPN229" s="1"/>
      <c r="NPO229" s="1"/>
      <c r="NPP229" s="1"/>
      <c r="NPQ229" s="1"/>
      <c r="NPR229" s="1"/>
      <c r="NPS229" s="1"/>
      <c r="NPT229" s="1"/>
      <c r="NPU229" s="1"/>
      <c r="NPV229" s="1"/>
      <c r="NPW229" s="1"/>
      <c r="NPX229" s="1"/>
      <c r="NPY229" s="1"/>
      <c r="NPZ229" s="1"/>
      <c r="NQA229" s="1"/>
      <c r="NQB229" s="1"/>
      <c r="NQC229" s="1"/>
      <c r="NQD229" s="1"/>
      <c r="NQE229" s="1"/>
      <c r="NQF229" s="1"/>
      <c r="NQG229" s="1"/>
      <c r="NQH229" s="1"/>
      <c r="NQI229" s="1"/>
      <c r="NQJ229" s="1"/>
      <c r="NQK229" s="1"/>
      <c r="NQL229" s="1"/>
      <c r="NQM229" s="1"/>
      <c r="NQN229" s="1"/>
      <c r="NQO229" s="1"/>
      <c r="NQP229" s="1"/>
      <c r="NQQ229" s="1"/>
      <c r="NQR229" s="1"/>
      <c r="NQS229" s="1"/>
      <c r="NQT229" s="1"/>
      <c r="NQU229" s="1"/>
      <c r="NQV229" s="1"/>
      <c r="NQW229" s="1"/>
      <c r="NQX229" s="1"/>
      <c r="NQY229" s="1"/>
      <c r="NQZ229" s="1"/>
      <c r="NRA229" s="1"/>
      <c r="NRB229" s="1"/>
      <c r="NRC229" s="1"/>
      <c r="NRD229" s="1"/>
      <c r="NRE229" s="1"/>
      <c r="NRF229" s="1"/>
      <c r="NRG229" s="1"/>
      <c r="NRH229" s="1"/>
      <c r="NRI229" s="1"/>
      <c r="NRJ229" s="1"/>
      <c r="NRK229" s="1"/>
      <c r="NRL229" s="1"/>
      <c r="NRM229" s="1"/>
      <c r="NRN229" s="1"/>
      <c r="NRO229" s="1"/>
      <c r="NRP229" s="1"/>
      <c r="NRQ229" s="1"/>
      <c r="NRR229" s="1"/>
      <c r="NRS229" s="1"/>
      <c r="NRT229" s="1"/>
      <c r="NRU229" s="1"/>
      <c r="NRV229" s="1"/>
      <c r="NRW229" s="1"/>
      <c r="NRX229" s="1"/>
      <c r="NRY229" s="1"/>
      <c r="NRZ229" s="1"/>
      <c r="NSA229" s="1"/>
      <c r="NSB229" s="1"/>
      <c r="NSC229" s="1"/>
      <c r="NSD229" s="1"/>
      <c r="NSE229" s="1"/>
      <c r="NSF229" s="1"/>
      <c r="NSG229" s="1"/>
      <c r="NSH229" s="1"/>
      <c r="NSI229" s="1"/>
      <c r="NSJ229" s="1"/>
      <c r="NSK229" s="1"/>
      <c r="NSL229" s="1"/>
      <c r="NSM229" s="1"/>
      <c r="NSN229" s="1"/>
      <c r="NSO229" s="1"/>
      <c r="NSP229" s="1"/>
      <c r="NSQ229" s="1"/>
      <c r="NSR229" s="1"/>
      <c r="NSS229" s="1"/>
      <c r="NST229" s="1"/>
      <c r="NSU229" s="1"/>
      <c r="NSV229" s="1"/>
      <c r="NSW229" s="1"/>
      <c r="NSX229" s="1"/>
      <c r="NSY229" s="1"/>
      <c r="NSZ229" s="1"/>
      <c r="NTA229" s="1"/>
      <c r="NTB229" s="1"/>
      <c r="NTC229" s="1"/>
      <c r="NTD229" s="1"/>
      <c r="NTE229" s="1"/>
      <c r="NTF229" s="1"/>
      <c r="NTG229" s="1"/>
      <c r="NTH229" s="1"/>
      <c r="NTI229" s="1"/>
      <c r="NTJ229" s="1"/>
      <c r="NTK229" s="1"/>
      <c r="NTL229" s="1"/>
      <c r="NTM229" s="1"/>
      <c r="NTN229" s="1"/>
      <c r="NTO229" s="1"/>
      <c r="NTP229" s="1"/>
      <c r="NTQ229" s="1"/>
      <c r="NTR229" s="1"/>
      <c r="NTS229" s="1"/>
      <c r="NTT229" s="1"/>
      <c r="NTU229" s="1"/>
      <c r="NTV229" s="1"/>
      <c r="NTW229" s="1"/>
      <c r="NTX229" s="1"/>
      <c r="NTY229" s="1"/>
      <c r="NTZ229" s="1"/>
      <c r="NUA229" s="1"/>
      <c r="NUB229" s="1"/>
      <c r="NUC229" s="1"/>
      <c r="NUD229" s="1"/>
      <c r="NUE229" s="1"/>
      <c r="NUF229" s="1"/>
      <c r="NUG229" s="1"/>
      <c r="NUH229" s="1"/>
      <c r="NUI229" s="1"/>
      <c r="NUJ229" s="1"/>
      <c r="NUK229" s="1"/>
      <c r="NUL229" s="1"/>
      <c r="NUM229" s="1"/>
      <c r="NUN229" s="1"/>
      <c r="NUO229" s="1"/>
      <c r="NUP229" s="1"/>
      <c r="NUQ229" s="1"/>
      <c r="NUR229" s="1"/>
      <c r="NUS229" s="1"/>
      <c r="NUT229" s="1"/>
      <c r="NUU229" s="1"/>
      <c r="NUV229" s="1"/>
      <c r="NUW229" s="1"/>
      <c r="NUX229" s="1"/>
      <c r="NUY229" s="1"/>
      <c r="NUZ229" s="1"/>
      <c r="NVA229" s="1"/>
      <c r="NVB229" s="1"/>
      <c r="NVC229" s="1"/>
      <c r="NVD229" s="1"/>
      <c r="NVE229" s="1"/>
      <c r="NVF229" s="1"/>
      <c r="NVG229" s="1"/>
      <c r="NVH229" s="1"/>
      <c r="NVI229" s="1"/>
      <c r="NVJ229" s="1"/>
      <c r="NVK229" s="1"/>
      <c r="NVL229" s="1"/>
      <c r="NVM229" s="1"/>
      <c r="NVN229" s="1"/>
      <c r="NVO229" s="1"/>
      <c r="NVP229" s="1"/>
      <c r="NVQ229" s="1"/>
      <c r="NVR229" s="1"/>
      <c r="NVS229" s="1"/>
      <c r="NVT229" s="1"/>
      <c r="NVU229" s="1"/>
      <c r="NVV229" s="1"/>
      <c r="NVW229" s="1"/>
      <c r="NVX229" s="1"/>
      <c r="NVY229" s="1"/>
      <c r="NVZ229" s="1"/>
      <c r="NWA229" s="1"/>
      <c r="NWB229" s="1"/>
      <c r="NWC229" s="1"/>
      <c r="NWD229" s="1"/>
      <c r="NWE229" s="1"/>
      <c r="NWF229" s="1"/>
      <c r="NWG229" s="1"/>
      <c r="NWH229" s="1"/>
      <c r="NWI229" s="1"/>
      <c r="NWJ229" s="1"/>
      <c r="NWK229" s="1"/>
      <c r="NWL229" s="1"/>
      <c r="NWM229" s="1"/>
      <c r="NWN229" s="1"/>
      <c r="NWO229" s="1"/>
      <c r="NWP229" s="1"/>
      <c r="NWQ229" s="1"/>
      <c r="NWR229" s="1"/>
      <c r="NWS229" s="1"/>
      <c r="NWT229" s="1"/>
      <c r="NWU229" s="1"/>
      <c r="NWV229" s="1"/>
      <c r="NWW229" s="1"/>
      <c r="NWX229" s="1"/>
      <c r="NWY229" s="1"/>
      <c r="NWZ229" s="1"/>
      <c r="NXA229" s="1"/>
      <c r="NXB229" s="1"/>
      <c r="NXC229" s="1"/>
      <c r="NXD229" s="1"/>
      <c r="NXE229" s="1"/>
      <c r="NXF229" s="1"/>
      <c r="NXG229" s="1"/>
      <c r="NXH229" s="1"/>
      <c r="NXI229" s="1"/>
      <c r="NXJ229" s="1"/>
      <c r="NXK229" s="1"/>
      <c r="NXL229" s="1"/>
      <c r="NXM229" s="1"/>
      <c r="NXN229" s="1"/>
      <c r="NXO229" s="1"/>
      <c r="NXP229" s="1"/>
      <c r="NXQ229" s="1"/>
      <c r="NXR229" s="1"/>
      <c r="NXS229" s="1"/>
      <c r="NXT229" s="1"/>
      <c r="NXU229" s="1"/>
      <c r="NXV229" s="1"/>
      <c r="NXW229" s="1"/>
      <c r="NXX229" s="1"/>
      <c r="NXY229" s="1"/>
      <c r="NXZ229" s="1"/>
      <c r="NYA229" s="1"/>
      <c r="NYB229" s="1"/>
      <c r="NYC229" s="1"/>
      <c r="NYD229" s="1"/>
      <c r="NYE229" s="1"/>
      <c r="NYF229" s="1"/>
      <c r="NYG229" s="1"/>
      <c r="NYH229" s="1"/>
      <c r="NYI229" s="1"/>
      <c r="NYJ229" s="1"/>
      <c r="NYK229" s="1"/>
      <c r="NYL229" s="1"/>
      <c r="NYM229" s="1"/>
      <c r="NYN229" s="1"/>
      <c r="NYO229" s="1"/>
      <c r="NYP229" s="1"/>
      <c r="NYQ229" s="1"/>
      <c r="NYR229" s="1"/>
      <c r="NYS229" s="1"/>
      <c r="NYT229" s="1"/>
      <c r="NYU229" s="1"/>
      <c r="NYV229" s="1"/>
      <c r="NYW229" s="1"/>
      <c r="NYX229" s="1"/>
      <c r="NYY229" s="1"/>
      <c r="NYZ229" s="1"/>
      <c r="NZA229" s="1"/>
      <c r="NZB229" s="1"/>
      <c r="NZC229" s="1"/>
      <c r="NZD229" s="1"/>
      <c r="NZE229" s="1"/>
      <c r="NZF229" s="1"/>
      <c r="NZG229" s="1"/>
      <c r="NZH229" s="1"/>
      <c r="NZI229" s="1"/>
      <c r="NZJ229" s="1"/>
      <c r="NZK229" s="1"/>
      <c r="NZL229" s="1"/>
      <c r="NZM229" s="1"/>
      <c r="NZN229" s="1"/>
      <c r="NZO229" s="1"/>
      <c r="NZP229" s="1"/>
      <c r="NZQ229" s="1"/>
      <c r="NZR229" s="1"/>
      <c r="NZS229" s="1"/>
      <c r="NZT229" s="1"/>
      <c r="NZU229" s="1"/>
      <c r="NZV229" s="1"/>
      <c r="NZW229" s="1"/>
      <c r="NZX229" s="1"/>
      <c r="NZY229" s="1"/>
      <c r="NZZ229" s="1"/>
      <c r="OAA229" s="1"/>
      <c r="OAB229" s="1"/>
      <c r="OAC229" s="1"/>
      <c r="OAD229" s="1"/>
      <c r="OAE229" s="1"/>
      <c r="OAF229" s="1"/>
      <c r="OAG229" s="1"/>
      <c r="OAH229" s="1"/>
      <c r="OAI229" s="1"/>
      <c r="OAJ229" s="1"/>
      <c r="OAK229" s="1"/>
      <c r="OAL229" s="1"/>
      <c r="OAM229" s="1"/>
      <c r="OAN229" s="1"/>
      <c r="OAO229" s="1"/>
      <c r="OAP229" s="1"/>
      <c r="OAQ229" s="1"/>
      <c r="OAR229" s="1"/>
      <c r="OAS229" s="1"/>
      <c r="OAT229" s="1"/>
      <c r="OAU229" s="1"/>
      <c r="OAV229" s="1"/>
      <c r="OAW229" s="1"/>
      <c r="OAX229" s="1"/>
      <c r="OAY229" s="1"/>
      <c r="OAZ229" s="1"/>
      <c r="OBA229" s="1"/>
      <c r="OBB229" s="1"/>
      <c r="OBC229" s="1"/>
      <c r="OBD229" s="1"/>
      <c r="OBE229" s="1"/>
      <c r="OBF229" s="1"/>
      <c r="OBG229" s="1"/>
      <c r="OBH229" s="1"/>
      <c r="OBI229" s="1"/>
      <c r="OBJ229" s="1"/>
      <c r="OBK229" s="1"/>
      <c r="OBL229" s="1"/>
      <c r="OBM229" s="1"/>
      <c r="OBN229" s="1"/>
      <c r="OBO229" s="1"/>
      <c r="OBP229" s="1"/>
      <c r="OBQ229" s="1"/>
      <c r="OBR229" s="1"/>
      <c r="OBS229" s="1"/>
      <c r="OBT229" s="1"/>
      <c r="OBU229" s="1"/>
      <c r="OBV229" s="1"/>
      <c r="OBW229" s="1"/>
      <c r="OBX229" s="1"/>
      <c r="OBY229" s="1"/>
      <c r="OBZ229" s="1"/>
      <c r="OCA229" s="1"/>
      <c r="OCB229" s="1"/>
      <c r="OCC229" s="1"/>
      <c r="OCD229" s="1"/>
      <c r="OCE229" s="1"/>
      <c r="OCF229" s="1"/>
      <c r="OCG229" s="1"/>
      <c r="OCH229" s="1"/>
      <c r="OCI229" s="1"/>
      <c r="OCJ229" s="1"/>
      <c r="OCK229" s="1"/>
      <c r="OCL229" s="1"/>
      <c r="OCM229" s="1"/>
      <c r="OCN229" s="1"/>
      <c r="OCO229" s="1"/>
      <c r="OCP229" s="1"/>
      <c r="OCQ229" s="1"/>
      <c r="OCR229" s="1"/>
      <c r="OCS229" s="1"/>
      <c r="OCT229" s="1"/>
      <c r="OCU229" s="1"/>
      <c r="OCV229" s="1"/>
      <c r="OCW229" s="1"/>
      <c r="OCX229" s="1"/>
      <c r="OCY229" s="1"/>
      <c r="OCZ229" s="1"/>
      <c r="ODA229" s="1"/>
      <c r="ODB229" s="1"/>
      <c r="ODC229" s="1"/>
      <c r="ODD229" s="1"/>
      <c r="ODE229" s="1"/>
      <c r="ODF229" s="1"/>
      <c r="ODG229" s="1"/>
      <c r="ODH229" s="1"/>
      <c r="ODI229" s="1"/>
      <c r="ODJ229" s="1"/>
      <c r="ODK229" s="1"/>
      <c r="ODL229" s="1"/>
      <c r="ODM229" s="1"/>
      <c r="ODN229" s="1"/>
      <c r="ODO229" s="1"/>
      <c r="ODP229" s="1"/>
      <c r="ODQ229" s="1"/>
      <c r="ODR229" s="1"/>
      <c r="ODS229" s="1"/>
      <c r="ODT229" s="1"/>
      <c r="ODU229" s="1"/>
      <c r="ODV229" s="1"/>
      <c r="ODW229" s="1"/>
      <c r="ODX229" s="1"/>
      <c r="ODY229" s="1"/>
      <c r="ODZ229" s="1"/>
      <c r="OEA229" s="1"/>
      <c r="OEB229" s="1"/>
      <c r="OEC229" s="1"/>
      <c r="OED229" s="1"/>
      <c r="OEE229" s="1"/>
      <c r="OEF229" s="1"/>
      <c r="OEG229" s="1"/>
      <c r="OEH229" s="1"/>
      <c r="OEI229" s="1"/>
      <c r="OEJ229" s="1"/>
      <c r="OEK229" s="1"/>
      <c r="OEL229" s="1"/>
      <c r="OEM229" s="1"/>
      <c r="OEN229" s="1"/>
      <c r="OEO229" s="1"/>
      <c r="OEP229" s="1"/>
      <c r="OEQ229" s="1"/>
      <c r="OER229" s="1"/>
      <c r="OES229" s="1"/>
      <c r="OET229" s="1"/>
      <c r="OEU229" s="1"/>
      <c r="OEV229" s="1"/>
      <c r="OEW229" s="1"/>
      <c r="OEX229" s="1"/>
      <c r="OEY229" s="1"/>
      <c r="OEZ229" s="1"/>
      <c r="OFA229" s="1"/>
      <c r="OFB229" s="1"/>
      <c r="OFC229" s="1"/>
      <c r="OFD229" s="1"/>
      <c r="OFE229" s="1"/>
      <c r="OFF229" s="1"/>
      <c r="OFG229" s="1"/>
      <c r="OFH229" s="1"/>
      <c r="OFI229" s="1"/>
      <c r="OFJ229" s="1"/>
      <c r="OFK229" s="1"/>
      <c r="OFL229" s="1"/>
      <c r="OFM229" s="1"/>
      <c r="OFN229" s="1"/>
      <c r="OFO229" s="1"/>
      <c r="OFP229" s="1"/>
      <c r="OFQ229" s="1"/>
      <c r="OFR229" s="1"/>
      <c r="OFS229" s="1"/>
      <c r="OFT229" s="1"/>
      <c r="OFU229" s="1"/>
      <c r="OFV229" s="1"/>
      <c r="OFW229" s="1"/>
      <c r="OFX229" s="1"/>
      <c r="OFY229" s="1"/>
      <c r="OFZ229" s="1"/>
      <c r="OGA229" s="1"/>
      <c r="OGB229" s="1"/>
      <c r="OGC229" s="1"/>
      <c r="OGD229" s="1"/>
      <c r="OGE229" s="1"/>
      <c r="OGF229" s="1"/>
      <c r="OGG229" s="1"/>
      <c r="OGH229" s="1"/>
      <c r="OGI229" s="1"/>
      <c r="OGJ229" s="1"/>
      <c r="OGK229" s="1"/>
      <c r="OGL229" s="1"/>
      <c r="OGM229" s="1"/>
      <c r="OGN229" s="1"/>
      <c r="OGO229" s="1"/>
      <c r="OGP229" s="1"/>
      <c r="OGQ229" s="1"/>
      <c r="OGR229" s="1"/>
      <c r="OGS229" s="1"/>
      <c r="OGT229" s="1"/>
      <c r="OGU229" s="1"/>
      <c r="OGV229" s="1"/>
      <c r="OGW229" s="1"/>
      <c r="OGX229" s="1"/>
      <c r="OGY229" s="1"/>
      <c r="OGZ229" s="1"/>
      <c r="OHA229" s="1"/>
      <c r="OHB229" s="1"/>
      <c r="OHC229" s="1"/>
      <c r="OHD229" s="1"/>
      <c r="OHE229" s="1"/>
      <c r="OHF229" s="1"/>
      <c r="OHG229" s="1"/>
      <c r="OHH229" s="1"/>
      <c r="OHI229" s="1"/>
      <c r="OHJ229" s="1"/>
      <c r="OHK229" s="1"/>
      <c r="OHL229" s="1"/>
      <c r="OHM229" s="1"/>
      <c r="OHN229" s="1"/>
      <c r="OHO229" s="1"/>
      <c r="OHP229" s="1"/>
      <c r="OHQ229" s="1"/>
      <c r="OHR229" s="1"/>
      <c r="OHS229" s="1"/>
      <c r="OHT229" s="1"/>
      <c r="OHU229" s="1"/>
      <c r="OHV229" s="1"/>
      <c r="OHW229" s="1"/>
      <c r="OHX229" s="1"/>
      <c r="OHY229" s="1"/>
      <c r="OHZ229" s="1"/>
      <c r="OIA229" s="1"/>
      <c r="OIB229" s="1"/>
      <c r="OIC229" s="1"/>
      <c r="OID229" s="1"/>
      <c r="OIE229" s="1"/>
      <c r="OIF229" s="1"/>
      <c r="OIG229" s="1"/>
      <c r="OIH229" s="1"/>
      <c r="OII229" s="1"/>
      <c r="OIJ229" s="1"/>
      <c r="OIK229" s="1"/>
      <c r="OIL229" s="1"/>
      <c r="OIM229" s="1"/>
      <c r="OIN229" s="1"/>
      <c r="OIO229" s="1"/>
      <c r="OIP229" s="1"/>
      <c r="OIQ229" s="1"/>
      <c r="OIR229" s="1"/>
      <c r="OIS229" s="1"/>
      <c r="OIT229" s="1"/>
      <c r="OIU229" s="1"/>
      <c r="OIV229" s="1"/>
      <c r="OIW229" s="1"/>
      <c r="OIX229" s="1"/>
      <c r="OIY229" s="1"/>
      <c r="OIZ229" s="1"/>
      <c r="OJA229" s="1"/>
      <c r="OJB229" s="1"/>
      <c r="OJC229" s="1"/>
      <c r="OJD229" s="1"/>
      <c r="OJE229" s="1"/>
      <c r="OJF229" s="1"/>
      <c r="OJG229" s="1"/>
      <c r="OJH229" s="1"/>
      <c r="OJI229" s="1"/>
      <c r="OJJ229" s="1"/>
      <c r="OJK229" s="1"/>
      <c r="OJL229" s="1"/>
      <c r="OJM229" s="1"/>
      <c r="OJN229" s="1"/>
      <c r="OJO229" s="1"/>
      <c r="OJP229" s="1"/>
      <c r="OJQ229" s="1"/>
      <c r="OJR229" s="1"/>
      <c r="OJS229" s="1"/>
      <c r="OJT229" s="1"/>
      <c r="OJU229" s="1"/>
      <c r="OJV229" s="1"/>
      <c r="OJW229" s="1"/>
      <c r="OJX229" s="1"/>
      <c r="OJY229" s="1"/>
      <c r="OJZ229" s="1"/>
      <c r="OKA229" s="1"/>
      <c r="OKB229" s="1"/>
      <c r="OKC229" s="1"/>
      <c r="OKD229" s="1"/>
      <c r="OKE229" s="1"/>
      <c r="OKF229" s="1"/>
      <c r="OKG229" s="1"/>
      <c r="OKH229" s="1"/>
      <c r="OKI229" s="1"/>
      <c r="OKJ229" s="1"/>
      <c r="OKK229" s="1"/>
      <c r="OKL229" s="1"/>
      <c r="OKM229" s="1"/>
      <c r="OKN229" s="1"/>
      <c r="OKO229" s="1"/>
      <c r="OKP229" s="1"/>
      <c r="OKQ229" s="1"/>
      <c r="OKR229" s="1"/>
      <c r="OKS229" s="1"/>
      <c r="OKT229" s="1"/>
      <c r="OKU229" s="1"/>
      <c r="OKV229" s="1"/>
      <c r="OKW229" s="1"/>
      <c r="OKX229" s="1"/>
      <c r="OKY229" s="1"/>
      <c r="OKZ229" s="1"/>
      <c r="OLA229" s="1"/>
      <c r="OLB229" s="1"/>
      <c r="OLC229" s="1"/>
      <c r="OLD229" s="1"/>
      <c r="OLE229" s="1"/>
      <c r="OLF229" s="1"/>
      <c r="OLG229" s="1"/>
      <c r="OLH229" s="1"/>
      <c r="OLI229" s="1"/>
      <c r="OLJ229" s="1"/>
      <c r="OLK229" s="1"/>
      <c r="OLL229" s="1"/>
      <c r="OLM229" s="1"/>
      <c r="OLN229" s="1"/>
      <c r="OLO229" s="1"/>
      <c r="OLP229" s="1"/>
      <c r="OLQ229" s="1"/>
      <c r="OLR229" s="1"/>
      <c r="OLS229" s="1"/>
      <c r="OLT229" s="1"/>
      <c r="OLU229" s="1"/>
      <c r="OLV229" s="1"/>
      <c r="OLW229" s="1"/>
      <c r="OLX229" s="1"/>
      <c r="OLY229" s="1"/>
      <c r="OLZ229" s="1"/>
      <c r="OMA229" s="1"/>
      <c r="OMB229" s="1"/>
      <c r="OMC229" s="1"/>
      <c r="OMD229" s="1"/>
      <c r="OME229" s="1"/>
      <c r="OMF229" s="1"/>
      <c r="OMG229" s="1"/>
      <c r="OMH229" s="1"/>
      <c r="OMI229" s="1"/>
      <c r="OMJ229" s="1"/>
      <c r="OMK229" s="1"/>
      <c r="OML229" s="1"/>
      <c r="OMM229" s="1"/>
      <c r="OMN229" s="1"/>
      <c r="OMO229" s="1"/>
      <c r="OMP229" s="1"/>
      <c r="OMQ229" s="1"/>
      <c r="OMR229" s="1"/>
      <c r="OMS229" s="1"/>
      <c r="OMT229" s="1"/>
      <c r="OMU229" s="1"/>
      <c r="OMV229" s="1"/>
      <c r="OMW229" s="1"/>
      <c r="OMX229" s="1"/>
      <c r="OMY229" s="1"/>
      <c r="OMZ229" s="1"/>
      <c r="ONA229" s="1"/>
      <c r="ONB229" s="1"/>
      <c r="ONC229" s="1"/>
      <c r="OND229" s="1"/>
      <c r="ONE229" s="1"/>
      <c r="ONF229" s="1"/>
      <c r="ONG229" s="1"/>
      <c r="ONH229" s="1"/>
      <c r="ONI229" s="1"/>
      <c r="ONJ229" s="1"/>
      <c r="ONK229" s="1"/>
      <c r="ONL229" s="1"/>
      <c r="ONM229" s="1"/>
      <c r="ONN229" s="1"/>
      <c r="ONO229" s="1"/>
      <c r="ONP229" s="1"/>
      <c r="ONQ229" s="1"/>
      <c r="ONR229" s="1"/>
      <c r="ONS229" s="1"/>
      <c r="ONT229" s="1"/>
      <c r="ONU229" s="1"/>
      <c r="ONV229" s="1"/>
      <c r="ONW229" s="1"/>
      <c r="ONX229" s="1"/>
      <c r="ONY229" s="1"/>
      <c r="ONZ229" s="1"/>
      <c r="OOA229" s="1"/>
      <c r="OOB229" s="1"/>
      <c r="OOC229" s="1"/>
      <c r="OOD229" s="1"/>
      <c r="OOE229" s="1"/>
      <c r="OOF229" s="1"/>
      <c r="OOG229" s="1"/>
      <c r="OOH229" s="1"/>
      <c r="OOI229" s="1"/>
      <c r="OOJ229" s="1"/>
      <c r="OOK229" s="1"/>
      <c r="OOL229" s="1"/>
      <c r="OOM229" s="1"/>
      <c r="OON229" s="1"/>
      <c r="OOO229" s="1"/>
      <c r="OOP229" s="1"/>
      <c r="OOQ229" s="1"/>
      <c r="OOR229" s="1"/>
      <c r="OOS229" s="1"/>
      <c r="OOT229" s="1"/>
      <c r="OOU229" s="1"/>
      <c r="OOV229" s="1"/>
      <c r="OOW229" s="1"/>
      <c r="OOX229" s="1"/>
      <c r="OOY229" s="1"/>
      <c r="OOZ229" s="1"/>
      <c r="OPA229" s="1"/>
      <c r="OPB229" s="1"/>
      <c r="OPC229" s="1"/>
      <c r="OPD229" s="1"/>
      <c r="OPE229" s="1"/>
      <c r="OPF229" s="1"/>
      <c r="OPG229" s="1"/>
      <c r="OPH229" s="1"/>
      <c r="OPI229" s="1"/>
      <c r="OPJ229" s="1"/>
      <c r="OPK229" s="1"/>
      <c r="OPL229" s="1"/>
      <c r="OPM229" s="1"/>
      <c r="OPN229" s="1"/>
      <c r="OPO229" s="1"/>
      <c r="OPP229" s="1"/>
      <c r="OPQ229" s="1"/>
      <c r="OPR229" s="1"/>
      <c r="OPS229" s="1"/>
      <c r="OPT229" s="1"/>
      <c r="OPU229" s="1"/>
      <c r="OPV229" s="1"/>
      <c r="OPW229" s="1"/>
      <c r="OPX229" s="1"/>
      <c r="OPY229" s="1"/>
      <c r="OPZ229" s="1"/>
      <c r="OQA229" s="1"/>
      <c r="OQB229" s="1"/>
      <c r="OQC229" s="1"/>
      <c r="OQD229" s="1"/>
      <c r="OQE229" s="1"/>
      <c r="OQF229" s="1"/>
      <c r="OQG229" s="1"/>
      <c r="OQH229" s="1"/>
      <c r="OQI229" s="1"/>
      <c r="OQJ229" s="1"/>
      <c r="OQK229" s="1"/>
      <c r="OQL229" s="1"/>
      <c r="OQM229" s="1"/>
      <c r="OQN229" s="1"/>
      <c r="OQO229" s="1"/>
      <c r="OQP229" s="1"/>
      <c r="OQQ229" s="1"/>
      <c r="OQR229" s="1"/>
      <c r="OQS229" s="1"/>
      <c r="OQT229" s="1"/>
      <c r="OQU229" s="1"/>
      <c r="OQV229" s="1"/>
      <c r="OQW229" s="1"/>
      <c r="OQX229" s="1"/>
      <c r="OQY229" s="1"/>
      <c r="OQZ229" s="1"/>
      <c r="ORA229" s="1"/>
      <c r="ORB229" s="1"/>
      <c r="ORC229" s="1"/>
      <c r="ORD229" s="1"/>
      <c r="ORE229" s="1"/>
      <c r="ORF229" s="1"/>
      <c r="ORG229" s="1"/>
      <c r="ORH229" s="1"/>
      <c r="ORI229" s="1"/>
      <c r="ORJ229" s="1"/>
      <c r="ORK229" s="1"/>
      <c r="ORL229" s="1"/>
      <c r="ORM229" s="1"/>
      <c r="ORN229" s="1"/>
      <c r="ORO229" s="1"/>
      <c r="ORP229" s="1"/>
      <c r="ORQ229" s="1"/>
      <c r="ORR229" s="1"/>
      <c r="ORS229" s="1"/>
      <c r="ORT229" s="1"/>
      <c r="ORU229" s="1"/>
      <c r="ORV229" s="1"/>
      <c r="ORW229" s="1"/>
      <c r="ORX229" s="1"/>
      <c r="ORY229" s="1"/>
      <c r="ORZ229" s="1"/>
      <c r="OSA229" s="1"/>
      <c r="OSB229" s="1"/>
      <c r="OSC229" s="1"/>
      <c r="OSD229" s="1"/>
      <c r="OSE229" s="1"/>
      <c r="OSF229" s="1"/>
      <c r="OSG229" s="1"/>
      <c r="OSH229" s="1"/>
      <c r="OSI229" s="1"/>
      <c r="OSJ229" s="1"/>
      <c r="OSK229" s="1"/>
      <c r="OSL229" s="1"/>
      <c r="OSM229" s="1"/>
      <c r="OSN229" s="1"/>
      <c r="OSO229" s="1"/>
      <c r="OSP229" s="1"/>
      <c r="OSQ229" s="1"/>
      <c r="OSR229" s="1"/>
      <c r="OSS229" s="1"/>
      <c r="OST229" s="1"/>
      <c r="OSU229" s="1"/>
      <c r="OSV229" s="1"/>
      <c r="OSW229" s="1"/>
      <c r="OSX229" s="1"/>
      <c r="OSY229" s="1"/>
      <c r="OSZ229" s="1"/>
      <c r="OTA229" s="1"/>
      <c r="OTB229" s="1"/>
      <c r="OTC229" s="1"/>
      <c r="OTD229" s="1"/>
      <c r="OTE229" s="1"/>
      <c r="OTF229" s="1"/>
      <c r="OTG229" s="1"/>
      <c r="OTH229" s="1"/>
      <c r="OTI229" s="1"/>
      <c r="OTJ229" s="1"/>
      <c r="OTK229" s="1"/>
      <c r="OTL229" s="1"/>
      <c r="OTM229" s="1"/>
      <c r="OTN229" s="1"/>
      <c r="OTO229" s="1"/>
      <c r="OTP229" s="1"/>
      <c r="OTQ229" s="1"/>
      <c r="OTR229" s="1"/>
      <c r="OTS229" s="1"/>
      <c r="OTT229" s="1"/>
      <c r="OTU229" s="1"/>
      <c r="OTV229" s="1"/>
      <c r="OTW229" s="1"/>
      <c r="OTX229" s="1"/>
      <c r="OTY229" s="1"/>
      <c r="OTZ229" s="1"/>
      <c r="OUA229" s="1"/>
      <c r="OUB229" s="1"/>
      <c r="OUC229" s="1"/>
      <c r="OUD229" s="1"/>
      <c r="OUE229" s="1"/>
      <c r="OUF229" s="1"/>
      <c r="OUG229" s="1"/>
      <c r="OUH229" s="1"/>
      <c r="OUI229" s="1"/>
      <c r="OUJ229" s="1"/>
      <c r="OUK229" s="1"/>
      <c r="OUL229" s="1"/>
      <c r="OUM229" s="1"/>
      <c r="OUN229" s="1"/>
      <c r="OUO229" s="1"/>
      <c r="OUP229" s="1"/>
      <c r="OUQ229" s="1"/>
      <c r="OUR229" s="1"/>
      <c r="OUS229" s="1"/>
      <c r="OUT229" s="1"/>
      <c r="OUU229" s="1"/>
      <c r="OUV229" s="1"/>
      <c r="OUW229" s="1"/>
      <c r="OUX229" s="1"/>
      <c r="OUY229" s="1"/>
      <c r="OUZ229" s="1"/>
      <c r="OVA229" s="1"/>
      <c r="OVB229" s="1"/>
      <c r="OVC229" s="1"/>
      <c r="OVD229" s="1"/>
      <c r="OVE229" s="1"/>
      <c r="OVF229" s="1"/>
      <c r="OVG229" s="1"/>
      <c r="OVH229" s="1"/>
      <c r="OVI229" s="1"/>
      <c r="OVJ229" s="1"/>
      <c r="OVK229" s="1"/>
      <c r="OVL229" s="1"/>
      <c r="OVM229" s="1"/>
      <c r="OVN229" s="1"/>
      <c r="OVO229" s="1"/>
      <c r="OVP229" s="1"/>
      <c r="OVQ229" s="1"/>
      <c r="OVR229" s="1"/>
      <c r="OVS229" s="1"/>
      <c r="OVT229" s="1"/>
      <c r="OVU229" s="1"/>
      <c r="OVV229" s="1"/>
      <c r="OVW229" s="1"/>
      <c r="OVX229" s="1"/>
      <c r="OVY229" s="1"/>
      <c r="OVZ229" s="1"/>
      <c r="OWA229" s="1"/>
      <c r="OWB229" s="1"/>
      <c r="OWC229" s="1"/>
      <c r="OWD229" s="1"/>
      <c r="OWE229" s="1"/>
      <c r="OWF229" s="1"/>
      <c r="OWG229" s="1"/>
      <c r="OWH229" s="1"/>
      <c r="OWI229" s="1"/>
      <c r="OWJ229" s="1"/>
      <c r="OWK229" s="1"/>
      <c r="OWL229" s="1"/>
      <c r="OWM229" s="1"/>
      <c r="OWN229" s="1"/>
      <c r="OWO229" s="1"/>
      <c r="OWP229" s="1"/>
      <c r="OWQ229" s="1"/>
      <c r="OWR229" s="1"/>
      <c r="OWS229" s="1"/>
      <c r="OWT229" s="1"/>
      <c r="OWU229" s="1"/>
      <c r="OWV229" s="1"/>
      <c r="OWW229" s="1"/>
      <c r="OWX229" s="1"/>
      <c r="OWY229" s="1"/>
      <c r="OWZ229" s="1"/>
      <c r="OXA229" s="1"/>
      <c r="OXB229" s="1"/>
      <c r="OXC229" s="1"/>
      <c r="OXD229" s="1"/>
      <c r="OXE229" s="1"/>
      <c r="OXF229" s="1"/>
      <c r="OXG229" s="1"/>
      <c r="OXH229" s="1"/>
      <c r="OXI229" s="1"/>
      <c r="OXJ229" s="1"/>
      <c r="OXK229" s="1"/>
      <c r="OXL229" s="1"/>
      <c r="OXM229" s="1"/>
      <c r="OXN229" s="1"/>
      <c r="OXO229" s="1"/>
      <c r="OXP229" s="1"/>
      <c r="OXQ229" s="1"/>
      <c r="OXR229" s="1"/>
      <c r="OXS229" s="1"/>
      <c r="OXT229" s="1"/>
      <c r="OXU229" s="1"/>
      <c r="OXV229" s="1"/>
      <c r="OXW229" s="1"/>
      <c r="OXX229" s="1"/>
      <c r="OXY229" s="1"/>
      <c r="OXZ229" s="1"/>
      <c r="OYA229" s="1"/>
      <c r="OYB229" s="1"/>
      <c r="OYC229" s="1"/>
      <c r="OYD229" s="1"/>
      <c r="OYE229" s="1"/>
      <c r="OYF229" s="1"/>
      <c r="OYG229" s="1"/>
      <c r="OYH229" s="1"/>
      <c r="OYI229" s="1"/>
      <c r="OYJ229" s="1"/>
      <c r="OYK229" s="1"/>
      <c r="OYL229" s="1"/>
      <c r="OYM229" s="1"/>
      <c r="OYN229" s="1"/>
      <c r="OYO229" s="1"/>
      <c r="OYP229" s="1"/>
      <c r="OYQ229" s="1"/>
      <c r="OYR229" s="1"/>
      <c r="OYS229" s="1"/>
      <c r="OYT229" s="1"/>
      <c r="OYU229" s="1"/>
      <c r="OYV229" s="1"/>
      <c r="OYW229" s="1"/>
      <c r="OYX229" s="1"/>
      <c r="OYY229" s="1"/>
      <c r="OYZ229" s="1"/>
      <c r="OZA229" s="1"/>
      <c r="OZB229" s="1"/>
      <c r="OZC229" s="1"/>
      <c r="OZD229" s="1"/>
      <c r="OZE229" s="1"/>
      <c r="OZF229" s="1"/>
      <c r="OZG229" s="1"/>
      <c r="OZH229" s="1"/>
      <c r="OZI229" s="1"/>
      <c r="OZJ229" s="1"/>
      <c r="OZK229" s="1"/>
      <c r="OZL229" s="1"/>
      <c r="OZM229" s="1"/>
      <c r="OZN229" s="1"/>
      <c r="OZO229" s="1"/>
      <c r="OZP229" s="1"/>
      <c r="OZQ229" s="1"/>
      <c r="OZR229" s="1"/>
      <c r="OZS229" s="1"/>
      <c r="OZT229" s="1"/>
      <c r="OZU229" s="1"/>
      <c r="OZV229" s="1"/>
      <c r="OZW229" s="1"/>
      <c r="OZX229" s="1"/>
      <c r="OZY229" s="1"/>
      <c r="OZZ229" s="1"/>
      <c r="PAA229" s="1"/>
      <c r="PAB229" s="1"/>
      <c r="PAC229" s="1"/>
      <c r="PAD229" s="1"/>
      <c r="PAE229" s="1"/>
      <c r="PAF229" s="1"/>
      <c r="PAG229" s="1"/>
      <c r="PAH229" s="1"/>
      <c r="PAI229" s="1"/>
      <c r="PAJ229" s="1"/>
      <c r="PAK229" s="1"/>
      <c r="PAL229" s="1"/>
      <c r="PAM229" s="1"/>
      <c r="PAN229" s="1"/>
      <c r="PAO229" s="1"/>
      <c r="PAP229" s="1"/>
      <c r="PAQ229" s="1"/>
      <c r="PAR229" s="1"/>
      <c r="PAS229" s="1"/>
      <c r="PAT229" s="1"/>
      <c r="PAU229" s="1"/>
      <c r="PAV229" s="1"/>
      <c r="PAW229" s="1"/>
      <c r="PAX229" s="1"/>
      <c r="PAY229" s="1"/>
      <c r="PAZ229" s="1"/>
      <c r="PBA229" s="1"/>
      <c r="PBB229" s="1"/>
      <c r="PBC229" s="1"/>
      <c r="PBD229" s="1"/>
      <c r="PBE229" s="1"/>
      <c r="PBF229" s="1"/>
      <c r="PBG229" s="1"/>
      <c r="PBH229" s="1"/>
      <c r="PBI229" s="1"/>
      <c r="PBJ229" s="1"/>
      <c r="PBK229" s="1"/>
      <c r="PBL229" s="1"/>
      <c r="PBM229" s="1"/>
      <c r="PBN229" s="1"/>
      <c r="PBO229" s="1"/>
      <c r="PBP229" s="1"/>
      <c r="PBQ229" s="1"/>
      <c r="PBR229" s="1"/>
      <c r="PBS229" s="1"/>
      <c r="PBT229" s="1"/>
      <c r="PBU229" s="1"/>
      <c r="PBV229" s="1"/>
      <c r="PBW229" s="1"/>
      <c r="PBX229" s="1"/>
      <c r="PBY229" s="1"/>
      <c r="PBZ229" s="1"/>
      <c r="PCA229" s="1"/>
      <c r="PCB229" s="1"/>
      <c r="PCC229" s="1"/>
      <c r="PCD229" s="1"/>
      <c r="PCE229" s="1"/>
      <c r="PCF229" s="1"/>
      <c r="PCG229" s="1"/>
      <c r="PCH229" s="1"/>
      <c r="PCI229" s="1"/>
      <c r="PCJ229" s="1"/>
      <c r="PCK229" s="1"/>
      <c r="PCL229" s="1"/>
      <c r="PCM229" s="1"/>
      <c r="PCN229" s="1"/>
      <c r="PCO229" s="1"/>
      <c r="PCP229" s="1"/>
      <c r="PCQ229" s="1"/>
      <c r="PCR229" s="1"/>
      <c r="PCS229" s="1"/>
      <c r="PCT229" s="1"/>
      <c r="PCU229" s="1"/>
      <c r="PCV229" s="1"/>
      <c r="PCW229" s="1"/>
      <c r="PCX229" s="1"/>
      <c r="PCY229" s="1"/>
      <c r="PCZ229" s="1"/>
      <c r="PDA229" s="1"/>
      <c r="PDB229" s="1"/>
      <c r="PDC229" s="1"/>
      <c r="PDD229" s="1"/>
      <c r="PDE229" s="1"/>
      <c r="PDF229" s="1"/>
      <c r="PDG229" s="1"/>
      <c r="PDH229" s="1"/>
      <c r="PDI229" s="1"/>
      <c r="PDJ229" s="1"/>
      <c r="PDK229" s="1"/>
      <c r="PDL229" s="1"/>
      <c r="PDM229" s="1"/>
      <c r="PDN229" s="1"/>
      <c r="PDO229" s="1"/>
      <c r="PDP229" s="1"/>
      <c r="PDQ229" s="1"/>
      <c r="PDR229" s="1"/>
      <c r="PDS229" s="1"/>
      <c r="PDT229" s="1"/>
      <c r="PDU229" s="1"/>
      <c r="PDV229" s="1"/>
      <c r="PDW229" s="1"/>
      <c r="PDX229" s="1"/>
      <c r="PDY229" s="1"/>
      <c r="PDZ229" s="1"/>
      <c r="PEA229" s="1"/>
      <c r="PEB229" s="1"/>
      <c r="PEC229" s="1"/>
      <c r="PED229" s="1"/>
      <c r="PEE229" s="1"/>
      <c r="PEF229" s="1"/>
      <c r="PEG229" s="1"/>
      <c r="PEH229" s="1"/>
      <c r="PEI229" s="1"/>
      <c r="PEJ229" s="1"/>
      <c r="PEK229" s="1"/>
      <c r="PEL229" s="1"/>
      <c r="PEM229" s="1"/>
      <c r="PEN229" s="1"/>
      <c r="PEO229" s="1"/>
      <c r="PEP229" s="1"/>
      <c r="PEQ229" s="1"/>
      <c r="PER229" s="1"/>
      <c r="PES229" s="1"/>
      <c r="PET229" s="1"/>
      <c r="PEU229" s="1"/>
      <c r="PEV229" s="1"/>
      <c r="PEW229" s="1"/>
      <c r="PEX229" s="1"/>
      <c r="PEY229" s="1"/>
      <c r="PEZ229" s="1"/>
      <c r="PFA229" s="1"/>
      <c r="PFB229" s="1"/>
      <c r="PFC229" s="1"/>
      <c r="PFD229" s="1"/>
      <c r="PFE229" s="1"/>
      <c r="PFF229" s="1"/>
      <c r="PFG229" s="1"/>
      <c r="PFH229" s="1"/>
      <c r="PFI229" s="1"/>
      <c r="PFJ229" s="1"/>
      <c r="PFK229" s="1"/>
      <c r="PFL229" s="1"/>
      <c r="PFM229" s="1"/>
      <c r="PFN229" s="1"/>
      <c r="PFO229" s="1"/>
      <c r="PFP229" s="1"/>
      <c r="PFQ229" s="1"/>
      <c r="PFR229" s="1"/>
      <c r="PFS229" s="1"/>
      <c r="PFT229" s="1"/>
      <c r="PFU229" s="1"/>
      <c r="PFV229" s="1"/>
      <c r="PFW229" s="1"/>
      <c r="PFX229" s="1"/>
      <c r="PFY229" s="1"/>
      <c r="PFZ229" s="1"/>
      <c r="PGA229" s="1"/>
      <c r="PGB229" s="1"/>
      <c r="PGC229" s="1"/>
      <c r="PGD229" s="1"/>
      <c r="PGE229" s="1"/>
      <c r="PGF229" s="1"/>
      <c r="PGG229" s="1"/>
      <c r="PGH229" s="1"/>
      <c r="PGI229" s="1"/>
      <c r="PGJ229" s="1"/>
      <c r="PGK229" s="1"/>
      <c r="PGL229" s="1"/>
      <c r="PGM229" s="1"/>
      <c r="PGN229" s="1"/>
      <c r="PGO229" s="1"/>
      <c r="PGP229" s="1"/>
      <c r="PGQ229" s="1"/>
      <c r="PGR229" s="1"/>
      <c r="PGS229" s="1"/>
      <c r="PGT229" s="1"/>
      <c r="PGU229" s="1"/>
      <c r="PGV229" s="1"/>
      <c r="PGW229" s="1"/>
      <c r="PGX229" s="1"/>
      <c r="PGY229" s="1"/>
      <c r="PGZ229" s="1"/>
      <c r="PHA229" s="1"/>
      <c r="PHB229" s="1"/>
      <c r="PHC229" s="1"/>
      <c r="PHD229" s="1"/>
      <c r="PHE229" s="1"/>
      <c r="PHF229" s="1"/>
      <c r="PHG229" s="1"/>
      <c r="PHH229" s="1"/>
      <c r="PHI229" s="1"/>
      <c r="PHJ229" s="1"/>
      <c r="PHK229" s="1"/>
      <c r="PHL229" s="1"/>
      <c r="PHM229" s="1"/>
      <c r="PHN229" s="1"/>
      <c r="PHO229" s="1"/>
      <c r="PHP229" s="1"/>
      <c r="PHQ229" s="1"/>
      <c r="PHR229" s="1"/>
      <c r="PHS229" s="1"/>
      <c r="PHT229" s="1"/>
      <c r="PHU229" s="1"/>
      <c r="PHV229" s="1"/>
      <c r="PHW229" s="1"/>
      <c r="PHX229" s="1"/>
      <c r="PHY229" s="1"/>
      <c r="PHZ229" s="1"/>
      <c r="PIA229" s="1"/>
      <c r="PIB229" s="1"/>
      <c r="PIC229" s="1"/>
      <c r="PID229" s="1"/>
      <c r="PIE229" s="1"/>
      <c r="PIF229" s="1"/>
      <c r="PIG229" s="1"/>
      <c r="PIH229" s="1"/>
      <c r="PII229" s="1"/>
      <c r="PIJ229" s="1"/>
      <c r="PIK229" s="1"/>
      <c r="PIL229" s="1"/>
      <c r="PIM229" s="1"/>
      <c r="PIN229" s="1"/>
      <c r="PIO229" s="1"/>
      <c r="PIP229" s="1"/>
      <c r="PIQ229" s="1"/>
      <c r="PIR229" s="1"/>
      <c r="PIS229" s="1"/>
      <c r="PIT229" s="1"/>
      <c r="PIU229" s="1"/>
      <c r="PIV229" s="1"/>
      <c r="PIW229" s="1"/>
      <c r="PIX229" s="1"/>
      <c r="PIY229" s="1"/>
      <c r="PIZ229" s="1"/>
      <c r="PJA229" s="1"/>
      <c r="PJB229" s="1"/>
      <c r="PJC229" s="1"/>
      <c r="PJD229" s="1"/>
      <c r="PJE229" s="1"/>
      <c r="PJF229" s="1"/>
      <c r="PJG229" s="1"/>
      <c r="PJH229" s="1"/>
      <c r="PJI229" s="1"/>
      <c r="PJJ229" s="1"/>
      <c r="PJK229" s="1"/>
      <c r="PJL229" s="1"/>
      <c r="PJM229" s="1"/>
      <c r="PJN229" s="1"/>
      <c r="PJO229" s="1"/>
      <c r="PJP229" s="1"/>
      <c r="PJQ229" s="1"/>
      <c r="PJR229" s="1"/>
      <c r="PJS229" s="1"/>
      <c r="PJT229" s="1"/>
      <c r="PJU229" s="1"/>
      <c r="PJV229" s="1"/>
      <c r="PJW229" s="1"/>
      <c r="PJX229" s="1"/>
      <c r="PJY229" s="1"/>
      <c r="PJZ229" s="1"/>
      <c r="PKA229" s="1"/>
      <c r="PKB229" s="1"/>
      <c r="PKC229" s="1"/>
      <c r="PKD229" s="1"/>
      <c r="PKE229" s="1"/>
      <c r="PKF229" s="1"/>
      <c r="PKG229" s="1"/>
      <c r="PKH229" s="1"/>
      <c r="PKI229" s="1"/>
      <c r="PKJ229" s="1"/>
      <c r="PKK229" s="1"/>
      <c r="PKL229" s="1"/>
      <c r="PKM229" s="1"/>
      <c r="PKN229" s="1"/>
      <c r="PKO229" s="1"/>
      <c r="PKP229" s="1"/>
      <c r="PKQ229" s="1"/>
      <c r="PKR229" s="1"/>
      <c r="PKS229" s="1"/>
      <c r="PKT229" s="1"/>
      <c r="PKU229" s="1"/>
      <c r="PKV229" s="1"/>
      <c r="PKW229" s="1"/>
      <c r="PKX229" s="1"/>
      <c r="PKY229" s="1"/>
      <c r="PKZ229" s="1"/>
      <c r="PLA229" s="1"/>
      <c r="PLB229" s="1"/>
      <c r="PLC229" s="1"/>
      <c r="PLD229" s="1"/>
      <c r="PLE229" s="1"/>
      <c r="PLF229" s="1"/>
      <c r="PLG229" s="1"/>
      <c r="PLH229" s="1"/>
      <c r="PLI229" s="1"/>
      <c r="PLJ229" s="1"/>
      <c r="PLK229" s="1"/>
      <c r="PLL229" s="1"/>
      <c r="PLM229" s="1"/>
      <c r="PLN229" s="1"/>
      <c r="PLO229" s="1"/>
      <c r="PLP229" s="1"/>
      <c r="PLQ229" s="1"/>
      <c r="PLR229" s="1"/>
      <c r="PLS229" s="1"/>
      <c r="PLT229" s="1"/>
      <c r="PLU229" s="1"/>
      <c r="PLV229" s="1"/>
      <c r="PLW229" s="1"/>
      <c r="PLX229" s="1"/>
      <c r="PLY229" s="1"/>
      <c r="PLZ229" s="1"/>
      <c r="PMA229" s="1"/>
      <c r="PMB229" s="1"/>
      <c r="PMC229" s="1"/>
      <c r="PMD229" s="1"/>
      <c r="PME229" s="1"/>
      <c r="PMF229" s="1"/>
      <c r="PMG229" s="1"/>
      <c r="PMH229" s="1"/>
      <c r="PMI229" s="1"/>
      <c r="PMJ229" s="1"/>
      <c r="PMK229" s="1"/>
      <c r="PML229" s="1"/>
      <c r="PMM229" s="1"/>
      <c r="PMN229" s="1"/>
      <c r="PMO229" s="1"/>
      <c r="PMP229" s="1"/>
      <c r="PMQ229" s="1"/>
      <c r="PMR229" s="1"/>
      <c r="PMS229" s="1"/>
      <c r="PMT229" s="1"/>
      <c r="PMU229" s="1"/>
      <c r="PMV229" s="1"/>
      <c r="PMW229" s="1"/>
      <c r="PMX229" s="1"/>
      <c r="PMY229" s="1"/>
      <c r="PMZ229" s="1"/>
      <c r="PNA229" s="1"/>
      <c r="PNB229" s="1"/>
      <c r="PNC229" s="1"/>
      <c r="PND229" s="1"/>
      <c r="PNE229" s="1"/>
      <c r="PNF229" s="1"/>
      <c r="PNG229" s="1"/>
      <c r="PNH229" s="1"/>
      <c r="PNI229" s="1"/>
      <c r="PNJ229" s="1"/>
      <c r="PNK229" s="1"/>
      <c r="PNL229" s="1"/>
      <c r="PNM229" s="1"/>
      <c r="PNN229" s="1"/>
      <c r="PNO229" s="1"/>
      <c r="PNP229" s="1"/>
      <c r="PNQ229" s="1"/>
      <c r="PNR229" s="1"/>
      <c r="PNS229" s="1"/>
      <c r="PNT229" s="1"/>
      <c r="PNU229" s="1"/>
      <c r="PNV229" s="1"/>
      <c r="PNW229" s="1"/>
      <c r="PNX229" s="1"/>
      <c r="PNY229" s="1"/>
      <c r="PNZ229" s="1"/>
      <c r="POA229" s="1"/>
      <c r="POB229" s="1"/>
      <c r="POC229" s="1"/>
      <c r="POD229" s="1"/>
      <c r="POE229" s="1"/>
      <c r="POF229" s="1"/>
      <c r="POG229" s="1"/>
      <c r="POH229" s="1"/>
      <c r="POI229" s="1"/>
      <c r="POJ229" s="1"/>
      <c r="POK229" s="1"/>
      <c r="POL229" s="1"/>
      <c r="POM229" s="1"/>
      <c r="PON229" s="1"/>
      <c r="POO229" s="1"/>
      <c r="POP229" s="1"/>
      <c r="POQ229" s="1"/>
      <c r="POR229" s="1"/>
      <c r="POS229" s="1"/>
      <c r="POT229" s="1"/>
      <c r="POU229" s="1"/>
      <c r="POV229" s="1"/>
      <c r="POW229" s="1"/>
      <c r="POX229" s="1"/>
      <c r="POY229" s="1"/>
      <c r="POZ229" s="1"/>
      <c r="PPA229" s="1"/>
      <c r="PPB229" s="1"/>
      <c r="PPC229" s="1"/>
      <c r="PPD229" s="1"/>
      <c r="PPE229" s="1"/>
      <c r="PPF229" s="1"/>
      <c r="PPG229" s="1"/>
      <c r="PPH229" s="1"/>
      <c r="PPI229" s="1"/>
      <c r="PPJ229" s="1"/>
      <c r="PPK229" s="1"/>
      <c r="PPL229" s="1"/>
      <c r="PPM229" s="1"/>
      <c r="PPN229" s="1"/>
      <c r="PPO229" s="1"/>
      <c r="PPP229" s="1"/>
      <c r="PPQ229" s="1"/>
      <c r="PPR229" s="1"/>
      <c r="PPS229" s="1"/>
      <c r="PPT229" s="1"/>
      <c r="PPU229" s="1"/>
      <c r="PPV229" s="1"/>
      <c r="PPW229" s="1"/>
      <c r="PPX229" s="1"/>
      <c r="PPY229" s="1"/>
      <c r="PPZ229" s="1"/>
      <c r="PQA229" s="1"/>
      <c r="PQB229" s="1"/>
      <c r="PQC229" s="1"/>
      <c r="PQD229" s="1"/>
      <c r="PQE229" s="1"/>
      <c r="PQF229" s="1"/>
      <c r="PQG229" s="1"/>
      <c r="PQH229" s="1"/>
      <c r="PQI229" s="1"/>
      <c r="PQJ229" s="1"/>
      <c r="PQK229" s="1"/>
      <c r="PQL229" s="1"/>
      <c r="PQM229" s="1"/>
      <c r="PQN229" s="1"/>
      <c r="PQO229" s="1"/>
      <c r="PQP229" s="1"/>
      <c r="PQQ229" s="1"/>
      <c r="PQR229" s="1"/>
      <c r="PQS229" s="1"/>
      <c r="PQT229" s="1"/>
      <c r="PQU229" s="1"/>
      <c r="PQV229" s="1"/>
      <c r="PQW229" s="1"/>
      <c r="PQX229" s="1"/>
      <c r="PQY229" s="1"/>
      <c r="PQZ229" s="1"/>
      <c r="PRA229" s="1"/>
      <c r="PRB229" s="1"/>
      <c r="PRC229" s="1"/>
      <c r="PRD229" s="1"/>
      <c r="PRE229" s="1"/>
      <c r="PRF229" s="1"/>
      <c r="PRG229" s="1"/>
      <c r="PRH229" s="1"/>
      <c r="PRI229" s="1"/>
      <c r="PRJ229" s="1"/>
      <c r="PRK229" s="1"/>
      <c r="PRL229" s="1"/>
      <c r="PRM229" s="1"/>
      <c r="PRN229" s="1"/>
      <c r="PRO229" s="1"/>
      <c r="PRP229" s="1"/>
      <c r="PRQ229" s="1"/>
      <c r="PRR229" s="1"/>
      <c r="PRS229" s="1"/>
      <c r="PRT229" s="1"/>
      <c r="PRU229" s="1"/>
      <c r="PRV229" s="1"/>
      <c r="PRW229" s="1"/>
      <c r="PRX229" s="1"/>
      <c r="PRY229" s="1"/>
      <c r="PRZ229" s="1"/>
      <c r="PSA229" s="1"/>
      <c r="PSB229" s="1"/>
      <c r="PSC229" s="1"/>
      <c r="PSD229" s="1"/>
      <c r="PSE229" s="1"/>
      <c r="PSF229" s="1"/>
      <c r="PSG229" s="1"/>
      <c r="PSH229" s="1"/>
      <c r="PSI229" s="1"/>
      <c r="PSJ229" s="1"/>
      <c r="PSK229" s="1"/>
      <c r="PSL229" s="1"/>
      <c r="PSM229" s="1"/>
      <c r="PSN229" s="1"/>
      <c r="PSO229" s="1"/>
      <c r="PSP229" s="1"/>
      <c r="PSQ229" s="1"/>
      <c r="PSR229" s="1"/>
      <c r="PSS229" s="1"/>
      <c r="PST229" s="1"/>
      <c r="PSU229" s="1"/>
      <c r="PSV229" s="1"/>
      <c r="PSW229" s="1"/>
      <c r="PSX229" s="1"/>
      <c r="PSY229" s="1"/>
      <c r="PSZ229" s="1"/>
      <c r="PTA229" s="1"/>
      <c r="PTB229" s="1"/>
      <c r="PTC229" s="1"/>
      <c r="PTD229" s="1"/>
      <c r="PTE229" s="1"/>
      <c r="PTF229" s="1"/>
      <c r="PTG229" s="1"/>
      <c r="PTH229" s="1"/>
      <c r="PTI229" s="1"/>
      <c r="PTJ229" s="1"/>
      <c r="PTK229" s="1"/>
      <c r="PTL229" s="1"/>
      <c r="PTM229" s="1"/>
      <c r="PTN229" s="1"/>
      <c r="PTO229" s="1"/>
      <c r="PTP229" s="1"/>
      <c r="PTQ229" s="1"/>
      <c r="PTR229" s="1"/>
      <c r="PTS229" s="1"/>
      <c r="PTT229" s="1"/>
      <c r="PTU229" s="1"/>
      <c r="PTV229" s="1"/>
      <c r="PTW229" s="1"/>
      <c r="PTX229" s="1"/>
      <c r="PTY229" s="1"/>
      <c r="PTZ229" s="1"/>
      <c r="PUA229" s="1"/>
      <c r="PUB229" s="1"/>
      <c r="PUC229" s="1"/>
      <c r="PUD229" s="1"/>
      <c r="PUE229" s="1"/>
      <c r="PUF229" s="1"/>
      <c r="PUG229" s="1"/>
      <c r="PUH229" s="1"/>
      <c r="PUI229" s="1"/>
      <c r="PUJ229" s="1"/>
      <c r="PUK229" s="1"/>
      <c r="PUL229" s="1"/>
      <c r="PUM229" s="1"/>
      <c r="PUN229" s="1"/>
      <c r="PUO229" s="1"/>
      <c r="PUP229" s="1"/>
      <c r="PUQ229" s="1"/>
      <c r="PUR229" s="1"/>
      <c r="PUS229" s="1"/>
      <c r="PUT229" s="1"/>
      <c r="PUU229" s="1"/>
      <c r="PUV229" s="1"/>
      <c r="PUW229" s="1"/>
      <c r="PUX229" s="1"/>
      <c r="PUY229" s="1"/>
      <c r="PUZ229" s="1"/>
      <c r="PVA229" s="1"/>
      <c r="PVB229" s="1"/>
      <c r="PVC229" s="1"/>
      <c r="PVD229" s="1"/>
      <c r="PVE229" s="1"/>
      <c r="PVF229" s="1"/>
      <c r="PVG229" s="1"/>
      <c r="PVH229" s="1"/>
      <c r="PVI229" s="1"/>
      <c r="PVJ229" s="1"/>
      <c r="PVK229" s="1"/>
      <c r="PVL229" s="1"/>
      <c r="PVM229" s="1"/>
      <c r="PVN229" s="1"/>
      <c r="PVO229" s="1"/>
      <c r="PVP229" s="1"/>
      <c r="PVQ229" s="1"/>
      <c r="PVR229" s="1"/>
      <c r="PVS229" s="1"/>
      <c r="PVT229" s="1"/>
      <c r="PVU229" s="1"/>
      <c r="PVV229" s="1"/>
      <c r="PVW229" s="1"/>
      <c r="PVX229" s="1"/>
      <c r="PVY229" s="1"/>
      <c r="PVZ229" s="1"/>
      <c r="PWA229" s="1"/>
      <c r="PWB229" s="1"/>
      <c r="PWC229" s="1"/>
      <c r="PWD229" s="1"/>
      <c r="PWE229" s="1"/>
      <c r="PWF229" s="1"/>
      <c r="PWG229" s="1"/>
      <c r="PWH229" s="1"/>
      <c r="PWI229" s="1"/>
      <c r="PWJ229" s="1"/>
      <c r="PWK229" s="1"/>
      <c r="PWL229" s="1"/>
      <c r="PWM229" s="1"/>
      <c r="PWN229" s="1"/>
      <c r="PWO229" s="1"/>
      <c r="PWP229" s="1"/>
      <c r="PWQ229" s="1"/>
      <c r="PWR229" s="1"/>
      <c r="PWS229" s="1"/>
      <c r="PWT229" s="1"/>
      <c r="PWU229" s="1"/>
      <c r="PWV229" s="1"/>
      <c r="PWW229" s="1"/>
      <c r="PWX229" s="1"/>
      <c r="PWY229" s="1"/>
      <c r="PWZ229" s="1"/>
      <c r="PXA229" s="1"/>
      <c r="PXB229" s="1"/>
      <c r="PXC229" s="1"/>
      <c r="PXD229" s="1"/>
      <c r="PXE229" s="1"/>
      <c r="PXF229" s="1"/>
      <c r="PXG229" s="1"/>
      <c r="PXH229" s="1"/>
      <c r="PXI229" s="1"/>
      <c r="PXJ229" s="1"/>
      <c r="PXK229" s="1"/>
      <c r="PXL229" s="1"/>
      <c r="PXM229" s="1"/>
      <c r="PXN229" s="1"/>
      <c r="PXO229" s="1"/>
      <c r="PXP229" s="1"/>
      <c r="PXQ229" s="1"/>
      <c r="PXR229" s="1"/>
      <c r="PXS229" s="1"/>
      <c r="PXT229" s="1"/>
      <c r="PXU229" s="1"/>
      <c r="PXV229" s="1"/>
      <c r="PXW229" s="1"/>
      <c r="PXX229" s="1"/>
      <c r="PXY229" s="1"/>
      <c r="PXZ229" s="1"/>
      <c r="PYA229" s="1"/>
      <c r="PYB229" s="1"/>
      <c r="PYC229" s="1"/>
      <c r="PYD229" s="1"/>
      <c r="PYE229" s="1"/>
      <c r="PYF229" s="1"/>
      <c r="PYG229" s="1"/>
      <c r="PYH229" s="1"/>
      <c r="PYI229" s="1"/>
      <c r="PYJ229" s="1"/>
      <c r="PYK229" s="1"/>
      <c r="PYL229" s="1"/>
      <c r="PYM229" s="1"/>
      <c r="PYN229" s="1"/>
      <c r="PYO229" s="1"/>
      <c r="PYP229" s="1"/>
      <c r="PYQ229" s="1"/>
      <c r="PYR229" s="1"/>
      <c r="PYS229" s="1"/>
      <c r="PYT229" s="1"/>
      <c r="PYU229" s="1"/>
      <c r="PYV229" s="1"/>
      <c r="PYW229" s="1"/>
      <c r="PYX229" s="1"/>
      <c r="PYY229" s="1"/>
      <c r="PYZ229" s="1"/>
      <c r="PZA229" s="1"/>
      <c r="PZB229" s="1"/>
      <c r="PZC229" s="1"/>
      <c r="PZD229" s="1"/>
      <c r="PZE229" s="1"/>
      <c r="PZF229" s="1"/>
      <c r="PZG229" s="1"/>
      <c r="PZH229" s="1"/>
      <c r="PZI229" s="1"/>
      <c r="PZJ229" s="1"/>
      <c r="PZK229" s="1"/>
      <c r="PZL229" s="1"/>
      <c r="PZM229" s="1"/>
      <c r="PZN229" s="1"/>
      <c r="PZO229" s="1"/>
      <c r="PZP229" s="1"/>
      <c r="PZQ229" s="1"/>
      <c r="PZR229" s="1"/>
      <c r="PZS229" s="1"/>
      <c r="PZT229" s="1"/>
      <c r="PZU229" s="1"/>
      <c r="PZV229" s="1"/>
      <c r="PZW229" s="1"/>
      <c r="PZX229" s="1"/>
      <c r="PZY229" s="1"/>
      <c r="PZZ229" s="1"/>
      <c r="QAA229" s="1"/>
      <c r="QAB229" s="1"/>
      <c r="QAC229" s="1"/>
      <c r="QAD229" s="1"/>
      <c r="QAE229" s="1"/>
      <c r="QAF229" s="1"/>
      <c r="QAG229" s="1"/>
      <c r="QAH229" s="1"/>
      <c r="QAI229" s="1"/>
      <c r="QAJ229" s="1"/>
      <c r="QAK229" s="1"/>
      <c r="QAL229" s="1"/>
      <c r="QAM229" s="1"/>
      <c r="QAN229" s="1"/>
      <c r="QAO229" s="1"/>
      <c r="QAP229" s="1"/>
      <c r="QAQ229" s="1"/>
      <c r="QAR229" s="1"/>
      <c r="QAS229" s="1"/>
      <c r="QAT229" s="1"/>
      <c r="QAU229" s="1"/>
      <c r="QAV229" s="1"/>
      <c r="QAW229" s="1"/>
      <c r="QAX229" s="1"/>
      <c r="QAY229" s="1"/>
      <c r="QAZ229" s="1"/>
      <c r="QBA229" s="1"/>
      <c r="QBB229" s="1"/>
      <c r="QBC229" s="1"/>
      <c r="QBD229" s="1"/>
      <c r="QBE229" s="1"/>
      <c r="QBF229" s="1"/>
      <c r="QBG229" s="1"/>
      <c r="QBH229" s="1"/>
      <c r="QBI229" s="1"/>
      <c r="QBJ229" s="1"/>
      <c r="QBK229" s="1"/>
      <c r="QBL229" s="1"/>
      <c r="QBM229" s="1"/>
      <c r="QBN229" s="1"/>
      <c r="QBO229" s="1"/>
      <c r="QBP229" s="1"/>
      <c r="QBQ229" s="1"/>
      <c r="QBR229" s="1"/>
      <c r="QBS229" s="1"/>
      <c r="QBT229" s="1"/>
      <c r="QBU229" s="1"/>
      <c r="QBV229" s="1"/>
      <c r="QBW229" s="1"/>
      <c r="QBX229" s="1"/>
      <c r="QBY229" s="1"/>
      <c r="QBZ229" s="1"/>
      <c r="QCA229" s="1"/>
      <c r="QCB229" s="1"/>
      <c r="QCC229" s="1"/>
      <c r="QCD229" s="1"/>
      <c r="QCE229" s="1"/>
      <c r="QCF229" s="1"/>
      <c r="QCG229" s="1"/>
      <c r="QCH229" s="1"/>
      <c r="QCI229" s="1"/>
      <c r="QCJ229" s="1"/>
      <c r="QCK229" s="1"/>
      <c r="QCL229" s="1"/>
      <c r="QCM229" s="1"/>
      <c r="QCN229" s="1"/>
      <c r="QCO229" s="1"/>
      <c r="QCP229" s="1"/>
      <c r="QCQ229" s="1"/>
      <c r="QCR229" s="1"/>
      <c r="QCS229" s="1"/>
      <c r="QCT229" s="1"/>
      <c r="QCU229" s="1"/>
      <c r="QCV229" s="1"/>
      <c r="QCW229" s="1"/>
      <c r="QCX229" s="1"/>
      <c r="QCY229" s="1"/>
      <c r="QCZ229" s="1"/>
      <c r="QDA229" s="1"/>
      <c r="QDB229" s="1"/>
      <c r="QDC229" s="1"/>
      <c r="QDD229" s="1"/>
      <c r="QDE229" s="1"/>
      <c r="QDF229" s="1"/>
      <c r="QDG229" s="1"/>
      <c r="QDH229" s="1"/>
      <c r="QDI229" s="1"/>
      <c r="QDJ229" s="1"/>
      <c r="QDK229" s="1"/>
      <c r="QDL229" s="1"/>
      <c r="QDM229" s="1"/>
      <c r="QDN229" s="1"/>
      <c r="QDO229" s="1"/>
      <c r="QDP229" s="1"/>
      <c r="QDQ229" s="1"/>
      <c r="QDR229" s="1"/>
      <c r="QDS229" s="1"/>
      <c r="QDT229" s="1"/>
      <c r="QDU229" s="1"/>
      <c r="QDV229" s="1"/>
      <c r="QDW229" s="1"/>
      <c r="QDX229" s="1"/>
      <c r="QDY229" s="1"/>
      <c r="QDZ229" s="1"/>
      <c r="QEA229" s="1"/>
      <c r="QEB229" s="1"/>
      <c r="QEC229" s="1"/>
      <c r="QED229" s="1"/>
      <c r="QEE229" s="1"/>
      <c r="QEF229" s="1"/>
      <c r="QEG229" s="1"/>
      <c r="QEH229" s="1"/>
      <c r="QEI229" s="1"/>
      <c r="QEJ229" s="1"/>
      <c r="QEK229" s="1"/>
      <c r="QEL229" s="1"/>
      <c r="QEM229" s="1"/>
      <c r="QEN229" s="1"/>
      <c r="QEO229" s="1"/>
      <c r="QEP229" s="1"/>
      <c r="QEQ229" s="1"/>
      <c r="QER229" s="1"/>
      <c r="QES229" s="1"/>
      <c r="QET229" s="1"/>
      <c r="QEU229" s="1"/>
      <c r="QEV229" s="1"/>
      <c r="QEW229" s="1"/>
      <c r="QEX229" s="1"/>
      <c r="QEY229" s="1"/>
      <c r="QEZ229" s="1"/>
      <c r="QFA229" s="1"/>
      <c r="QFB229" s="1"/>
      <c r="QFC229" s="1"/>
      <c r="QFD229" s="1"/>
      <c r="QFE229" s="1"/>
      <c r="QFF229" s="1"/>
      <c r="QFG229" s="1"/>
      <c r="QFH229" s="1"/>
      <c r="QFI229" s="1"/>
      <c r="QFJ229" s="1"/>
      <c r="QFK229" s="1"/>
      <c r="QFL229" s="1"/>
      <c r="QFM229" s="1"/>
      <c r="QFN229" s="1"/>
      <c r="QFO229" s="1"/>
      <c r="QFP229" s="1"/>
      <c r="QFQ229" s="1"/>
      <c r="QFR229" s="1"/>
      <c r="QFS229" s="1"/>
      <c r="QFT229" s="1"/>
      <c r="QFU229" s="1"/>
      <c r="QFV229" s="1"/>
      <c r="QFW229" s="1"/>
      <c r="QFX229" s="1"/>
      <c r="QFY229" s="1"/>
      <c r="QFZ229" s="1"/>
      <c r="QGA229" s="1"/>
      <c r="QGB229" s="1"/>
      <c r="QGC229" s="1"/>
      <c r="QGD229" s="1"/>
      <c r="QGE229" s="1"/>
      <c r="QGF229" s="1"/>
      <c r="QGG229" s="1"/>
      <c r="QGH229" s="1"/>
      <c r="QGI229" s="1"/>
      <c r="QGJ229" s="1"/>
      <c r="QGK229" s="1"/>
      <c r="QGL229" s="1"/>
      <c r="QGM229" s="1"/>
      <c r="QGN229" s="1"/>
      <c r="QGO229" s="1"/>
      <c r="QGP229" s="1"/>
      <c r="QGQ229" s="1"/>
      <c r="QGR229" s="1"/>
      <c r="QGS229" s="1"/>
      <c r="QGT229" s="1"/>
      <c r="QGU229" s="1"/>
      <c r="QGV229" s="1"/>
      <c r="QGW229" s="1"/>
      <c r="QGX229" s="1"/>
      <c r="QGY229" s="1"/>
      <c r="QGZ229" s="1"/>
      <c r="QHA229" s="1"/>
      <c r="QHB229" s="1"/>
      <c r="QHC229" s="1"/>
      <c r="QHD229" s="1"/>
      <c r="QHE229" s="1"/>
      <c r="QHF229" s="1"/>
      <c r="QHG229" s="1"/>
      <c r="QHH229" s="1"/>
      <c r="QHI229" s="1"/>
      <c r="QHJ229" s="1"/>
      <c r="QHK229" s="1"/>
      <c r="QHL229" s="1"/>
      <c r="QHM229" s="1"/>
      <c r="QHN229" s="1"/>
      <c r="QHO229" s="1"/>
      <c r="QHP229" s="1"/>
      <c r="QHQ229" s="1"/>
      <c r="QHR229" s="1"/>
      <c r="QHS229" s="1"/>
      <c r="QHT229" s="1"/>
      <c r="QHU229" s="1"/>
      <c r="QHV229" s="1"/>
      <c r="QHW229" s="1"/>
      <c r="QHX229" s="1"/>
      <c r="QHY229" s="1"/>
      <c r="QHZ229" s="1"/>
      <c r="QIA229" s="1"/>
      <c r="QIB229" s="1"/>
      <c r="QIC229" s="1"/>
      <c r="QID229" s="1"/>
      <c r="QIE229" s="1"/>
      <c r="QIF229" s="1"/>
      <c r="QIG229" s="1"/>
      <c r="QIH229" s="1"/>
      <c r="QII229" s="1"/>
      <c r="QIJ229" s="1"/>
      <c r="QIK229" s="1"/>
      <c r="QIL229" s="1"/>
      <c r="QIM229" s="1"/>
      <c r="QIN229" s="1"/>
      <c r="QIO229" s="1"/>
      <c r="QIP229" s="1"/>
      <c r="QIQ229" s="1"/>
      <c r="QIR229" s="1"/>
      <c r="QIS229" s="1"/>
      <c r="QIT229" s="1"/>
      <c r="QIU229" s="1"/>
      <c r="QIV229" s="1"/>
      <c r="QIW229" s="1"/>
      <c r="QIX229" s="1"/>
      <c r="QIY229" s="1"/>
      <c r="QIZ229" s="1"/>
      <c r="QJA229" s="1"/>
      <c r="QJB229" s="1"/>
      <c r="QJC229" s="1"/>
      <c r="QJD229" s="1"/>
      <c r="QJE229" s="1"/>
      <c r="QJF229" s="1"/>
      <c r="QJG229" s="1"/>
      <c r="QJH229" s="1"/>
      <c r="QJI229" s="1"/>
      <c r="QJJ229" s="1"/>
      <c r="QJK229" s="1"/>
      <c r="QJL229" s="1"/>
      <c r="QJM229" s="1"/>
      <c r="QJN229" s="1"/>
      <c r="QJO229" s="1"/>
      <c r="QJP229" s="1"/>
      <c r="QJQ229" s="1"/>
      <c r="QJR229" s="1"/>
      <c r="QJS229" s="1"/>
      <c r="QJT229" s="1"/>
      <c r="QJU229" s="1"/>
      <c r="QJV229" s="1"/>
      <c r="QJW229" s="1"/>
      <c r="QJX229" s="1"/>
      <c r="QJY229" s="1"/>
      <c r="QJZ229" s="1"/>
      <c r="QKA229" s="1"/>
      <c r="QKB229" s="1"/>
      <c r="QKC229" s="1"/>
      <c r="QKD229" s="1"/>
      <c r="QKE229" s="1"/>
      <c r="QKF229" s="1"/>
      <c r="QKG229" s="1"/>
      <c r="QKH229" s="1"/>
      <c r="QKI229" s="1"/>
      <c r="QKJ229" s="1"/>
      <c r="QKK229" s="1"/>
      <c r="QKL229" s="1"/>
      <c r="QKM229" s="1"/>
      <c r="QKN229" s="1"/>
      <c r="QKO229" s="1"/>
      <c r="QKP229" s="1"/>
      <c r="QKQ229" s="1"/>
      <c r="QKR229" s="1"/>
      <c r="QKS229" s="1"/>
      <c r="QKT229" s="1"/>
      <c r="QKU229" s="1"/>
      <c r="QKV229" s="1"/>
      <c r="QKW229" s="1"/>
      <c r="QKX229" s="1"/>
      <c r="QKY229" s="1"/>
      <c r="QKZ229" s="1"/>
      <c r="QLA229" s="1"/>
      <c r="QLB229" s="1"/>
      <c r="QLC229" s="1"/>
      <c r="QLD229" s="1"/>
      <c r="QLE229" s="1"/>
      <c r="QLF229" s="1"/>
      <c r="QLG229" s="1"/>
      <c r="QLH229" s="1"/>
      <c r="QLI229" s="1"/>
      <c r="QLJ229" s="1"/>
      <c r="QLK229" s="1"/>
      <c r="QLL229" s="1"/>
      <c r="QLM229" s="1"/>
      <c r="QLN229" s="1"/>
      <c r="QLO229" s="1"/>
      <c r="QLP229" s="1"/>
      <c r="QLQ229" s="1"/>
      <c r="QLR229" s="1"/>
      <c r="QLS229" s="1"/>
      <c r="QLT229" s="1"/>
      <c r="QLU229" s="1"/>
      <c r="QLV229" s="1"/>
      <c r="QLW229" s="1"/>
      <c r="QLX229" s="1"/>
      <c r="QLY229" s="1"/>
      <c r="QLZ229" s="1"/>
      <c r="QMA229" s="1"/>
      <c r="QMB229" s="1"/>
      <c r="QMC229" s="1"/>
      <c r="QMD229" s="1"/>
      <c r="QME229" s="1"/>
      <c r="QMF229" s="1"/>
      <c r="QMG229" s="1"/>
      <c r="QMH229" s="1"/>
      <c r="QMI229" s="1"/>
      <c r="QMJ229" s="1"/>
      <c r="QMK229" s="1"/>
      <c r="QML229" s="1"/>
      <c r="QMM229" s="1"/>
      <c r="QMN229" s="1"/>
      <c r="QMO229" s="1"/>
      <c r="QMP229" s="1"/>
      <c r="QMQ229" s="1"/>
      <c r="QMR229" s="1"/>
      <c r="QMS229" s="1"/>
      <c r="QMT229" s="1"/>
      <c r="QMU229" s="1"/>
      <c r="QMV229" s="1"/>
      <c r="QMW229" s="1"/>
      <c r="QMX229" s="1"/>
      <c r="QMY229" s="1"/>
      <c r="QMZ229" s="1"/>
      <c r="QNA229" s="1"/>
      <c r="QNB229" s="1"/>
      <c r="QNC229" s="1"/>
      <c r="QND229" s="1"/>
      <c r="QNE229" s="1"/>
      <c r="QNF229" s="1"/>
      <c r="QNG229" s="1"/>
      <c r="QNH229" s="1"/>
      <c r="QNI229" s="1"/>
      <c r="QNJ229" s="1"/>
      <c r="QNK229" s="1"/>
      <c r="QNL229" s="1"/>
      <c r="QNM229" s="1"/>
      <c r="QNN229" s="1"/>
      <c r="QNO229" s="1"/>
      <c r="QNP229" s="1"/>
      <c r="QNQ229" s="1"/>
      <c r="QNR229" s="1"/>
      <c r="QNS229" s="1"/>
      <c r="QNT229" s="1"/>
      <c r="QNU229" s="1"/>
      <c r="QNV229" s="1"/>
      <c r="QNW229" s="1"/>
      <c r="QNX229" s="1"/>
      <c r="QNY229" s="1"/>
      <c r="QNZ229" s="1"/>
      <c r="QOA229" s="1"/>
      <c r="QOB229" s="1"/>
      <c r="QOC229" s="1"/>
      <c r="QOD229" s="1"/>
      <c r="QOE229" s="1"/>
      <c r="QOF229" s="1"/>
      <c r="QOG229" s="1"/>
      <c r="QOH229" s="1"/>
      <c r="QOI229" s="1"/>
      <c r="QOJ229" s="1"/>
      <c r="QOK229" s="1"/>
      <c r="QOL229" s="1"/>
      <c r="QOM229" s="1"/>
      <c r="QON229" s="1"/>
      <c r="QOO229" s="1"/>
      <c r="QOP229" s="1"/>
      <c r="QOQ229" s="1"/>
      <c r="QOR229" s="1"/>
      <c r="QOS229" s="1"/>
      <c r="QOT229" s="1"/>
      <c r="QOU229" s="1"/>
      <c r="QOV229" s="1"/>
      <c r="QOW229" s="1"/>
      <c r="QOX229" s="1"/>
      <c r="QOY229" s="1"/>
      <c r="QOZ229" s="1"/>
      <c r="QPA229" s="1"/>
      <c r="QPB229" s="1"/>
      <c r="QPC229" s="1"/>
      <c r="QPD229" s="1"/>
      <c r="QPE229" s="1"/>
      <c r="QPF229" s="1"/>
      <c r="QPG229" s="1"/>
      <c r="QPH229" s="1"/>
      <c r="QPI229" s="1"/>
      <c r="QPJ229" s="1"/>
      <c r="QPK229" s="1"/>
      <c r="QPL229" s="1"/>
      <c r="QPM229" s="1"/>
      <c r="QPN229" s="1"/>
      <c r="QPO229" s="1"/>
      <c r="QPP229" s="1"/>
      <c r="QPQ229" s="1"/>
      <c r="QPR229" s="1"/>
      <c r="QPS229" s="1"/>
      <c r="QPT229" s="1"/>
      <c r="QPU229" s="1"/>
      <c r="QPV229" s="1"/>
      <c r="QPW229" s="1"/>
      <c r="QPX229" s="1"/>
      <c r="QPY229" s="1"/>
      <c r="QPZ229" s="1"/>
      <c r="QQA229" s="1"/>
      <c r="QQB229" s="1"/>
      <c r="QQC229" s="1"/>
      <c r="QQD229" s="1"/>
      <c r="QQE229" s="1"/>
      <c r="QQF229" s="1"/>
      <c r="QQG229" s="1"/>
      <c r="QQH229" s="1"/>
      <c r="QQI229" s="1"/>
      <c r="QQJ229" s="1"/>
      <c r="QQK229" s="1"/>
      <c r="QQL229" s="1"/>
      <c r="QQM229" s="1"/>
      <c r="QQN229" s="1"/>
      <c r="QQO229" s="1"/>
      <c r="QQP229" s="1"/>
      <c r="QQQ229" s="1"/>
      <c r="QQR229" s="1"/>
      <c r="QQS229" s="1"/>
      <c r="QQT229" s="1"/>
      <c r="QQU229" s="1"/>
      <c r="QQV229" s="1"/>
      <c r="QQW229" s="1"/>
      <c r="QQX229" s="1"/>
      <c r="QQY229" s="1"/>
      <c r="QQZ229" s="1"/>
      <c r="QRA229" s="1"/>
      <c r="QRB229" s="1"/>
      <c r="QRC229" s="1"/>
      <c r="QRD229" s="1"/>
      <c r="QRE229" s="1"/>
      <c r="QRF229" s="1"/>
      <c r="QRG229" s="1"/>
      <c r="QRH229" s="1"/>
      <c r="QRI229" s="1"/>
      <c r="QRJ229" s="1"/>
      <c r="QRK229" s="1"/>
      <c r="QRL229" s="1"/>
      <c r="QRM229" s="1"/>
      <c r="QRN229" s="1"/>
      <c r="QRO229" s="1"/>
      <c r="QRP229" s="1"/>
      <c r="QRQ229" s="1"/>
      <c r="QRR229" s="1"/>
      <c r="QRS229" s="1"/>
      <c r="QRT229" s="1"/>
      <c r="QRU229" s="1"/>
      <c r="QRV229" s="1"/>
      <c r="QRW229" s="1"/>
      <c r="QRX229" s="1"/>
      <c r="QRY229" s="1"/>
      <c r="QRZ229" s="1"/>
      <c r="QSA229" s="1"/>
      <c r="QSB229" s="1"/>
      <c r="QSC229" s="1"/>
      <c r="QSD229" s="1"/>
      <c r="QSE229" s="1"/>
      <c r="QSF229" s="1"/>
      <c r="QSG229" s="1"/>
      <c r="QSH229" s="1"/>
      <c r="QSI229" s="1"/>
      <c r="QSJ229" s="1"/>
      <c r="QSK229" s="1"/>
      <c r="QSL229" s="1"/>
      <c r="QSM229" s="1"/>
      <c r="QSN229" s="1"/>
      <c r="QSO229" s="1"/>
      <c r="QSP229" s="1"/>
      <c r="QSQ229" s="1"/>
      <c r="QSR229" s="1"/>
      <c r="QSS229" s="1"/>
      <c r="QST229" s="1"/>
      <c r="QSU229" s="1"/>
      <c r="QSV229" s="1"/>
      <c r="QSW229" s="1"/>
      <c r="QSX229" s="1"/>
      <c r="QSY229" s="1"/>
      <c r="QSZ229" s="1"/>
      <c r="QTA229" s="1"/>
      <c r="QTB229" s="1"/>
      <c r="QTC229" s="1"/>
      <c r="QTD229" s="1"/>
      <c r="QTE229" s="1"/>
      <c r="QTF229" s="1"/>
      <c r="QTG229" s="1"/>
      <c r="QTH229" s="1"/>
      <c r="QTI229" s="1"/>
      <c r="QTJ229" s="1"/>
      <c r="QTK229" s="1"/>
      <c r="QTL229" s="1"/>
      <c r="QTM229" s="1"/>
      <c r="QTN229" s="1"/>
      <c r="QTO229" s="1"/>
      <c r="QTP229" s="1"/>
      <c r="QTQ229" s="1"/>
      <c r="QTR229" s="1"/>
      <c r="QTS229" s="1"/>
      <c r="QTT229" s="1"/>
      <c r="QTU229" s="1"/>
      <c r="QTV229" s="1"/>
      <c r="QTW229" s="1"/>
      <c r="QTX229" s="1"/>
      <c r="QTY229" s="1"/>
      <c r="QTZ229" s="1"/>
      <c r="QUA229" s="1"/>
      <c r="QUB229" s="1"/>
      <c r="QUC229" s="1"/>
      <c r="QUD229" s="1"/>
      <c r="QUE229" s="1"/>
      <c r="QUF229" s="1"/>
      <c r="QUG229" s="1"/>
      <c r="QUH229" s="1"/>
      <c r="QUI229" s="1"/>
      <c r="QUJ229" s="1"/>
      <c r="QUK229" s="1"/>
      <c r="QUL229" s="1"/>
      <c r="QUM229" s="1"/>
      <c r="QUN229" s="1"/>
      <c r="QUO229" s="1"/>
      <c r="QUP229" s="1"/>
      <c r="QUQ229" s="1"/>
      <c r="QUR229" s="1"/>
      <c r="QUS229" s="1"/>
      <c r="QUT229" s="1"/>
      <c r="QUU229" s="1"/>
      <c r="QUV229" s="1"/>
      <c r="QUW229" s="1"/>
      <c r="QUX229" s="1"/>
      <c r="QUY229" s="1"/>
      <c r="QUZ229" s="1"/>
      <c r="QVA229" s="1"/>
      <c r="QVB229" s="1"/>
      <c r="QVC229" s="1"/>
      <c r="QVD229" s="1"/>
      <c r="QVE229" s="1"/>
      <c r="QVF229" s="1"/>
      <c r="QVG229" s="1"/>
      <c r="QVH229" s="1"/>
      <c r="QVI229" s="1"/>
      <c r="QVJ229" s="1"/>
      <c r="QVK229" s="1"/>
      <c r="QVL229" s="1"/>
      <c r="QVM229" s="1"/>
      <c r="QVN229" s="1"/>
      <c r="QVO229" s="1"/>
      <c r="QVP229" s="1"/>
      <c r="QVQ229" s="1"/>
      <c r="QVR229" s="1"/>
      <c r="QVS229" s="1"/>
      <c r="QVT229" s="1"/>
      <c r="QVU229" s="1"/>
      <c r="QVV229" s="1"/>
      <c r="QVW229" s="1"/>
      <c r="QVX229" s="1"/>
      <c r="QVY229" s="1"/>
      <c r="QVZ229" s="1"/>
      <c r="QWA229" s="1"/>
      <c r="QWB229" s="1"/>
      <c r="QWC229" s="1"/>
      <c r="QWD229" s="1"/>
      <c r="QWE229" s="1"/>
      <c r="QWF229" s="1"/>
      <c r="QWG229" s="1"/>
      <c r="QWH229" s="1"/>
      <c r="QWI229" s="1"/>
      <c r="QWJ229" s="1"/>
      <c r="QWK229" s="1"/>
      <c r="QWL229" s="1"/>
      <c r="QWM229" s="1"/>
      <c r="QWN229" s="1"/>
      <c r="QWO229" s="1"/>
      <c r="QWP229" s="1"/>
      <c r="QWQ229" s="1"/>
      <c r="QWR229" s="1"/>
      <c r="QWS229" s="1"/>
      <c r="QWT229" s="1"/>
      <c r="QWU229" s="1"/>
      <c r="QWV229" s="1"/>
      <c r="QWW229" s="1"/>
      <c r="QWX229" s="1"/>
      <c r="QWY229" s="1"/>
      <c r="QWZ229" s="1"/>
      <c r="QXA229" s="1"/>
      <c r="QXB229" s="1"/>
      <c r="QXC229" s="1"/>
      <c r="QXD229" s="1"/>
      <c r="QXE229" s="1"/>
      <c r="QXF229" s="1"/>
      <c r="QXG229" s="1"/>
      <c r="QXH229" s="1"/>
      <c r="QXI229" s="1"/>
      <c r="QXJ229" s="1"/>
      <c r="QXK229" s="1"/>
      <c r="QXL229" s="1"/>
      <c r="QXM229" s="1"/>
      <c r="QXN229" s="1"/>
      <c r="QXO229" s="1"/>
      <c r="QXP229" s="1"/>
      <c r="QXQ229" s="1"/>
      <c r="QXR229" s="1"/>
      <c r="QXS229" s="1"/>
      <c r="QXT229" s="1"/>
      <c r="QXU229" s="1"/>
      <c r="QXV229" s="1"/>
      <c r="QXW229" s="1"/>
      <c r="QXX229" s="1"/>
      <c r="QXY229" s="1"/>
      <c r="QXZ229" s="1"/>
      <c r="QYA229" s="1"/>
      <c r="QYB229" s="1"/>
      <c r="QYC229" s="1"/>
      <c r="QYD229" s="1"/>
      <c r="QYE229" s="1"/>
      <c r="QYF229" s="1"/>
      <c r="QYG229" s="1"/>
      <c r="QYH229" s="1"/>
      <c r="QYI229" s="1"/>
      <c r="QYJ229" s="1"/>
      <c r="QYK229" s="1"/>
      <c r="QYL229" s="1"/>
      <c r="QYM229" s="1"/>
      <c r="QYN229" s="1"/>
      <c r="QYO229" s="1"/>
      <c r="QYP229" s="1"/>
      <c r="QYQ229" s="1"/>
      <c r="QYR229" s="1"/>
      <c r="QYS229" s="1"/>
      <c r="QYT229" s="1"/>
      <c r="QYU229" s="1"/>
      <c r="QYV229" s="1"/>
      <c r="QYW229" s="1"/>
      <c r="QYX229" s="1"/>
      <c r="QYY229" s="1"/>
      <c r="QYZ229" s="1"/>
      <c r="QZA229" s="1"/>
      <c r="QZB229" s="1"/>
      <c r="QZC229" s="1"/>
      <c r="QZD229" s="1"/>
      <c r="QZE229" s="1"/>
      <c r="QZF229" s="1"/>
      <c r="QZG229" s="1"/>
      <c r="QZH229" s="1"/>
      <c r="QZI229" s="1"/>
      <c r="QZJ229" s="1"/>
      <c r="QZK229" s="1"/>
      <c r="QZL229" s="1"/>
      <c r="QZM229" s="1"/>
      <c r="QZN229" s="1"/>
      <c r="QZO229" s="1"/>
      <c r="QZP229" s="1"/>
      <c r="QZQ229" s="1"/>
      <c r="QZR229" s="1"/>
      <c r="QZS229" s="1"/>
      <c r="QZT229" s="1"/>
      <c r="QZU229" s="1"/>
      <c r="QZV229" s="1"/>
      <c r="QZW229" s="1"/>
      <c r="QZX229" s="1"/>
      <c r="QZY229" s="1"/>
      <c r="QZZ229" s="1"/>
      <c r="RAA229" s="1"/>
      <c r="RAB229" s="1"/>
      <c r="RAC229" s="1"/>
      <c r="RAD229" s="1"/>
      <c r="RAE229" s="1"/>
      <c r="RAF229" s="1"/>
      <c r="RAG229" s="1"/>
      <c r="RAH229" s="1"/>
      <c r="RAI229" s="1"/>
      <c r="RAJ229" s="1"/>
      <c r="RAK229" s="1"/>
      <c r="RAL229" s="1"/>
      <c r="RAM229" s="1"/>
      <c r="RAN229" s="1"/>
      <c r="RAO229" s="1"/>
      <c r="RAP229" s="1"/>
      <c r="RAQ229" s="1"/>
      <c r="RAR229" s="1"/>
      <c r="RAS229" s="1"/>
      <c r="RAT229" s="1"/>
      <c r="RAU229" s="1"/>
      <c r="RAV229" s="1"/>
      <c r="RAW229" s="1"/>
      <c r="RAX229" s="1"/>
      <c r="RAY229" s="1"/>
      <c r="RAZ229" s="1"/>
      <c r="RBA229" s="1"/>
      <c r="RBB229" s="1"/>
      <c r="RBC229" s="1"/>
      <c r="RBD229" s="1"/>
      <c r="RBE229" s="1"/>
      <c r="RBF229" s="1"/>
      <c r="RBG229" s="1"/>
      <c r="RBH229" s="1"/>
      <c r="RBI229" s="1"/>
      <c r="RBJ229" s="1"/>
      <c r="RBK229" s="1"/>
      <c r="RBL229" s="1"/>
      <c r="RBM229" s="1"/>
      <c r="RBN229" s="1"/>
      <c r="RBO229" s="1"/>
      <c r="RBP229" s="1"/>
      <c r="RBQ229" s="1"/>
      <c r="RBR229" s="1"/>
      <c r="RBS229" s="1"/>
      <c r="RBT229" s="1"/>
      <c r="RBU229" s="1"/>
      <c r="RBV229" s="1"/>
      <c r="RBW229" s="1"/>
      <c r="RBX229" s="1"/>
      <c r="RBY229" s="1"/>
      <c r="RBZ229" s="1"/>
      <c r="RCA229" s="1"/>
      <c r="RCB229" s="1"/>
      <c r="RCC229" s="1"/>
      <c r="RCD229" s="1"/>
      <c r="RCE229" s="1"/>
      <c r="RCF229" s="1"/>
      <c r="RCG229" s="1"/>
      <c r="RCH229" s="1"/>
      <c r="RCI229" s="1"/>
      <c r="RCJ229" s="1"/>
      <c r="RCK229" s="1"/>
      <c r="RCL229" s="1"/>
      <c r="RCM229" s="1"/>
      <c r="RCN229" s="1"/>
      <c r="RCO229" s="1"/>
      <c r="RCP229" s="1"/>
      <c r="RCQ229" s="1"/>
      <c r="RCR229" s="1"/>
      <c r="RCS229" s="1"/>
      <c r="RCT229" s="1"/>
      <c r="RCU229" s="1"/>
      <c r="RCV229" s="1"/>
      <c r="RCW229" s="1"/>
      <c r="RCX229" s="1"/>
      <c r="RCY229" s="1"/>
      <c r="RCZ229" s="1"/>
      <c r="RDA229" s="1"/>
      <c r="RDB229" s="1"/>
      <c r="RDC229" s="1"/>
      <c r="RDD229" s="1"/>
      <c r="RDE229" s="1"/>
      <c r="RDF229" s="1"/>
      <c r="RDG229" s="1"/>
      <c r="RDH229" s="1"/>
      <c r="RDI229" s="1"/>
      <c r="RDJ229" s="1"/>
      <c r="RDK229" s="1"/>
      <c r="RDL229" s="1"/>
      <c r="RDM229" s="1"/>
      <c r="RDN229" s="1"/>
      <c r="RDO229" s="1"/>
      <c r="RDP229" s="1"/>
      <c r="RDQ229" s="1"/>
      <c r="RDR229" s="1"/>
      <c r="RDS229" s="1"/>
      <c r="RDT229" s="1"/>
      <c r="RDU229" s="1"/>
      <c r="RDV229" s="1"/>
      <c r="RDW229" s="1"/>
      <c r="RDX229" s="1"/>
      <c r="RDY229" s="1"/>
      <c r="RDZ229" s="1"/>
      <c r="REA229" s="1"/>
      <c r="REB229" s="1"/>
      <c r="REC229" s="1"/>
      <c r="RED229" s="1"/>
      <c r="REE229" s="1"/>
      <c r="REF229" s="1"/>
      <c r="REG229" s="1"/>
      <c r="REH229" s="1"/>
      <c r="REI229" s="1"/>
      <c r="REJ229" s="1"/>
      <c r="REK229" s="1"/>
      <c r="REL229" s="1"/>
      <c r="REM229" s="1"/>
      <c r="REN229" s="1"/>
      <c r="REO229" s="1"/>
      <c r="REP229" s="1"/>
      <c r="REQ229" s="1"/>
      <c r="RER229" s="1"/>
      <c r="RES229" s="1"/>
      <c r="RET229" s="1"/>
      <c r="REU229" s="1"/>
      <c r="REV229" s="1"/>
      <c r="REW229" s="1"/>
      <c r="REX229" s="1"/>
      <c r="REY229" s="1"/>
      <c r="REZ229" s="1"/>
      <c r="RFA229" s="1"/>
      <c r="RFB229" s="1"/>
      <c r="RFC229" s="1"/>
      <c r="RFD229" s="1"/>
      <c r="RFE229" s="1"/>
      <c r="RFF229" s="1"/>
      <c r="RFG229" s="1"/>
      <c r="RFH229" s="1"/>
      <c r="RFI229" s="1"/>
      <c r="RFJ229" s="1"/>
      <c r="RFK229" s="1"/>
      <c r="RFL229" s="1"/>
      <c r="RFM229" s="1"/>
      <c r="RFN229" s="1"/>
      <c r="RFO229" s="1"/>
      <c r="RFP229" s="1"/>
      <c r="RFQ229" s="1"/>
      <c r="RFR229" s="1"/>
      <c r="RFS229" s="1"/>
      <c r="RFT229" s="1"/>
      <c r="RFU229" s="1"/>
      <c r="RFV229" s="1"/>
      <c r="RFW229" s="1"/>
      <c r="RFX229" s="1"/>
      <c r="RFY229" s="1"/>
      <c r="RFZ229" s="1"/>
      <c r="RGA229" s="1"/>
      <c r="RGB229" s="1"/>
      <c r="RGC229" s="1"/>
      <c r="RGD229" s="1"/>
      <c r="RGE229" s="1"/>
      <c r="RGF229" s="1"/>
      <c r="RGG229" s="1"/>
      <c r="RGH229" s="1"/>
      <c r="RGI229" s="1"/>
      <c r="RGJ229" s="1"/>
      <c r="RGK229" s="1"/>
      <c r="RGL229" s="1"/>
      <c r="RGM229" s="1"/>
      <c r="RGN229" s="1"/>
      <c r="RGO229" s="1"/>
      <c r="RGP229" s="1"/>
      <c r="RGQ229" s="1"/>
      <c r="RGR229" s="1"/>
      <c r="RGS229" s="1"/>
      <c r="RGT229" s="1"/>
      <c r="RGU229" s="1"/>
      <c r="RGV229" s="1"/>
      <c r="RGW229" s="1"/>
      <c r="RGX229" s="1"/>
      <c r="RGY229" s="1"/>
      <c r="RGZ229" s="1"/>
      <c r="RHA229" s="1"/>
      <c r="RHB229" s="1"/>
      <c r="RHC229" s="1"/>
      <c r="RHD229" s="1"/>
      <c r="RHE229" s="1"/>
      <c r="RHF229" s="1"/>
      <c r="RHG229" s="1"/>
      <c r="RHH229" s="1"/>
      <c r="RHI229" s="1"/>
      <c r="RHJ229" s="1"/>
      <c r="RHK229" s="1"/>
      <c r="RHL229" s="1"/>
      <c r="RHM229" s="1"/>
      <c r="RHN229" s="1"/>
      <c r="RHO229" s="1"/>
      <c r="RHP229" s="1"/>
      <c r="RHQ229" s="1"/>
      <c r="RHR229" s="1"/>
      <c r="RHS229" s="1"/>
      <c r="RHT229" s="1"/>
      <c r="RHU229" s="1"/>
      <c r="RHV229" s="1"/>
      <c r="RHW229" s="1"/>
      <c r="RHX229" s="1"/>
      <c r="RHY229" s="1"/>
      <c r="RHZ229" s="1"/>
      <c r="RIA229" s="1"/>
      <c r="RIB229" s="1"/>
      <c r="RIC229" s="1"/>
      <c r="RID229" s="1"/>
      <c r="RIE229" s="1"/>
      <c r="RIF229" s="1"/>
      <c r="RIG229" s="1"/>
      <c r="RIH229" s="1"/>
      <c r="RII229" s="1"/>
      <c r="RIJ229" s="1"/>
      <c r="RIK229" s="1"/>
      <c r="RIL229" s="1"/>
      <c r="RIM229" s="1"/>
      <c r="RIN229" s="1"/>
      <c r="RIO229" s="1"/>
      <c r="RIP229" s="1"/>
      <c r="RIQ229" s="1"/>
      <c r="RIR229" s="1"/>
      <c r="RIS229" s="1"/>
      <c r="RIT229" s="1"/>
      <c r="RIU229" s="1"/>
      <c r="RIV229" s="1"/>
      <c r="RIW229" s="1"/>
      <c r="RIX229" s="1"/>
      <c r="RIY229" s="1"/>
      <c r="RIZ229" s="1"/>
      <c r="RJA229" s="1"/>
      <c r="RJB229" s="1"/>
      <c r="RJC229" s="1"/>
      <c r="RJD229" s="1"/>
      <c r="RJE229" s="1"/>
      <c r="RJF229" s="1"/>
      <c r="RJG229" s="1"/>
      <c r="RJH229" s="1"/>
      <c r="RJI229" s="1"/>
      <c r="RJJ229" s="1"/>
      <c r="RJK229" s="1"/>
      <c r="RJL229" s="1"/>
      <c r="RJM229" s="1"/>
      <c r="RJN229" s="1"/>
      <c r="RJO229" s="1"/>
      <c r="RJP229" s="1"/>
      <c r="RJQ229" s="1"/>
      <c r="RJR229" s="1"/>
      <c r="RJS229" s="1"/>
      <c r="RJT229" s="1"/>
      <c r="RJU229" s="1"/>
      <c r="RJV229" s="1"/>
      <c r="RJW229" s="1"/>
      <c r="RJX229" s="1"/>
      <c r="RJY229" s="1"/>
      <c r="RJZ229" s="1"/>
      <c r="RKA229" s="1"/>
      <c r="RKB229" s="1"/>
      <c r="RKC229" s="1"/>
      <c r="RKD229" s="1"/>
      <c r="RKE229" s="1"/>
      <c r="RKF229" s="1"/>
      <c r="RKG229" s="1"/>
      <c r="RKH229" s="1"/>
      <c r="RKI229" s="1"/>
      <c r="RKJ229" s="1"/>
      <c r="RKK229" s="1"/>
      <c r="RKL229" s="1"/>
      <c r="RKM229" s="1"/>
      <c r="RKN229" s="1"/>
      <c r="RKO229" s="1"/>
      <c r="RKP229" s="1"/>
      <c r="RKQ229" s="1"/>
      <c r="RKR229" s="1"/>
      <c r="RKS229" s="1"/>
      <c r="RKT229" s="1"/>
      <c r="RKU229" s="1"/>
      <c r="RKV229" s="1"/>
      <c r="RKW229" s="1"/>
      <c r="RKX229" s="1"/>
      <c r="RKY229" s="1"/>
      <c r="RKZ229" s="1"/>
      <c r="RLA229" s="1"/>
      <c r="RLB229" s="1"/>
      <c r="RLC229" s="1"/>
      <c r="RLD229" s="1"/>
      <c r="RLE229" s="1"/>
      <c r="RLF229" s="1"/>
      <c r="RLG229" s="1"/>
      <c r="RLH229" s="1"/>
      <c r="RLI229" s="1"/>
      <c r="RLJ229" s="1"/>
      <c r="RLK229" s="1"/>
      <c r="RLL229" s="1"/>
      <c r="RLM229" s="1"/>
      <c r="RLN229" s="1"/>
      <c r="RLO229" s="1"/>
      <c r="RLP229" s="1"/>
      <c r="RLQ229" s="1"/>
      <c r="RLR229" s="1"/>
      <c r="RLS229" s="1"/>
      <c r="RLT229" s="1"/>
      <c r="RLU229" s="1"/>
      <c r="RLV229" s="1"/>
      <c r="RLW229" s="1"/>
      <c r="RLX229" s="1"/>
      <c r="RLY229" s="1"/>
      <c r="RLZ229" s="1"/>
      <c r="RMA229" s="1"/>
      <c r="RMB229" s="1"/>
      <c r="RMC229" s="1"/>
      <c r="RMD229" s="1"/>
      <c r="RME229" s="1"/>
      <c r="RMF229" s="1"/>
      <c r="RMG229" s="1"/>
      <c r="RMH229" s="1"/>
      <c r="RMI229" s="1"/>
      <c r="RMJ229" s="1"/>
      <c r="RMK229" s="1"/>
      <c r="RML229" s="1"/>
      <c r="RMM229" s="1"/>
      <c r="RMN229" s="1"/>
      <c r="RMO229" s="1"/>
      <c r="RMP229" s="1"/>
      <c r="RMQ229" s="1"/>
      <c r="RMR229" s="1"/>
      <c r="RMS229" s="1"/>
      <c r="RMT229" s="1"/>
      <c r="RMU229" s="1"/>
      <c r="RMV229" s="1"/>
      <c r="RMW229" s="1"/>
      <c r="RMX229" s="1"/>
      <c r="RMY229" s="1"/>
      <c r="RMZ229" s="1"/>
      <c r="RNA229" s="1"/>
      <c r="RNB229" s="1"/>
      <c r="RNC229" s="1"/>
      <c r="RND229" s="1"/>
      <c r="RNE229" s="1"/>
      <c r="RNF229" s="1"/>
      <c r="RNG229" s="1"/>
      <c r="RNH229" s="1"/>
      <c r="RNI229" s="1"/>
      <c r="RNJ229" s="1"/>
      <c r="RNK229" s="1"/>
      <c r="RNL229" s="1"/>
      <c r="RNM229" s="1"/>
      <c r="RNN229" s="1"/>
      <c r="RNO229" s="1"/>
      <c r="RNP229" s="1"/>
      <c r="RNQ229" s="1"/>
      <c r="RNR229" s="1"/>
      <c r="RNS229" s="1"/>
      <c r="RNT229" s="1"/>
      <c r="RNU229" s="1"/>
      <c r="RNV229" s="1"/>
      <c r="RNW229" s="1"/>
      <c r="RNX229" s="1"/>
      <c r="RNY229" s="1"/>
      <c r="RNZ229" s="1"/>
      <c r="ROA229" s="1"/>
      <c r="ROB229" s="1"/>
      <c r="ROC229" s="1"/>
      <c r="ROD229" s="1"/>
      <c r="ROE229" s="1"/>
      <c r="ROF229" s="1"/>
      <c r="ROG229" s="1"/>
      <c r="ROH229" s="1"/>
      <c r="ROI229" s="1"/>
      <c r="ROJ229" s="1"/>
      <c r="ROK229" s="1"/>
      <c r="ROL229" s="1"/>
      <c r="ROM229" s="1"/>
      <c r="RON229" s="1"/>
      <c r="ROO229" s="1"/>
      <c r="ROP229" s="1"/>
      <c r="ROQ229" s="1"/>
      <c r="ROR229" s="1"/>
      <c r="ROS229" s="1"/>
      <c r="ROT229" s="1"/>
      <c r="ROU229" s="1"/>
      <c r="ROV229" s="1"/>
      <c r="ROW229" s="1"/>
      <c r="ROX229" s="1"/>
      <c r="ROY229" s="1"/>
      <c r="ROZ229" s="1"/>
      <c r="RPA229" s="1"/>
      <c r="RPB229" s="1"/>
      <c r="RPC229" s="1"/>
      <c r="RPD229" s="1"/>
      <c r="RPE229" s="1"/>
      <c r="RPF229" s="1"/>
      <c r="RPG229" s="1"/>
      <c r="RPH229" s="1"/>
      <c r="RPI229" s="1"/>
      <c r="RPJ229" s="1"/>
      <c r="RPK229" s="1"/>
      <c r="RPL229" s="1"/>
      <c r="RPM229" s="1"/>
      <c r="RPN229" s="1"/>
      <c r="RPO229" s="1"/>
      <c r="RPP229" s="1"/>
      <c r="RPQ229" s="1"/>
      <c r="RPR229" s="1"/>
      <c r="RPS229" s="1"/>
      <c r="RPT229" s="1"/>
      <c r="RPU229" s="1"/>
      <c r="RPV229" s="1"/>
      <c r="RPW229" s="1"/>
      <c r="RPX229" s="1"/>
      <c r="RPY229" s="1"/>
      <c r="RPZ229" s="1"/>
      <c r="RQA229" s="1"/>
      <c r="RQB229" s="1"/>
      <c r="RQC229" s="1"/>
      <c r="RQD229" s="1"/>
      <c r="RQE229" s="1"/>
      <c r="RQF229" s="1"/>
      <c r="RQG229" s="1"/>
      <c r="RQH229" s="1"/>
      <c r="RQI229" s="1"/>
      <c r="RQJ229" s="1"/>
      <c r="RQK229" s="1"/>
      <c r="RQL229" s="1"/>
      <c r="RQM229" s="1"/>
      <c r="RQN229" s="1"/>
      <c r="RQO229" s="1"/>
      <c r="RQP229" s="1"/>
      <c r="RQQ229" s="1"/>
      <c r="RQR229" s="1"/>
      <c r="RQS229" s="1"/>
      <c r="RQT229" s="1"/>
      <c r="RQU229" s="1"/>
      <c r="RQV229" s="1"/>
      <c r="RQW229" s="1"/>
      <c r="RQX229" s="1"/>
      <c r="RQY229" s="1"/>
      <c r="RQZ229" s="1"/>
      <c r="RRA229" s="1"/>
      <c r="RRB229" s="1"/>
      <c r="RRC229" s="1"/>
      <c r="RRD229" s="1"/>
      <c r="RRE229" s="1"/>
      <c r="RRF229" s="1"/>
      <c r="RRG229" s="1"/>
      <c r="RRH229" s="1"/>
      <c r="RRI229" s="1"/>
      <c r="RRJ229" s="1"/>
      <c r="RRK229" s="1"/>
      <c r="RRL229" s="1"/>
      <c r="RRM229" s="1"/>
      <c r="RRN229" s="1"/>
      <c r="RRO229" s="1"/>
      <c r="RRP229" s="1"/>
      <c r="RRQ229" s="1"/>
      <c r="RRR229" s="1"/>
      <c r="RRS229" s="1"/>
      <c r="RRT229" s="1"/>
      <c r="RRU229" s="1"/>
      <c r="RRV229" s="1"/>
      <c r="RRW229" s="1"/>
      <c r="RRX229" s="1"/>
      <c r="RRY229" s="1"/>
      <c r="RRZ229" s="1"/>
      <c r="RSA229" s="1"/>
      <c r="RSB229" s="1"/>
      <c r="RSC229" s="1"/>
      <c r="RSD229" s="1"/>
      <c r="RSE229" s="1"/>
      <c r="RSF229" s="1"/>
      <c r="RSG229" s="1"/>
      <c r="RSH229" s="1"/>
      <c r="RSI229" s="1"/>
      <c r="RSJ229" s="1"/>
      <c r="RSK229" s="1"/>
      <c r="RSL229" s="1"/>
      <c r="RSM229" s="1"/>
      <c r="RSN229" s="1"/>
      <c r="RSO229" s="1"/>
      <c r="RSP229" s="1"/>
      <c r="RSQ229" s="1"/>
      <c r="RSR229" s="1"/>
      <c r="RSS229" s="1"/>
      <c r="RST229" s="1"/>
      <c r="RSU229" s="1"/>
      <c r="RSV229" s="1"/>
      <c r="RSW229" s="1"/>
      <c r="RSX229" s="1"/>
      <c r="RSY229" s="1"/>
      <c r="RSZ229" s="1"/>
      <c r="RTA229" s="1"/>
      <c r="RTB229" s="1"/>
      <c r="RTC229" s="1"/>
      <c r="RTD229" s="1"/>
      <c r="RTE229" s="1"/>
      <c r="RTF229" s="1"/>
      <c r="RTG229" s="1"/>
      <c r="RTH229" s="1"/>
      <c r="RTI229" s="1"/>
      <c r="RTJ229" s="1"/>
      <c r="RTK229" s="1"/>
      <c r="RTL229" s="1"/>
      <c r="RTM229" s="1"/>
      <c r="RTN229" s="1"/>
      <c r="RTO229" s="1"/>
      <c r="RTP229" s="1"/>
      <c r="RTQ229" s="1"/>
      <c r="RTR229" s="1"/>
      <c r="RTS229" s="1"/>
      <c r="RTT229" s="1"/>
      <c r="RTU229" s="1"/>
      <c r="RTV229" s="1"/>
      <c r="RTW229" s="1"/>
      <c r="RTX229" s="1"/>
      <c r="RTY229" s="1"/>
      <c r="RTZ229" s="1"/>
      <c r="RUA229" s="1"/>
      <c r="RUB229" s="1"/>
      <c r="RUC229" s="1"/>
      <c r="RUD229" s="1"/>
      <c r="RUE229" s="1"/>
      <c r="RUF229" s="1"/>
      <c r="RUG229" s="1"/>
      <c r="RUH229" s="1"/>
      <c r="RUI229" s="1"/>
      <c r="RUJ229" s="1"/>
      <c r="RUK229" s="1"/>
      <c r="RUL229" s="1"/>
      <c r="RUM229" s="1"/>
      <c r="RUN229" s="1"/>
      <c r="RUO229" s="1"/>
      <c r="RUP229" s="1"/>
      <c r="RUQ229" s="1"/>
      <c r="RUR229" s="1"/>
      <c r="RUS229" s="1"/>
      <c r="RUT229" s="1"/>
      <c r="RUU229" s="1"/>
      <c r="RUV229" s="1"/>
      <c r="RUW229" s="1"/>
      <c r="RUX229" s="1"/>
      <c r="RUY229" s="1"/>
      <c r="RUZ229" s="1"/>
      <c r="RVA229" s="1"/>
      <c r="RVB229" s="1"/>
      <c r="RVC229" s="1"/>
      <c r="RVD229" s="1"/>
      <c r="RVE229" s="1"/>
      <c r="RVF229" s="1"/>
      <c r="RVG229" s="1"/>
      <c r="RVH229" s="1"/>
      <c r="RVI229" s="1"/>
      <c r="RVJ229" s="1"/>
      <c r="RVK229" s="1"/>
      <c r="RVL229" s="1"/>
      <c r="RVM229" s="1"/>
      <c r="RVN229" s="1"/>
      <c r="RVO229" s="1"/>
      <c r="RVP229" s="1"/>
      <c r="RVQ229" s="1"/>
      <c r="RVR229" s="1"/>
      <c r="RVS229" s="1"/>
      <c r="RVT229" s="1"/>
      <c r="RVU229" s="1"/>
      <c r="RVV229" s="1"/>
      <c r="RVW229" s="1"/>
      <c r="RVX229" s="1"/>
      <c r="RVY229" s="1"/>
      <c r="RVZ229" s="1"/>
      <c r="RWA229" s="1"/>
      <c r="RWB229" s="1"/>
      <c r="RWC229" s="1"/>
      <c r="RWD229" s="1"/>
      <c r="RWE229" s="1"/>
      <c r="RWF229" s="1"/>
      <c r="RWG229" s="1"/>
      <c r="RWH229" s="1"/>
      <c r="RWI229" s="1"/>
      <c r="RWJ229" s="1"/>
      <c r="RWK229" s="1"/>
      <c r="RWL229" s="1"/>
      <c r="RWM229" s="1"/>
      <c r="RWN229" s="1"/>
      <c r="RWO229" s="1"/>
      <c r="RWP229" s="1"/>
      <c r="RWQ229" s="1"/>
      <c r="RWR229" s="1"/>
      <c r="RWS229" s="1"/>
      <c r="RWT229" s="1"/>
      <c r="RWU229" s="1"/>
      <c r="RWV229" s="1"/>
      <c r="RWW229" s="1"/>
      <c r="RWX229" s="1"/>
      <c r="RWY229" s="1"/>
      <c r="RWZ229" s="1"/>
      <c r="RXA229" s="1"/>
      <c r="RXB229" s="1"/>
      <c r="RXC229" s="1"/>
      <c r="RXD229" s="1"/>
      <c r="RXE229" s="1"/>
      <c r="RXF229" s="1"/>
      <c r="RXG229" s="1"/>
      <c r="RXH229" s="1"/>
      <c r="RXI229" s="1"/>
      <c r="RXJ229" s="1"/>
      <c r="RXK229" s="1"/>
      <c r="RXL229" s="1"/>
      <c r="RXM229" s="1"/>
      <c r="RXN229" s="1"/>
      <c r="RXO229" s="1"/>
      <c r="RXP229" s="1"/>
      <c r="RXQ229" s="1"/>
      <c r="RXR229" s="1"/>
      <c r="RXS229" s="1"/>
      <c r="RXT229" s="1"/>
      <c r="RXU229" s="1"/>
      <c r="RXV229" s="1"/>
      <c r="RXW229" s="1"/>
      <c r="RXX229" s="1"/>
      <c r="RXY229" s="1"/>
      <c r="RXZ229" s="1"/>
      <c r="RYA229" s="1"/>
      <c r="RYB229" s="1"/>
      <c r="RYC229" s="1"/>
      <c r="RYD229" s="1"/>
      <c r="RYE229" s="1"/>
      <c r="RYF229" s="1"/>
      <c r="RYG229" s="1"/>
      <c r="RYH229" s="1"/>
      <c r="RYI229" s="1"/>
      <c r="RYJ229" s="1"/>
      <c r="RYK229" s="1"/>
      <c r="RYL229" s="1"/>
      <c r="RYM229" s="1"/>
      <c r="RYN229" s="1"/>
      <c r="RYO229" s="1"/>
      <c r="RYP229" s="1"/>
      <c r="RYQ229" s="1"/>
      <c r="RYR229" s="1"/>
      <c r="RYS229" s="1"/>
      <c r="RYT229" s="1"/>
      <c r="RYU229" s="1"/>
      <c r="RYV229" s="1"/>
      <c r="RYW229" s="1"/>
      <c r="RYX229" s="1"/>
      <c r="RYY229" s="1"/>
      <c r="RYZ229" s="1"/>
      <c r="RZA229" s="1"/>
      <c r="RZB229" s="1"/>
      <c r="RZC229" s="1"/>
      <c r="RZD229" s="1"/>
      <c r="RZE229" s="1"/>
      <c r="RZF229" s="1"/>
      <c r="RZG229" s="1"/>
      <c r="RZH229" s="1"/>
      <c r="RZI229" s="1"/>
      <c r="RZJ229" s="1"/>
      <c r="RZK229" s="1"/>
      <c r="RZL229" s="1"/>
      <c r="RZM229" s="1"/>
      <c r="RZN229" s="1"/>
      <c r="RZO229" s="1"/>
      <c r="RZP229" s="1"/>
      <c r="RZQ229" s="1"/>
      <c r="RZR229" s="1"/>
      <c r="RZS229" s="1"/>
      <c r="RZT229" s="1"/>
      <c r="RZU229" s="1"/>
      <c r="RZV229" s="1"/>
      <c r="RZW229" s="1"/>
      <c r="RZX229" s="1"/>
      <c r="RZY229" s="1"/>
      <c r="RZZ229" s="1"/>
      <c r="SAA229" s="1"/>
      <c r="SAB229" s="1"/>
      <c r="SAC229" s="1"/>
      <c r="SAD229" s="1"/>
      <c r="SAE229" s="1"/>
      <c r="SAF229" s="1"/>
      <c r="SAG229" s="1"/>
      <c r="SAH229" s="1"/>
      <c r="SAI229" s="1"/>
      <c r="SAJ229" s="1"/>
      <c r="SAK229" s="1"/>
      <c r="SAL229" s="1"/>
      <c r="SAM229" s="1"/>
      <c r="SAN229" s="1"/>
      <c r="SAO229" s="1"/>
      <c r="SAP229" s="1"/>
      <c r="SAQ229" s="1"/>
      <c r="SAR229" s="1"/>
      <c r="SAS229" s="1"/>
      <c r="SAT229" s="1"/>
      <c r="SAU229" s="1"/>
      <c r="SAV229" s="1"/>
      <c r="SAW229" s="1"/>
      <c r="SAX229" s="1"/>
      <c r="SAY229" s="1"/>
      <c r="SAZ229" s="1"/>
      <c r="SBA229" s="1"/>
      <c r="SBB229" s="1"/>
      <c r="SBC229" s="1"/>
      <c r="SBD229" s="1"/>
      <c r="SBE229" s="1"/>
      <c r="SBF229" s="1"/>
      <c r="SBG229" s="1"/>
      <c r="SBH229" s="1"/>
      <c r="SBI229" s="1"/>
      <c r="SBJ229" s="1"/>
      <c r="SBK229" s="1"/>
      <c r="SBL229" s="1"/>
      <c r="SBM229" s="1"/>
      <c r="SBN229" s="1"/>
      <c r="SBO229" s="1"/>
      <c r="SBP229" s="1"/>
      <c r="SBQ229" s="1"/>
      <c r="SBR229" s="1"/>
      <c r="SBS229" s="1"/>
      <c r="SBT229" s="1"/>
      <c r="SBU229" s="1"/>
      <c r="SBV229" s="1"/>
      <c r="SBW229" s="1"/>
      <c r="SBX229" s="1"/>
      <c r="SBY229" s="1"/>
      <c r="SBZ229" s="1"/>
      <c r="SCA229" s="1"/>
      <c r="SCB229" s="1"/>
      <c r="SCC229" s="1"/>
      <c r="SCD229" s="1"/>
      <c r="SCE229" s="1"/>
      <c r="SCF229" s="1"/>
      <c r="SCG229" s="1"/>
      <c r="SCH229" s="1"/>
      <c r="SCI229" s="1"/>
      <c r="SCJ229" s="1"/>
      <c r="SCK229" s="1"/>
      <c r="SCL229" s="1"/>
      <c r="SCM229" s="1"/>
      <c r="SCN229" s="1"/>
      <c r="SCO229" s="1"/>
      <c r="SCP229" s="1"/>
      <c r="SCQ229" s="1"/>
      <c r="SCR229" s="1"/>
      <c r="SCS229" s="1"/>
      <c r="SCT229" s="1"/>
      <c r="SCU229" s="1"/>
      <c r="SCV229" s="1"/>
      <c r="SCW229" s="1"/>
      <c r="SCX229" s="1"/>
      <c r="SCY229" s="1"/>
      <c r="SCZ229" s="1"/>
      <c r="SDA229" s="1"/>
      <c r="SDB229" s="1"/>
      <c r="SDC229" s="1"/>
      <c r="SDD229" s="1"/>
      <c r="SDE229" s="1"/>
      <c r="SDF229" s="1"/>
      <c r="SDG229" s="1"/>
      <c r="SDH229" s="1"/>
      <c r="SDI229" s="1"/>
      <c r="SDJ229" s="1"/>
      <c r="SDK229" s="1"/>
      <c r="SDL229" s="1"/>
      <c r="SDM229" s="1"/>
      <c r="SDN229" s="1"/>
      <c r="SDO229" s="1"/>
      <c r="SDP229" s="1"/>
      <c r="SDQ229" s="1"/>
      <c r="SDR229" s="1"/>
      <c r="SDS229" s="1"/>
      <c r="SDT229" s="1"/>
      <c r="SDU229" s="1"/>
      <c r="SDV229" s="1"/>
      <c r="SDW229" s="1"/>
      <c r="SDX229" s="1"/>
      <c r="SDY229" s="1"/>
      <c r="SDZ229" s="1"/>
      <c r="SEA229" s="1"/>
      <c r="SEB229" s="1"/>
      <c r="SEC229" s="1"/>
      <c r="SED229" s="1"/>
      <c r="SEE229" s="1"/>
      <c r="SEF229" s="1"/>
      <c r="SEG229" s="1"/>
      <c r="SEH229" s="1"/>
      <c r="SEI229" s="1"/>
      <c r="SEJ229" s="1"/>
      <c r="SEK229" s="1"/>
      <c r="SEL229" s="1"/>
      <c r="SEM229" s="1"/>
      <c r="SEN229" s="1"/>
      <c r="SEO229" s="1"/>
      <c r="SEP229" s="1"/>
      <c r="SEQ229" s="1"/>
      <c r="SER229" s="1"/>
      <c r="SES229" s="1"/>
      <c r="SET229" s="1"/>
      <c r="SEU229" s="1"/>
      <c r="SEV229" s="1"/>
      <c r="SEW229" s="1"/>
      <c r="SEX229" s="1"/>
      <c r="SEY229" s="1"/>
      <c r="SEZ229" s="1"/>
      <c r="SFA229" s="1"/>
      <c r="SFB229" s="1"/>
      <c r="SFC229" s="1"/>
      <c r="SFD229" s="1"/>
      <c r="SFE229" s="1"/>
      <c r="SFF229" s="1"/>
      <c r="SFG229" s="1"/>
      <c r="SFH229" s="1"/>
      <c r="SFI229" s="1"/>
      <c r="SFJ229" s="1"/>
      <c r="SFK229" s="1"/>
      <c r="SFL229" s="1"/>
      <c r="SFM229" s="1"/>
      <c r="SFN229" s="1"/>
      <c r="SFO229" s="1"/>
      <c r="SFP229" s="1"/>
      <c r="SFQ229" s="1"/>
      <c r="SFR229" s="1"/>
      <c r="SFS229" s="1"/>
      <c r="SFT229" s="1"/>
      <c r="SFU229" s="1"/>
      <c r="SFV229" s="1"/>
      <c r="SFW229" s="1"/>
      <c r="SFX229" s="1"/>
      <c r="SFY229" s="1"/>
      <c r="SFZ229" s="1"/>
      <c r="SGA229" s="1"/>
      <c r="SGB229" s="1"/>
      <c r="SGC229" s="1"/>
      <c r="SGD229" s="1"/>
      <c r="SGE229" s="1"/>
      <c r="SGF229" s="1"/>
      <c r="SGG229" s="1"/>
      <c r="SGH229" s="1"/>
      <c r="SGI229" s="1"/>
      <c r="SGJ229" s="1"/>
      <c r="SGK229" s="1"/>
      <c r="SGL229" s="1"/>
      <c r="SGM229" s="1"/>
      <c r="SGN229" s="1"/>
      <c r="SGO229" s="1"/>
      <c r="SGP229" s="1"/>
      <c r="SGQ229" s="1"/>
      <c r="SGR229" s="1"/>
      <c r="SGS229" s="1"/>
      <c r="SGT229" s="1"/>
      <c r="SGU229" s="1"/>
      <c r="SGV229" s="1"/>
      <c r="SGW229" s="1"/>
      <c r="SGX229" s="1"/>
      <c r="SGY229" s="1"/>
      <c r="SGZ229" s="1"/>
      <c r="SHA229" s="1"/>
      <c r="SHB229" s="1"/>
      <c r="SHC229" s="1"/>
      <c r="SHD229" s="1"/>
      <c r="SHE229" s="1"/>
      <c r="SHF229" s="1"/>
      <c r="SHG229" s="1"/>
      <c r="SHH229" s="1"/>
      <c r="SHI229" s="1"/>
      <c r="SHJ229" s="1"/>
      <c r="SHK229" s="1"/>
      <c r="SHL229" s="1"/>
      <c r="SHM229" s="1"/>
      <c r="SHN229" s="1"/>
      <c r="SHO229" s="1"/>
      <c r="SHP229" s="1"/>
      <c r="SHQ229" s="1"/>
      <c r="SHR229" s="1"/>
      <c r="SHS229" s="1"/>
      <c r="SHT229" s="1"/>
      <c r="SHU229" s="1"/>
      <c r="SHV229" s="1"/>
      <c r="SHW229" s="1"/>
      <c r="SHX229" s="1"/>
      <c r="SHY229" s="1"/>
      <c r="SHZ229" s="1"/>
      <c r="SIA229" s="1"/>
      <c r="SIB229" s="1"/>
      <c r="SIC229" s="1"/>
      <c r="SID229" s="1"/>
      <c r="SIE229" s="1"/>
      <c r="SIF229" s="1"/>
      <c r="SIG229" s="1"/>
      <c r="SIH229" s="1"/>
      <c r="SII229" s="1"/>
      <c r="SIJ229" s="1"/>
      <c r="SIK229" s="1"/>
      <c r="SIL229" s="1"/>
      <c r="SIM229" s="1"/>
      <c r="SIN229" s="1"/>
      <c r="SIO229" s="1"/>
      <c r="SIP229" s="1"/>
      <c r="SIQ229" s="1"/>
      <c r="SIR229" s="1"/>
      <c r="SIS229" s="1"/>
      <c r="SIT229" s="1"/>
      <c r="SIU229" s="1"/>
      <c r="SIV229" s="1"/>
      <c r="SIW229" s="1"/>
      <c r="SIX229" s="1"/>
      <c r="SIY229" s="1"/>
      <c r="SIZ229" s="1"/>
      <c r="SJA229" s="1"/>
      <c r="SJB229" s="1"/>
      <c r="SJC229" s="1"/>
      <c r="SJD229" s="1"/>
      <c r="SJE229" s="1"/>
      <c r="SJF229" s="1"/>
      <c r="SJG229" s="1"/>
      <c r="SJH229" s="1"/>
      <c r="SJI229" s="1"/>
      <c r="SJJ229" s="1"/>
      <c r="SJK229" s="1"/>
      <c r="SJL229" s="1"/>
      <c r="SJM229" s="1"/>
      <c r="SJN229" s="1"/>
      <c r="SJO229" s="1"/>
      <c r="SJP229" s="1"/>
      <c r="SJQ229" s="1"/>
      <c r="SJR229" s="1"/>
      <c r="SJS229" s="1"/>
      <c r="SJT229" s="1"/>
      <c r="SJU229" s="1"/>
      <c r="SJV229" s="1"/>
      <c r="SJW229" s="1"/>
      <c r="SJX229" s="1"/>
      <c r="SJY229" s="1"/>
      <c r="SJZ229" s="1"/>
      <c r="SKA229" s="1"/>
      <c r="SKB229" s="1"/>
      <c r="SKC229" s="1"/>
      <c r="SKD229" s="1"/>
      <c r="SKE229" s="1"/>
      <c r="SKF229" s="1"/>
      <c r="SKG229" s="1"/>
      <c r="SKH229" s="1"/>
      <c r="SKI229" s="1"/>
      <c r="SKJ229" s="1"/>
      <c r="SKK229" s="1"/>
      <c r="SKL229" s="1"/>
      <c r="SKM229" s="1"/>
      <c r="SKN229" s="1"/>
      <c r="SKO229" s="1"/>
      <c r="SKP229" s="1"/>
      <c r="SKQ229" s="1"/>
      <c r="SKR229" s="1"/>
      <c r="SKS229" s="1"/>
      <c r="SKT229" s="1"/>
      <c r="SKU229" s="1"/>
      <c r="SKV229" s="1"/>
      <c r="SKW229" s="1"/>
      <c r="SKX229" s="1"/>
      <c r="SKY229" s="1"/>
      <c r="SKZ229" s="1"/>
      <c r="SLA229" s="1"/>
      <c r="SLB229" s="1"/>
      <c r="SLC229" s="1"/>
      <c r="SLD229" s="1"/>
      <c r="SLE229" s="1"/>
      <c r="SLF229" s="1"/>
      <c r="SLG229" s="1"/>
      <c r="SLH229" s="1"/>
      <c r="SLI229" s="1"/>
      <c r="SLJ229" s="1"/>
      <c r="SLK229" s="1"/>
      <c r="SLL229" s="1"/>
      <c r="SLM229" s="1"/>
      <c r="SLN229" s="1"/>
      <c r="SLO229" s="1"/>
      <c r="SLP229" s="1"/>
      <c r="SLQ229" s="1"/>
      <c r="SLR229" s="1"/>
      <c r="SLS229" s="1"/>
      <c r="SLT229" s="1"/>
      <c r="SLU229" s="1"/>
      <c r="SLV229" s="1"/>
      <c r="SLW229" s="1"/>
      <c r="SLX229" s="1"/>
      <c r="SLY229" s="1"/>
      <c r="SLZ229" s="1"/>
      <c r="SMA229" s="1"/>
      <c r="SMB229" s="1"/>
      <c r="SMC229" s="1"/>
      <c r="SMD229" s="1"/>
      <c r="SME229" s="1"/>
      <c r="SMF229" s="1"/>
      <c r="SMG229" s="1"/>
      <c r="SMH229" s="1"/>
      <c r="SMI229" s="1"/>
      <c r="SMJ229" s="1"/>
      <c r="SMK229" s="1"/>
      <c r="SML229" s="1"/>
      <c r="SMM229" s="1"/>
      <c r="SMN229" s="1"/>
      <c r="SMO229" s="1"/>
      <c r="SMP229" s="1"/>
      <c r="SMQ229" s="1"/>
      <c r="SMR229" s="1"/>
      <c r="SMS229" s="1"/>
      <c r="SMT229" s="1"/>
      <c r="SMU229" s="1"/>
      <c r="SMV229" s="1"/>
      <c r="SMW229" s="1"/>
      <c r="SMX229" s="1"/>
      <c r="SMY229" s="1"/>
      <c r="SMZ229" s="1"/>
      <c r="SNA229" s="1"/>
      <c r="SNB229" s="1"/>
      <c r="SNC229" s="1"/>
      <c r="SND229" s="1"/>
      <c r="SNE229" s="1"/>
      <c r="SNF229" s="1"/>
      <c r="SNG229" s="1"/>
      <c r="SNH229" s="1"/>
      <c r="SNI229" s="1"/>
      <c r="SNJ229" s="1"/>
      <c r="SNK229" s="1"/>
      <c r="SNL229" s="1"/>
      <c r="SNM229" s="1"/>
      <c r="SNN229" s="1"/>
      <c r="SNO229" s="1"/>
      <c r="SNP229" s="1"/>
      <c r="SNQ229" s="1"/>
      <c r="SNR229" s="1"/>
      <c r="SNS229" s="1"/>
      <c r="SNT229" s="1"/>
      <c r="SNU229" s="1"/>
      <c r="SNV229" s="1"/>
      <c r="SNW229" s="1"/>
      <c r="SNX229" s="1"/>
      <c r="SNY229" s="1"/>
      <c r="SNZ229" s="1"/>
      <c r="SOA229" s="1"/>
      <c r="SOB229" s="1"/>
      <c r="SOC229" s="1"/>
      <c r="SOD229" s="1"/>
      <c r="SOE229" s="1"/>
      <c r="SOF229" s="1"/>
      <c r="SOG229" s="1"/>
      <c r="SOH229" s="1"/>
      <c r="SOI229" s="1"/>
      <c r="SOJ229" s="1"/>
      <c r="SOK229" s="1"/>
      <c r="SOL229" s="1"/>
      <c r="SOM229" s="1"/>
      <c r="SON229" s="1"/>
      <c r="SOO229" s="1"/>
      <c r="SOP229" s="1"/>
      <c r="SOQ229" s="1"/>
      <c r="SOR229" s="1"/>
      <c r="SOS229" s="1"/>
      <c r="SOT229" s="1"/>
      <c r="SOU229" s="1"/>
      <c r="SOV229" s="1"/>
      <c r="SOW229" s="1"/>
      <c r="SOX229" s="1"/>
      <c r="SOY229" s="1"/>
      <c r="SOZ229" s="1"/>
      <c r="SPA229" s="1"/>
      <c r="SPB229" s="1"/>
      <c r="SPC229" s="1"/>
      <c r="SPD229" s="1"/>
      <c r="SPE229" s="1"/>
      <c r="SPF229" s="1"/>
      <c r="SPG229" s="1"/>
      <c r="SPH229" s="1"/>
      <c r="SPI229" s="1"/>
      <c r="SPJ229" s="1"/>
      <c r="SPK229" s="1"/>
      <c r="SPL229" s="1"/>
      <c r="SPM229" s="1"/>
      <c r="SPN229" s="1"/>
      <c r="SPO229" s="1"/>
      <c r="SPP229" s="1"/>
      <c r="SPQ229" s="1"/>
      <c r="SPR229" s="1"/>
      <c r="SPS229" s="1"/>
      <c r="SPT229" s="1"/>
      <c r="SPU229" s="1"/>
      <c r="SPV229" s="1"/>
      <c r="SPW229" s="1"/>
      <c r="SPX229" s="1"/>
      <c r="SPY229" s="1"/>
      <c r="SPZ229" s="1"/>
      <c r="SQA229" s="1"/>
      <c r="SQB229" s="1"/>
      <c r="SQC229" s="1"/>
      <c r="SQD229" s="1"/>
      <c r="SQE229" s="1"/>
      <c r="SQF229" s="1"/>
      <c r="SQG229" s="1"/>
      <c r="SQH229" s="1"/>
      <c r="SQI229" s="1"/>
      <c r="SQJ229" s="1"/>
      <c r="SQK229" s="1"/>
      <c r="SQL229" s="1"/>
      <c r="SQM229" s="1"/>
      <c r="SQN229" s="1"/>
      <c r="SQO229" s="1"/>
      <c r="SQP229" s="1"/>
      <c r="SQQ229" s="1"/>
      <c r="SQR229" s="1"/>
      <c r="SQS229" s="1"/>
      <c r="SQT229" s="1"/>
      <c r="SQU229" s="1"/>
      <c r="SQV229" s="1"/>
      <c r="SQW229" s="1"/>
      <c r="SQX229" s="1"/>
      <c r="SQY229" s="1"/>
      <c r="SQZ229" s="1"/>
      <c r="SRA229" s="1"/>
      <c r="SRB229" s="1"/>
      <c r="SRC229" s="1"/>
      <c r="SRD229" s="1"/>
      <c r="SRE229" s="1"/>
      <c r="SRF229" s="1"/>
      <c r="SRG229" s="1"/>
      <c r="SRH229" s="1"/>
      <c r="SRI229" s="1"/>
      <c r="SRJ229" s="1"/>
      <c r="SRK229" s="1"/>
      <c r="SRL229" s="1"/>
      <c r="SRM229" s="1"/>
      <c r="SRN229" s="1"/>
      <c r="SRO229" s="1"/>
      <c r="SRP229" s="1"/>
      <c r="SRQ229" s="1"/>
      <c r="SRR229" s="1"/>
      <c r="SRS229" s="1"/>
      <c r="SRT229" s="1"/>
      <c r="SRU229" s="1"/>
      <c r="SRV229" s="1"/>
      <c r="SRW229" s="1"/>
      <c r="SRX229" s="1"/>
      <c r="SRY229" s="1"/>
      <c r="SRZ229" s="1"/>
      <c r="SSA229" s="1"/>
      <c r="SSB229" s="1"/>
      <c r="SSC229" s="1"/>
      <c r="SSD229" s="1"/>
      <c r="SSE229" s="1"/>
      <c r="SSF229" s="1"/>
      <c r="SSG229" s="1"/>
      <c r="SSH229" s="1"/>
      <c r="SSI229" s="1"/>
      <c r="SSJ229" s="1"/>
      <c r="SSK229" s="1"/>
      <c r="SSL229" s="1"/>
      <c r="SSM229" s="1"/>
      <c r="SSN229" s="1"/>
      <c r="SSO229" s="1"/>
      <c r="SSP229" s="1"/>
      <c r="SSQ229" s="1"/>
      <c r="SSR229" s="1"/>
      <c r="SSS229" s="1"/>
      <c r="SST229" s="1"/>
      <c r="SSU229" s="1"/>
      <c r="SSV229" s="1"/>
      <c r="SSW229" s="1"/>
      <c r="SSX229" s="1"/>
      <c r="SSY229" s="1"/>
      <c r="SSZ229" s="1"/>
      <c r="STA229" s="1"/>
      <c r="STB229" s="1"/>
      <c r="STC229" s="1"/>
      <c r="STD229" s="1"/>
      <c r="STE229" s="1"/>
      <c r="STF229" s="1"/>
      <c r="STG229" s="1"/>
      <c r="STH229" s="1"/>
      <c r="STI229" s="1"/>
      <c r="STJ229" s="1"/>
      <c r="STK229" s="1"/>
      <c r="STL229" s="1"/>
      <c r="STM229" s="1"/>
      <c r="STN229" s="1"/>
      <c r="STO229" s="1"/>
      <c r="STP229" s="1"/>
      <c r="STQ229" s="1"/>
      <c r="STR229" s="1"/>
      <c r="STS229" s="1"/>
      <c r="STT229" s="1"/>
      <c r="STU229" s="1"/>
      <c r="STV229" s="1"/>
      <c r="STW229" s="1"/>
      <c r="STX229" s="1"/>
      <c r="STY229" s="1"/>
      <c r="STZ229" s="1"/>
      <c r="SUA229" s="1"/>
      <c r="SUB229" s="1"/>
      <c r="SUC229" s="1"/>
      <c r="SUD229" s="1"/>
      <c r="SUE229" s="1"/>
      <c r="SUF229" s="1"/>
      <c r="SUG229" s="1"/>
      <c r="SUH229" s="1"/>
      <c r="SUI229" s="1"/>
      <c r="SUJ229" s="1"/>
      <c r="SUK229" s="1"/>
      <c r="SUL229" s="1"/>
      <c r="SUM229" s="1"/>
      <c r="SUN229" s="1"/>
      <c r="SUO229" s="1"/>
      <c r="SUP229" s="1"/>
      <c r="SUQ229" s="1"/>
      <c r="SUR229" s="1"/>
      <c r="SUS229" s="1"/>
      <c r="SUT229" s="1"/>
      <c r="SUU229" s="1"/>
      <c r="SUV229" s="1"/>
      <c r="SUW229" s="1"/>
      <c r="SUX229" s="1"/>
      <c r="SUY229" s="1"/>
      <c r="SUZ229" s="1"/>
      <c r="SVA229" s="1"/>
      <c r="SVB229" s="1"/>
      <c r="SVC229" s="1"/>
      <c r="SVD229" s="1"/>
      <c r="SVE229" s="1"/>
      <c r="SVF229" s="1"/>
      <c r="SVG229" s="1"/>
      <c r="SVH229" s="1"/>
      <c r="SVI229" s="1"/>
      <c r="SVJ229" s="1"/>
      <c r="SVK229" s="1"/>
      <c r="SVL229" s="1"/>
      <c r="SVM229" s="1"/>
      <c r="SVN229" s="1"/>
      <c r="SVO229" s="1"/>
      <c r="SVP229" s="1"/>
      <c r="SVQ229" s="1"/>
      <c r="SVR229" s="1"/>
      <c r="SVS229" s="1"/>
      <c r="SVT229" s="1"/>
      <c r="SVU229" s="1"/>
      <c r="SVV229" s="1"/>
      <c r="SVW229" s="1"/>
      <c r="SVX229" s="1"/>
      <c r="SVY229" s="1"/>
      <c r="SVZ229" s="1"/>
      <c r="SWA229" s="1"/>
      <c r="SWB229" s="1"/>
      <c r="SWC229" s="1"/>
      <c r="SWD229" s="1"/>
      <c r="SWE229" s="1"/>
      <c r="SWF229" s="1"/>
      <c r="SWG229" s="1"/>
      <c r="SWH229" s="1"/>
      <c r="SWI229" s="1"/>
      <c r="SWJ229" s="1"/>
      <c r="SWK229" s="1"/>
      <c r="SWL229" s="1"/>
      <c r="SWM229" s="1"/>
      <c r="SWN229" s="1"/>
      <c r="SWO229" s="1"/>
      <c r="SWP229" s="1"/>
      <c r="SWQ229" s="1"/>
      <c r="SWR229" s="1"/>
      <c r="SWS229" s="1"/>
      <c r="SWT229" s="1"/>
      <c r="SWU229" s="1"/>
      <c r="SWV229" s="1"/>
      <c r="SWW229" s="1"/>
      <c r="SWX229" s="1"/>
      <c r="SWY229" s="1"/>
      <c r="SWZ229" s="1"/>
      <c r="SXA229" s="1"/>
      <c r="SXB229" s="1"/>
      <c r="SXC229" s="1"/>
      <c r="SXD229" s="1"/>
      <c r="SXE229" s="1"/>
      <c r="SXF229" s="1"/>
      <c r="SXG229" s="1"/>
      <c r="SXH229" s="1"/>
      <c r="SXI229" s="1"/>
      <c r="SXJ229" s="1"/>
      <c r="SXK229" s="1"/>
      <c r="SXL229" s="1"/>
      <c r="SXM229" s="1"/>
      <c r="SXN229" s="1"/>
      <c r="SXO229" s="1"/>
      <c r="SXP229" s="1"/>
      <c r="SXQ229" s="1"/>
      <c r="SXR229" s="1"/>
      <c r="SXS229" s="1"/>
      <c r="SXT229" s="1"/>
      <c r="SXU229" s="1"/>
      <c r="SXV229" s="1"/>
      <c r="SXW229" s="1"/>
      <c r="SXX229" s="1"/>
      <c r="SXY229" s="1"/>
      <c r="SXZ229" s="1"/>
      <c r="SYA229" s="1"/>
      <c r="SYB229" s="1"/>
      <c r="SYC229" s="1"/>
      <c r="SYD229" s="1"/>
      <c r="SYE229" s="1"/>
      <c r="SYF229" s="1"/>
      <c r="SYG229" s="1"/>
      <c r="SYH229" s="1"/>
      <c r="SYI229" s="1"/>
      <c r="SYJ229" s="1"/>
      <c r="SYK229" s="1"/>
      <c r="SYL229" s="1"/>
      <c r="SYM229" s="1"/>
      <c r="SYN229" s="1"/>
      <c r="SYO229" s="1"/>
      <c r="SYP229" s="1"/>
      <c r="SYQ229" s="1"/>
      <c r="SYR229" s="1"/>
      <c r="SYS229" s="1"/>
      <c r="SYT229" s="1"/>
      <c r="SYU229" s="1"/>
      <c r="SYV229" s="1"/>
      <c r="SYW229" s="1"/>
      <c r="SYX229" s="1"/>
      <c r="SYY229" s="1"/>
      <c r="SYZ229" s="1"/>
      <c r="SZA229" s="1"/>
      <c r="SZB229" s="1"/>
      <c r="SZC229" s="1"/>
      <c r="SZD229" s="1"/>
      <c r="SZE229" s="1"/>
      <c r="SZF229" s="1"/>
      <c r="SZG229" s="1"/>
      <c r="SZH229" s="1"/>
      <c r="SZI229" s="1"/>
      <c r="SZJ229" s="1"/>
      <c r="SZK229" s="1"/>
      <c r="SZL229" s="1"/>
      <c r="SZM229" s="1"/>
      <c r="SZN229" s="1"/>
      <c r="SZO229" s="1"/>
      <c r="SZP229" s="1"/>
      <c r="SZQ229" s="1"/>
      <c r="SZR229" s="1"/>
      <c r="SZS229" s="1"/>
      <c r="SZT229" s="1"/>
      <c r="SZU229" s="1"/>
      <c r="SZV229" s="1"/>
      <c r="SZW229" s="1"/>
      <c r="SZX229" s="1"/>
      <c r="SZY229" s="1"/>
      <c r="SZZ229" s="1"/>
      <c r="TAA229" s="1"/>
      <c r="TAB229" s="1"/>
      <c r="TAC229" s="1"/>
      <c r="TAD229" s="1"/>
      <c r="TAE229" s="1"/>
      <c r="TAF229" s="1"/>
      <c r="TAG229" s="1"/>
      <c r="TAH229" s="1"/>
      <c r="TAI229" s="1"/>
      <c r="TAJ229" s="1"/>
      <c r="TAK229" s="1"/>
      <c r="TAL229" s="1"/>
      <c r="TAM229" s="1"/>
      <c r="TAN229" s="1"/>
      <c r="TAO229" s="1"/>
      <c r="TAP229" s="1"/>
      <c r="TAQ229" s="1"/>
      <c r="TAR229" s="1"/>
      <c r="TAS229" s="1"/>
      <c r="TAT229" s="1"/>
      <c r="TAU229" s="1"/>
      <c r="TAV229" s="1"/>
      <c r="TAW229" s="1"/>
      <c r="TAX229" s="1"/>
      <c r="TAY229" s="1"/>
      <c r="TAZ229" s="1"/>
      <c r="TBA229" s="1"/>
      <c r="TBB229" s="1"/>
      <c r="TBC229" s="1"/>
      <c r="TBD229" s="1"/>
      <c r="TBE229" s="1"/>
      <c r="TBF229" s="1"/>
      <c r="TBG229" s="1"/>
      <c r="TBH229" s="1"/>
      <c r="TBI229" s="1"/>
      <c r="TBJ229" s="1"/>
      <c r="TBK229" s="1"/>
      <c r="TBL229" s="1"/>
      <c r="TBM229" s="1"/>
      <c r="TBN229" s="1"/>
      <c r="TBO229" s="1"/>
      <c r="TBP229" s="1"/>
      <c r="TBQ229" s="1"/>
      <c r="TBR229" s="1"/>
      <c r="TBS229" s="1"/>
      <c r="TBT229" s="1"/>
      <c r="TBU229" s="1"/>
      <c r="TBV229" s="1"/>
      <c r="TBW229" s="1"/>
      <c r="TBX229" s="1"/>
      <c r="TBY229" s="1"/>
      <c r="TBZ229" s="1"/>
      <c r="TCA229" s="1"/>
      <c r="TCB229" s="1"/>
      <c r="TCC229" s="1"/>
      <c r="TCD229" s="1"/>
      <c r="TCE229" s="1"/>
      <c r="TCF229" s="1"/>
      <c r="TCG229" s="1"/>
      <c r="TCH229" s="1"/>
      <c r="TCI229" s="1"/>
      <c r="TCJ229" s="1"/>
      <c r="TCK229" s="1"/>
      <c r="TCL229" s="1"/>
      <c r="TCM229" s="1"/>
      <c r="TCN229" s="1"/>
      <c r="TCO229" s="1"/>
      <c r="TCP229" s="1"/>
      <c r="TCQ229" s="1"/>
      <c r="TCR229" s="1"/>
      <c r="TCS229" s="1"/>
      <c r="TCT229" s="1"/>
      <c r="TCU229" s="1"/>
      <c r="TCV229" s="1"/>
      <c r="TCW229" s="1"/>
      <c r="TCX229" s="1"/>
      <c r="TCY229" s="1"/>
      <c r="TCZ229" s="1"/>
      <c r="TDA229" s="1"/>
      <c r="TDB229" s="1"/>
      <c r="TDC229" s="1"/>
      <c r="TDD229" s="1"/>
      <c r="TDE229" s="1"/>
      <c r="TDF229" s="1"/>
      <c r="TDG229" s="1"/>
      <c r="TDH229" s="1"/>
      <c r="TDI229" s="1"/>
      <c r="TDJ229" s="1"/>
      <c r="TDK229" s="1"/>
      <c r="TDL229" s="1"/>
      <c r="TDM229" s="1"/>
      <c r="TDN229" s="1"/>
      <c r="TDO229" s="1"/>
      <c r="TDP229" s="1"/>
      <c r="TDQ229" s="1"/>
      <c r="TDR229" s="1"/>
      <c r="TDS229" s="1"/>
      <c r="TDT229" s="1"/>
      <c r="TDU229" s="1"/>
      <c r="TDV229" s="1"/>
      <c r="TDW229" s="1"/>
      <c r="TDX229" s="1"/>
      <c r="TDY229" s="1"/>
      <c r="TDZ229" s="1"/>
      <c r="TEA229" s="1"/>
      <c r="TEB229" s="1"/>
      <c r="TEC229" s="1"/>
      <c r="TED229" s="1"/>
      <c r="TEE229" s="1"/>
      <c r="TEF229" s="1"/>
      <c r="TEG229" s="1"/>
      <c r="TEH229" s="1"/>
      <c r="TEI229" s="1"/>
      <c r="TEJ229" s="1"/>
      <c r="TEK229" s="1"/>
      <c r="TEL229" s="1"/>
      <c r="TEM229" s="1"/>
      <c r="TEN229" s="1"/>
      <c r="TEO229" s="1"/>
      <c r="TEP229" s="1"/>
      <c r="TEQ229" s="1"/>
      <c r="TER229" s="1"/>
      <c r="TES229" s="1"/>
      <c r="TET229" s="1"/>
      <c r="TEU229" s="1"/>
      <c r="TEV229" s="1"/>
      <c r="TEW229" s="1"/>
      <c r="TEX229" s="1"/>
      <c r="TEY229" s="1"/>
      <c r="TEZ229" s="1"/>
      <c r="TFA229" s="1"/>
      <c r="TFB229" s="1"/>
      <c r="TFC229" s="1"/>
      <c r="TFD229" s="1"/>
      <c r="TFE229" s="1"/>
      <c r="TFF229" s="1"/>
      <c r="TFG229" s="1"/>
      <c r="TFH229" s="1"/>
      <c r="TFI229" s="1"/>
      <c r="TFJ229" s="1"/>
      <c r="TFK229" s="1"/>
      <c r="TFL229" s="1"/>
      <c r="TFM229" s="1"/>
      <c r="TFN229" s="1"/>
      <c r="TFO229" s="1"/>
      <c r="TFP229" s="1"/>
      <c r="TFQ229" s="1"/>
      <c r="TFR229" s="1"/>
      <c r="TFS229" s="1"/>
      <c r="TFT229" s="1"/>
      <c r="TFU229" s="1"/>
      <c r="TFV229" s="1"/>
      <c r="TFW229" s="1"/>
      <c r="TFX229" s="1"/>
      <c r="TFY229" s="1"/>
      <c r="TFZ229" s="1"/>
      <c r="TGA229" s="1"/>
      <c r="TGB229" s="1"/>
      <c r="TGC229" s="1"/>
      <c r="TGD229" s="1"/>
      <c r="TGE229" s="1"/>
      <c r="TGF229" s="1"/>
      <c r="TGG229" s="1"/>
      <c r="TGH229" s="1"/>
      <c r="TGI229" s="1"/>
      <c r="TGJ229" s="1"/>
      <c r="TGK229" s="1"/>
      <c r="TGL229" s="1"/>
      <c r="TGM229" s="1"/>
      <c r="TGN229" s="1"/>
      <c r="TGO229" s="1"/>
      <c r="TGP229" s="1"/>
      <c r="TGQ229" s="1"/>
      <c r="TGR229" s="1"/>
      <c r="TGS229" s="1"/>
      <c r="TGT229" s="1"/>
      <c r="TGU229" s="1"/>
      <c r="TGV229" s="1"/>
      <c r="TGW229" s="1"/>
      <c r="TGX229" s="1"/>
      <c r="TGY229" s="1"/>
      <c r="TGZ229" s="1"/>
      <c r="THA229" s="1"/>
      <c r="THB229" s="1"/>
      <c r="THC229" s="1"/>
      <c r="THD229" s="1"/>
      <c r="THE229" s="1"/>
      <c r="THF229" s="1"/>
      <c r="THG229" s="1"/>
      <c r="THH229" s="1"/>
      <c r="THI229" s="1"/>
      <c r="THJ229" s="1"/>
      <c r="THK229" s="1"/>
      <c r="THL229" s="1"/>
      <c r="THM229" s="1"/>
      <c r="THN229" s="1"/>
      <c r="THO229" s="1"/>
      <c r="THP229" s="1"/>
      <c r="THQ229" s="1"/>
      <c r="THR229" s="1"/>
      <c r="THS229" s="1"/>
      <c r="THT229" s="1"/>
      <c r="THU229" s="1"/>
      <c r="THV229" s="1"/>
      <c r="THW229" s="1"/>
      <c r="THX229" s="1"/>
      <c r="THY229" s="1"/>
      <c r="THZ229" s="1"/>
      <c r="TIA229" s="1"/>
      <c r="TIB229" s="1"/>
      <c r="TIC229" s="1"/>
      <c r="TID229" s="1"/>
      <c r="TIE229" s="1"/>
      <c r="TIF229" s="1"/>
      <c r="TIG229" s="1"/>
      <c r="TIH229" s="1"/>
      <c r="TII229" s="1"/>
      <c r="TIJ229" s="1"/>
      <c r="TIK229" s="1"/>
      <c r="TIL229" s="1"/>
      <c r="TIM229" s="1"/>
      <c r="TIN229" s="1"/>
      <c r="TIO229" s="1"/>
      <c r="TIP229" s="1"/>
      <c r="TIQ229" s="1"/>
      <c r="TIR229" s="1"/>
      <c r="TIS229" s="1"/>
      <c r="TIT229" s="1"/>
      <c r="TIU229" s="1"/>
      <c r="TIV229" s="1"/>
      <c r="TIW229" s="1"/>
      <c r="TIX229" s="1"/>
      <c r="TIY229" s="1"/>
      <c r="TIZ229" s="1"/>
      <c r="TJA229" s="1"/>
      <c r="TJB229" s="1"/>
      <c r="TJC229" s="1"/>
      <c r="TJD229" s="1"/>
      <c r="TJE229" s="1"/>
      <c r="TJF229" s="1"/>
      <c r="TJG229" s="1"/>
      <c r="TJH229" s="1"/>
      <c r="TJI229" s="1"/>
      <c r="TJJ229" s="1"/>
      <c r="TJK229" s="1"/>
      <c r="TJL229" s="1"/>
      <c r="TJM229" s="1"/>
      <c r="TJN229" s="1"/>
      <c r="TJO229" s="1"/>
      <c r="TJP229" s="1"/>
      <c r="TJQ229" s="1"/>
      <c r="TJR229" s="1"/>
      <c r="TJS229" s="1"/>
      <c r="TJT229" s="1"/>
      <c r="TJU229" s="1"/>
      <c r="TJV229" s="1"/>
      <c r="TJW229" s="1"/>
      <c r="TJX229" s="1"/>
      <c r="TJY229" s="1"/>
      <c r="TJZ229" s="1"/>
      <c r="TKA229" s="1"/>
      <c r="TKB229" s="1"/>
      <c r="TKC229" s="1"/>
      <c r="TKD229" s="1"/>
      <c r="TKE229" s="1"/>
      <c r="TKF229" s="1"/>
      <c r="TKG229" s="1"/>
      <c r="TKH229" s="1"/>
      <c r="TKI229" s="1"/>
      <c r="TKJ229" s="1"/>
      <c r="TKK229" s="1"/>
      <c r="TKL229" s="1"/>
      <c r="TKM229" s="1"/>
      <c r="TKN229" s="1"/>
      <c r="TKO229" s="1"/>
      <c r="TKP229" s="1"/>
      <c r="TKQ229" s="1"/>
      <c r="TKR229" s="1"/>
      <c r="TKS229" s="1"/>
      <c r="TKT229" s="1"/>
      <c r="TKU229" s="1"/>
      <c r="TKV229" s="1"/>
      <c r="TKW229" s="1"/>
      <c r="TKX229" s="1"/>
      <c r="TKY229" s="1"/>
      <c r="TKZ229" s="1"/>
      <c r="TLA229" s="1"/>
      <c r="TLB229" s="1"/>
      <c r="TLC229" s="1"/>
      <c r="TLD229" s="1"/>
      <c r="TLE229" s="1"/>
      <c r="TLF229" s="1"/>
      <c r="TLG229" s="1"/>
      <c r="TLH229" s="1"/>
      <c r="TLI229" s="1"/>
      <c r="TLJ229" s="1"/>
      <c r="TLK229" s="1"/>
      <c r="TLL229" s="1"/>
      <c r="TLM229" s="1"/>
      <c r="TLN229" s="1"/>
      <c r="TLO229" s="1"/>
      <c r="TLP229" s="1"/>
      <c r="TLQ229" s="1"/>
      <c r="TLR229" s="1"/>
      <c r="TLS229" s="1"/>
      <c r="TLT229" s="1"/>
      <c r="TLU229" s="1"/>
      <c r="TLV229" s="1"/>
      <c r="TLW229" s="1"/>
      <c r="TLX229" s="1"/>
      <c r="TLY229" s="1"/>
      <c r="TLZ229" s="1"/>
      <c r="TMA229" s="1"/>
      <c r="TMB229" s="1"/>
      <c r="TMC229" s="1"/>
      <c r="TMD229" s="1"/>
      <c r="TME229" s="1"/>
      <c r="TMF229" s="1"/>
      <c r="TMG229" s="1"/>
      <c r="TMH229" s="1"/>
      <c r="TMI229" s="1"/>
      <c r="TMJ229" s="1"/>
      <c r="TMK229" s="1"/>
      <c r="TML229" s="1"/>
      <c r="TMM229" s="1"/>
      <c r="TMN229" s="1"/>
      <c r="TMO229" s="1"/>
      <c r="TMP229" s="1"/>
      <c r="TMQ229" s="1"/>
      <c r="TMR229" s="1"/>
      <c r="TMS229" s="1"/>
      <c r="TMT229" s="1"/>
      <c r="TMU229" s="1"/>
      <c r="TMV229" s="1"/>
      <c r="TMW229" s="1"/>
      <c r="TMX229" s="1"/>
      <c r="TMY229" s="1"/>
      <c r="TMZ229" s="1"/>
      <c r="TNA229" s="1"/>
      <c r="TNB229" s="1"/>
      <c r="TNC229" s="1"/>
      <c r="TND229" s="1"/>
      <c r="TNE229" s="1"/>
      <c r="TNF229" s="1"/>
      <c r="TNG229" s="1"/>
      <c r="TNH229" s="1"/>
      <c r="TNI229" s="1"/>
      <c r="TNJ229" s="1"/>
      <c r="TNK229" s="1"/>
      <c r="TNL229" s="1"/>
      <c r="TNM229" s="1"/>
      <c r="TNN229" s="1"/>
      <c r="TNO229" s="1"/>
      <c r="TNP229" s="1"/>
      <c r="TNQ229" s="1"/>
      <c r="TNR229" s="1"/>
      <c r="TNS229" s="1"/>
      <c r="TNT229" s="1"/>
      <c r="TNU229" s="1"/>
      <c r="TNV229" s="1"/>
      <c r="TNW229" s="1"/>
      <c r="TNX229" s="1"/>
      <c r="TNY229" s="1"/>
      <c r="TNZ229" s="1"/>
      <c r="TOA229" s="1"/>
      <c r="TOB229" s="1"/>
      <c r="TOC229" s="1"/>
      <c r="TOD229" s="1"/>
      <c r="TOE229" s="1"/>
      <c r="TOF229" s="1"/>
      <c r="TOG229" s="1"/>
      <c r="TOH229" s="1"/>
      <c r="TOI229" s="1"/>
      <c r="TOJ229" s="1"/>
      <c r="TOK229" s="1"/>
      <c r="TOL229" s="1"/>
      <c r="TOM229" s="1"/>
      <c r="TON229" s="1"/>
      <c r="TOO229" s="1"/>
      <c r="TOP229" s="1"/>
      <c r="TOQ229" s="1"/>
      <c r="TOR229" s="1"/>
      <c r="TOS229" s="1"/>
      <c r="TOT229" s="1"/>
      <c r="TOU229" s="1"/>
      <c r="TOV229" s="1"/>
      <c r="TOW229" s="1"/>
      <c r="TOX229" s="1"/>
      <c r="TOY229" s="1"/>
      <c r="TOZ229" s="1"/>
      <c r="TPA229" s="1"/>
      <c r="TPB229" s="1"/>
      <c r="TPC229" s="1"/>
      <c r="TPD229" s="1"/>
      <c r="TPE229" s="1"/>
      <c r="TPF229" s="1"/>
      <c r="TPG229" s="1"/>
      <c r="TPH229" s="1"/>
      <c r="TPI229" s="1"/>
      <c r="TPJ229" s="1"/>
      <c r="TPK229" s="1"/>
      <c r="TPL229" s="1"/>
      <c r="TPM229" s="1"/>
      <c r="TPN229" s="1"/>
      <c r="TPO229" s="1"/>
      <c r="TPP229" s="1"/>
      <c r="TPQ229" s="1"/>
      <c r="TPR229" s="1"/>
      <c r="TPS229" s="1"/>
      <c r="TPT229" s="1"/>
      <c r="TPU229" s="1"/>
      <c r="TPV229" s="1"/>
      <c r="TPW229" s="1"/>
      <c r="TPX229" s="1"/>
      <c r="TPY229" s="1"/>
      <c r="TPZ229" s="1"/>
      <c r="TQA229" s="1"/>
      <c r="TQB229" s="1"/>
      <c r="TQC229" s="1"/>
      <c r="TQD229" s="1"/>
      <c r="TQE229" s="1"/>
      <c r="TQF229" s="1"/>
      <c r="TQG229" s="1"/>
      <c r="TQH229" s="1"/>
      <c r="TQI229" s="1"/>
      <c r="TQJ229" s="1"/>
      <c r="TQK229" s="1"/>
      <c r="TQL229" s="1"/>
      <c r="TQM229" s="1"/>
      <c r="TQN229" s="1"/>
      <c r="TQO229" s="1"/>
      <c r="TQP229" s="1"/>
      <c r="TQQ229" s="1"/>
      <c r="TQR229" s="1"/>
      <c r="TQS229" s="1"/>
      <c r="TQT229" s="1"/>
      <c r="TQU229" s="1"/>
      <c r="TQV229" s="1"/>
      <c r="TQW229" s="1"/>
      <c r="TQX229" s="1"/>
      <c r="TQY229" s="1"/>
      <c r="TQZ229" s="1"/>
      <c r="TRA229" s="1"/>
      <c r="TRB229" s="1"/>
      <c r="TRC229" s="1"/>
      <c r="TRD229" s="1"/>
      <c r="TRE229" s="1"/>
      <c r="TRF229" s="1"/>
      <c r="TRG229" s="1"/>
      <c r="TRH229" s="1"/>
      <c r="TRI229" s="1"/>
      <c r="TRJ229" s="1"/>
      <c r="TRK229" s="1"/>
      <c r="TRL229" s="1"/>
      <c r="TRM229" s="1"/>
      <c r="TRN229" s="1"/>
      <c r="TRO229" s="1"/>
      <c r="TRP229" s="1"/>
      <c r="TRQ229" s="1"/>
      <c r="TRR229" s="1"/>
      <c r="TRS229" s="1"/>
      <c r="TRT229" s="1"/>
      <c r="TRU229" s="1"/>
      <c r="TRV229" s="1"/>
      <c r="TRW229" s="1"/>
      <c r="TRX229" s="1"/>
      <c r="TRY229" s="1"/>
      <c r="TRZ229" s="1"/>
      <c r="TSA229" s="1"/>
      <c r="TSB229" s="1"/>
      <c r="TSC229" s="1"/>
      <c r="TSD229" s="1"/>
      <c r="TSE229" s="1"/>
      <c r="TSF229" s="1"/>
      <c r="TSG229" s="1"/>
      <c r="TSH229" s="1"/>
      <c r="TSI229" s="1"/>
      <c r="TSJ229" s="1"/>
      <c r="TSK229" s="1"/>
      <c r="TSL229" s="1"/>
      <c r="TSM229" s="1"/>
      <c r="TSN229" s="1"/>
      <c r="TSO229" s="1"/>
      <c r="TSP229" s="1"/>
      <c r="TSQ229" s="1"/>
      <c r="TSR229" s="1"/>
      <c r="TSS229" s="1"/>
      <c r="TST229" s="1"/>
      <c r="TSU229" s="1"/>
      <c r="TSV229" s="1"/>
      <c r="TSW229" s="1"/>
      <c r="TSX229" s="1"/>
      <c r="TSY229" s="1"/>
      <c r="TSZ229" s="1"/>
      <c r="TTA229" s="1"/>
      <c r="TTB229" s="1"/>
      <c r="TTC229" s="1"/>
      <c r="TTD229" s="1"/>
      <c r="TTE229" s="1"/>
      <c r="TTF229" s="1"/>
      <c r="TTG229" s="1"/>
      <c r="TTH229" s="1"/>
      <c r="TTI229" s="1"/>
      <c r="TTJ229" s="1"/>
      <c r="TTK229" s="1"/>
      <c r="TTL229" s="1"/>
      <c r="TTM229" s="1"/>
      <c r="TTN229" s="1"/>
      <c r="TTO229" s="1"/>
      <c r="TTP229" s="1"/>
      <c r="TTQ229" s="1"/>
      <c r="TTR229" s="1"/>
      <c r="TTS229" s="1"/>
      <c r="TTT229" s="1"/>
      <c r="TTU229" s="1"/>
      <c r="TTV229" s="1"/>
      <c r="TTW229" s="1"/>
      <c r="TTX229" s="1"/>
      <c r="TTY229" s="1"/>
      <c r="TTZ229" s="1"/>
      <c r="TUA229" s="1"/>
      <c r="TUB229" s="1"/>
      <c r="TUC229" s="1"/>
      <c r="TUD229" s="1"/>
      <c r="TUE229" s="1"/>
      <c r="TUF229" s="1"/>
      <c r="TUG229" s="1"/>
      <c r="TUH229" s="1"/>
      <c r="TUI229" s="1"/>
      <c r="TUJ229" s="1"/>
      <c r="TUK229" s="1"/>
      <c r="TUL229" s="1"/>
      <c r="TUM229" s="1"/>
      <c r="TUN229" s="1"/>
      <c r="TUO229" s="1"/>
      <c r="TUP229" s="1"/>
      <c r="TUQ229" s="1"/>
      <c r="TUR229" s="1"/>
      <c r="TUS229" s="1"/>
      <c r="TUT229" s="1"/>
      <c r="TUU229" s="1"/>
      <c r="TUV229" s="1"/>
      <c r="TUW229" s="1"/>
      <c r="TUX229" s="1"/>
      <c r="TUY229" s="1"/>
      <c r="TUZ229" s="1"/>
      <c r="TVA229" s="1"/>
      <c r="TVB229" s="1"/>
      <c r="TVC229" s="1"/>
      <c r="TVD229" s="1"/>
      <c r="TVE229" s="1"/>
      <c r="TVF229" s="1"/>
      <c r="TVG229" s="1"/>
      <c r="TVH229" s="1"/>
      <c r="TVI229" s="1"/>
      <c r="TVJ229" s="1"/>
      <c r="TVK229" s="1"/>
      <c r="TVL229" s="1"/>
      <c r="TVM229" s="1"/>
      <c r="TVN229" s="1"/>
      <c r="TVO229" s="1"/>
      <c r="TVP229" s="1"/>
      <c r="TVQ229" s="1"/>
      <c r="TVR229" s="1"/>
      <c r="TVS229" s="1"/>
      <c r="TVT229" s="1"/>
      <c r="TVU229" s="1"/>
      <c r="TVV229" s="1"/>
      <c r="TVW229" s="1"/>
      <c r="TVX229" s="1"/>
      <c r="TVY229" s="1"/>
      <c r="TVZ229" s="1"/>
      <c r="TWA229" s="1"/>
      <c r="TWB229" s="1"/>
      <c r="TWC229" s="1"/>
      <c r="TWD229" s="1"/>
      <c r="TWE229" s="1"/>
      <c r="TWF229" s="1"/>
      <c r="TWG229" s="1"/>
      <c r="TWH229" s="1"/>
      <c r="TWI229" s="1"/>
      <c r="TWJ229" s="1"/>
      <c r="TWK229" s="1"/>
      <c r="TWL229" s="1"/>
      <c r="TWM229" s="1"/>
      <c r="TWN229" s="1"/>
      <c r="TWO229" s="1"/>
      <c r="TWP229" s="1"/>
      <c r="TWQ229" s="1"/>
      <c r="TWR229" s="1"/>
      <c r="TWS229" s="1"/>
      <c r="TWT229" s="1"/>
      <c r="TWU229" s="1"/>
      <c r="TWV229" s="1"/>
      <c r="TWW229" s="1"/>
      <c r="TWX229" s="1"/>
      <c r="TWY229" s="1"/>
      <c r="TWZ229" s="1"/>
      <c r="TXA229" s="1"/>
      <c r="TXB229" s="1"/>
      <c r="TXC229" s="1"/>
      <c r="TXD229" s="1"/>
      <c r="TXE229" s="1"/>
      <c r="TXF229" s="1"/>
      <c r="TXG229" s="1"/>
      <c r="TXH229" s="1"/>
      <c r="TXI229" s="1"/>
      <c r="TXJ229" s="1"/>
      <c r="TXK229" s="1"/>
      <c r="TXL229" s="1"/>
      <c r="TXM229" s="1"/>
      <c r="TXN229" s="1"/>
      <c r="TXO229" s="1"/>
      <c r="TXP229" s="1"/>
      <c r="TXQ229" s="1"/>
      <c r="TXR229" s="1"/>
      <c r="TXS229" s="1"/>
      <c r="TXT229" s="1"/>
      <c r="TXU229" s="1"/>
      <c r="TXV229" s="1"/>
      <c r="TXW229" s="1"/>
      <c r="TXX229" s="1"/>
      <c r="TXY229" s="1"/>
      <c r="TXZ229" s="1"/>
      <c r="TYA229" s="1"/>
      <c r="TYB229" s="1"/>
      <c r="TYC229" s="1"/>
      <c r="TYD229" s="1"/>
      <c r="TYE229" s="1"/>
      <c r="TYF229" s="1"/>
      <c r="TYG229" s="1"/>
      <c r="TYH229" s="1"/>
      <c r="TYI229" s="1"/>
      <c r="TYJ229" s="1"/>
      <c r="TYK229" s="1"/>
      <c r="TYL229" s="1"/>
      <c r="TYM229" s="1"/>
      <c r="TYN229" s="1"/>
      <c r="TYO229" s="1"/>
      <c r="TYP229" s="1"/>
      <c r="TYQ229" s="1"/>
      <c r="TYR229" s="1"/>
      <c r="TYS229" s="1"/>
      <c r="TYT229" s="1"/>
      <c r="TYU229" s="1"/>
      <c r="TYV229" s="1"/>
      <c r="TYW229" s="1"/>
      <c r="TYX229" s="1"/>
      <c r="TYY229" s="1"/>
      <c r="TYZ229" s="1"/>
      <c r="TZA229" s="1"/>
      <c r="TZB229" s="1"/>
      <c r="TZC229" s="1"/>
      <c r="TZD229" s="1"/>
      <c r="TZE229" s="1"/>
      <c r="TZF229" s="1"/>
      <c r="TZG229" s="1"/>
      <c r="TZH229" s="1"/>
      <c r="TZI229" s="1"/>
      <c r="TZJ229" s="1"/>
      <c r="TZK229" s="1"/>
      <c r="TZL229" s="1"/>
      <c r="TZM229" s="1"/>
      <c r="TZN229" s="1"/>
      <c r="TZO229" s="1"/>
      <c r="TZP229" s="1"/>
      <c r="TZQ229" s="1"/>
      <c r="TZR229" s="1"/>
      <c r="TZS229" s="1"/>
      <c r="TZT229" s="1"/>
      <c r="TZU229" s="1"/>
      <c r="TZV229" s="1"/>
      <c r="TZW229" s="1"/>
      <c r="TZX229" s="1"/>
      <c r="TZY229" s="1"/>
      <c r="TZZ229" s="1"/>
      <c r="UAA229" s="1"/>
      <c r="UAB229" s="1"/>
      <c r="UAC229" s="1"/>
      <c r="UAD229" s="1"/>
      <c r="UAE229" s="1"/>
      <c r="UAF229" s="1"/>
      <c r="UAG229" s="1"/>
      <c r="UAH229" s="1"/>
      <c r="UAI229" s="1"/>
      <c r="UAJ229" s="1"/>
      <c r="UAK229" s="1"/>
      <c r="UAL229" s="1"/>
      <c r="UAM229" s="1"/>
      <c r="UAN229" s="1"/>
      <c r="UAO229" s="1"/>
      <c r="UAP229" s="1"/>
      <c r="UAQ229" s="1"/>
      <c r="UAR229" s="1"/>
      <c r="UAS229" s="1"/>
      <c r="UAT229" s="1"/>
      <c r="UAU229" s="1"/>
      <c r="UAV229" s="1"/>
      <c r="UAW229" s="1"/>
      <c r="UAX229" s="1"/>
      <c r="UAY229" s="1"/>
      <c r="UAZ229" s="1"/>
      <c r="UBA229" s="1"/>
      <c r="UBB229" s="1"/>
      <c r="UBC229" s="1"/>
      <c r="UBD229" s="1"/>
      <c r="UBE229" s="1"/>
      <c r="UBF229" s="1"/>
      <c r="UBG229" s="1"/>
      <c r="UBH229" s="1"/>
      <c r="UBI229" s="1"/>
      <c r="UBJ229" s="1"/>
      <c r="UBK229" s="1"/>
      <c r="UBL229" s="1"/>
      <c r="UBM229" s="1"/>
      <c r="UBN229" s="1"/>
      <c r="UBO229" s="1"/>
      <c r="UBP229" s="1"/>
      <c r="UBQ229" s="1"/>
      <c r="UBR229" s="1"/>
      <c r="UBS229" s="1"/>
      <c r="UBT229" s="1"/>
      <c r="UBU229" s="1"/>
      <c r="UBV229" s="1"/>
      <c r="UBW229" s="1"/>
      <c r="UBX229" s="1"/>
      <c r="UBY229" s="1"/>
      <c r="UBZ229" s="1"/>
      <c r="UCA229" s="1"/>
      <c r="UCB229" s="1"/>
      <c r="UCC229" s="1"/>
      <c r="UCD229" s="1"/>
      <c r="UCE229" s="1"/>
      <c r="UCF229" s="1"/>
      <c r="UCG229" s="1"/>
      <c r="UCH229" s="1"/>
      <c r="UCI229" s="1"/>
      <c r="UCJ229" s="1"/>
      <c r="UCK229" s="1"/>
      <c r="UCL229" s="1"/>
      <c r="UCM229" s="1"/>
      <c r="UCN229" s="1"/>
      <c r="UCO229" s="1"/>
      <c r="UCP229" s="1"/>
      <c r="UCQ229" s="1"/>
      <c r="UCR229" s="1"/>
      <c r="UCS229" s="1"/>
      <c r="UCT229" s="1"/>
      <c r="UCU229" s="1"/>
      <c r="UCV229" s="1"/>
      <c r="UCW229" s="1"/>
      <c r="UCX229" s="1"/>
      <c r="UCY229" s="1"/>
      <c r="UCZ229" s="1"/>
      <c r="UDA229" s="1"/>
      <c r="UDB229" s="1"/>
      <c r="UDC229" s="1"/>
      <c r="UDD229" s="1"/>
      <c r="UDE229" s="1"/>
      <c r="UDF229" s="1"/>
      <c r="UDG229" s="1"/>
      <c r="UDH229" s="1"/>
      <c r="UDI229" s="1"/>
      <c r="UDJ229" s="1"/>
      <c r="UDK229" s="1"/>
      <c r="UDL229" s="1"/>
      <c r="UDM229" s="1"/>
      <c r="UDN229" s="1"/>
      <c r="UDO229" s="1"/>
      <c r="UDP229" s="1"/>
      <c r="UDQ229" s="1"/>
      <c r="UDR229" s="1"/>
      <c r="UDS229" s="1"/>
      <c r="UDT229" s="1"/>
      <c r="UDU229" s="1"/>
      <c r="UDV229" s="1"/>
      <c r="UDW229" s="1"/>
      <c r="UDX229" s="1"/>
      <c r="UDY229" s="1"/>
      <c r="UDZ229" s="1"/>
      <c r="UEA229" s="1"/>
      <c r="UEB229" s="1"/>
      <c r="UEC229" s="1"/>
      <c r="UED229" s="1"/>
      <c r="UEE229" s="1"/>
      <c r="UEF229" s="1"/>
      <c r="UEG229" s="1"/>
      <c r="UEH229" s="1"/>
      <c r="UEI229" s="1"/>
      <c r="UEJ229" s="1"/>
      <c r="UEK229" s="1"/>
      <c r="UEL229" s="1"/>
      <c r="UEM229" s="1"/>
      <c r="UEN229" s="1"/>
      <c r="UEO229" s="1"/>
      <c r="UEP229" s="1"/>
      <c r="UEQ229" s="1"/>
      <c r="UER229" s="1"/>
      <c r="UES229" s="1"/>
      <c r="UET229" s="1"/>
      <c r="UEU229" s="1"/>
      <c r="UEV229" s="1"/>
      <c r="UEW229" s="1"/>
      <c r="UEX229" s="1"/>
      <c r="UEY229" s="1"/>
      <c r="UEZ229" s="1"/>
      <c r="UFA229" s="1"/>
      <c r="UFB229" s="1"/>
      <c r="UFC229" s="1"/>
      <c r="UFD229" s="1"/>
      <c r="UFE229" s="1"/>
      <c r="UFF229" s="1"/>
      <c r="UFG229" s="1"/>
      <c r="UFH229" s="1"/>
      <c r="UFI229" s="1"/>
      <c r="UFJ229" s="1"/>
      <c r="UFK229" s="1"/>
      <c r="UFL229" s="1"/>
      <c r="UFM229" s="1"/>
      <c r="UFN229" s="1"/>
      <c r="UFO229" s="1"/>
      <c r="UFP229" s="1"/>
      <c r="UFQ229" s="1"/>
      <c r="UFR229" s="1"/>
      <c r="UFS229" s="1"/>
      <c r="UFT229" s="1"/>
      <c r="UFU229" s="1"/>
      <c r="UFV229" s="1"/>
      <c r="UFW229" s="1"/>
      <c r="UFX229" s="1"/>
      <c r="UFY229" s="1"/>
      <c r="UFZ229" s="1"/>
      <c r="UGA229" s="1"/>
      <c r="UGB229" s="1"/>
      <c r="UGC229" s="1"/>
      <c r="UGD229" s="1"/>
      <c r="UGE229" s="1"/>
      <c r="UGF229" s="1"/>
      <c r="UGG229" s="1"/>
      <c r="UGH229" s="1"/>
      <c r="UGI229" s="1"/>
      <c r="UGJ229" s="1"/>
      <c r="UGK229" s="1"/>
      <c r="UGL229" s="1"/>
      <c r="UGM229" s="1"/>
      <c r="UGN229" s="1"/>
      <c r="UGO229" s="1"/>
      <c r="UGP229" s="1"/>
      <c r="UGQ229" s="1"/>
      <c r="UGR229" s="1"/>
      <c r="UGS229" s="1"/>
      <c r="UGT229" s="1"/>
      <c r="UGU229" s="1"/>
      <c r="UGV229" s="1"/>
      <c r="UGW229" s="1"/>
      <c r="UGX229" s="1"/>
      <c r="UGY229" s="1"/>
      <c r="UGZ229" s="1"/>
      <c r="UHA229" s="1"/>
      <c r="UHB229" s="1"/>
      <c r="UHC229" s="1"/>
      <c r="UHD229" s="1"/>
      <c r="UHE229" s="1"/>
      <c r="UHF229" s="1"/>
      <c r="UHG229" s="1"/>
      <c r="UHH229" s="1"/>
      <c r="UHI229" s="1"/>
      <c r="UHJ229" s="1"/>
      <c r="UHK229" s="1"/>
      <c r="UHL229" s="1"/>
      <c r="UHM229" s="1"/>
      <c r="UHN229" s="1"/>
      <c r="UHO229" s="1"/>
      <c r="UHP229" s="1"/>
      <c r="UHQ229" s="1"/>
      <c r="UHR229" s="1"/>
      <c r="UHS229" s="1"/>
      <c r="UHT229" s="1"/>
      <c r="UHU229" s="1"/>
      <c r="UHV229" s="1"/>
      <c r="UHW229" s="1"/>
      <c r="UHX229" s="1"/>
      <c r="UHY229" s="1"/>
      <c r="UHZ229" s="1"/>
      <c r="UIA229" s="1"/>
      <c r="UIB229" s="1"/>
      <c r="UIC229" s="1"/>
      <c r="UID229" s="1"/>
      <c r="UIE229" s="1"/>
      <c r="UIF229" s="1"/>
      <c r="UIG229" s="1"/>
      <c r="UIH229" s="1"/>
      <c r="UII229" s="1"/>
      <c r="UIJ229" s="1"/>
      <c r="UIK229" s="1"/>
      <c r="UIL229" s="1"/>
      <c r="UIM229" s="1"/>
      <c r="UIN229" s="1"/>
      <c r="UIO229" s="1"/>
      <c r="UIP229" s="1"/>
      <c r="UIQ229" s="1"/>
      <c r="UIR229" s="1"/>
      <c r="UIS229" s="1"/>
      <c r="UIT229" s="1"/>
      <c r="UIU229" s="1"/>
      <c r="UIV229" s="1"/>
      <c r="UIW229" s="1"/>
      <c r="UIX229" s="1"/>
      <c r="UIY229" s="1"/>
      <c r="UIZ229" s="1"/>
      <c r="UJA229" s="1"/>
      <c r="UJB229" s="1"/>
      <c r="UJC229" s="1"/>
      <c r="UJD229" s="1"/>
      <c r="UJE229" s="1"/>
      <c r="UJF229" s="1"/>
      <c r="UJG229" s="1"/>
      <c r="UJH229" s="1"/>
      <c r="UJI229" s="1"/>
      <c r="UJJ229" s="1"/>
      <c r="UJK229" s="1"/>
      <c r="UJL229" s="1"/>
      <c r="UJM229" s="1"/>
      <c r="UJN229" s="1"/>
      <c r="UJO229" s="1"/>
      <c r="UJP229" s="1"/>
      <c r="UJQ229" s="1"/>
      <c r="UJR229" s="1"/>
      <c r="UJS229" s="1"/>
      <c r="UJT229" s="1"/>
      <c r="UJU229" s="1"/>
      <c r="UJV229" s="1"/>
      <c r="UJW229" s="1"/>
      <c r="UJX229" s="1"/>
      <c r="UJY229" s="1"/>
      <c r="UJZ229" s="1"/>
      <c r="UKA229" s="1"/>
      <c r="UKB229" s="1"/>
      <c r="UKC229" s="1"/>
      <c r="UKD229" s="1"/>
      <c r="UKE229" s="1"/>
      <c r="UKF229" s="1"/>
      <c r="UKG229" s="1"/>
      <c r="UKH229" s="1"/>
      <c r="UKI229" s="1"/>
      <c r="UKJ229" s="1"/>
      <c r="UKK229" s="1"/>
      <c r="UKL229" s="1"/>
      <c r="UKM229" s="1"/>
      <c r="UKN229" s="1"/>
      <c r="UKO229" s="1"/>
      <c r="UKP229" s="1"/>
      <c r="UKQ229" s="1"/>
      <c r="UKR229" s="1"/>
      <c r="UKS229" s="1"/>
      <c r="UKT229" s="1"/>
      <c r="UKU229" s="1"/>
      <c r="UKV229" s="1"/>
      <c r="UKW229" s="1"/>
      <c r="UKX229" s="1"/>
      <c r="UKY229" s="1"/>
      <c r="UKZ229" s="1"/>
      <c r="ULA229" s="1"/>
      <c r="ULB229" s="1"/>
      <c r="ULC229" s="1"/>
      <c r="ULD229" s="1"/>
      <c r="ULE229" s="1"/>
      <c r="ULF229" s="1"/>
      <c r="ULG229" s="1"/>
      <c r="ULH229" s="1"/>
      <c r="ULI229" s="1"/>
      <c r="ULJ229" s="1"/>
      <c r="ULK229" s="1"/>
      <c r="ULL229" s="1"/>
      <c r="ULM229" s="1"/>
      <c r="ULN229" s="1"/>
      <c r="ULO229" s="1"/>
      <c r="ULP229" s="1"/>
      <c r="ULQ229" s="1"/>
      <c r="ULR229" s="1"/>
      <c r="ULS229" s="1"/>
      <c r="ULT229" s="1"/>
      <c r="ULU229" s="1"/>
      <c r="ULV229" s="1"/>
      <c r="ULW229" s="1"/>
      <c r="ULX229" s="1"/>
      <c r="ULY229" s="1"/>
      <c r="ULZ229" s="1"/>
      <c r="UMA229" s="1"/>
      <c r="UMB229" s="1"/>
      <c r="UMC229" s="1"/>
      <c r="UMD229" s="1"/>
      <c r="UME229" s="1"/>
      <c r="UMF229" s="1"/>
      <c r="UMG229" s="1"/>
      <c r="UMH229" s="1"/>
      <c r="UMI229" s="1"/>
      <c r="UMJ229" s="1"/>
      <c r="UMK229" s="1"/>
      <c r="UML229" s="1"/>
      <c r="UMM229" s="1"/>
      <c r="UMN229" s="1"/>
      <c r="UMO229" s="1"/>
      <c r="UMP229" s="1"/>
      <c r="UMQ229" s="1"/>
      <c r="UMR229" s="1"/>
      <c r="UMS229" s="1"/>
      <c r="UMT229" s="1"/>
      <c r="UMU229" s="1"/>
      <c r="UMV229" s="1"/>
      <c r="UMW229" s="1"/>
      <c r="UMX229" s="1"/>
      <c r="UMY229" s="1"/>
      <c r="UMZ229" s="1"/>
      <c r="UNA229" s="1"/>
      <c r="UNB229" s="1"/>
      <c r="UNC229" s="1"/>
      <c r="UND229" s="1"/>
      <c r="UNE229" s="1"/>
      <c r="UNF229" s="1"/>
      <c r="UNG229" s="1"/>
      <c r="UNH229" s="1"/>
      <c r="UNI229" s="1"/>
      <c r="UNJ229" s="1"/>
      <c r="UNK229" s="1"/>
      <c r="UNL229" s="1"/>
      <c r="UNM229" s="1"/>
      <c r="UNN229" s="1"/>
      <c r="UNO229" s="1"/>
      <c r="UNP229" s="1"/>
      <c r="UNQ229" s="1"/>
      <c r="UNR229" s="1"/>
      <c r="UNS229" s="1"/>
      <c r="UNT229" s="1"/>
      <c r="UNU229" s="1"/>
      <c r="UNV229" s="1"/>
      <c r="UNW229" s="1"/>
      <c r="UNX229" s="1"/>
      <c r="UNY229" s="1"/>
      <c r="UNZ229" s="1"/>
      <c r="UOA229" s="1"/>
      <c r="UOB229" s="1"/>
      <c r="UOC229" s="1"/>
      <c r="UOD229" s="1"/>
      <c r="UOE229" s="1"/>
      <c r="UOF229" s="1"/>
      <c r="UOG229" s="1"/>
      <c r="UOH229" s="1"/>
      <c r="UOI229" s="1"/>
      <c r="UOJ229" s="1"/>
      <c r="UOK229" s="1"/>
      <c r="UOL229" s="1"/>
      <c r="UOM229" s="1"/>
      <c r="UON229" s="1"/>
      <c r="UOO229" s="1"/>
      <c r="UOP229" s="1"/>
      <c r="UOQ229" s="1"/>
      <c r="UOR229" s="1"/>
      <c r="UOS229" s="1"/>
      <c r="UOT229" s="1"/>
      <c r="UOU229" s="1"/>
      <c r="UOV229" s="1"/>
      <c r="UOW229" s="1"/>
      <c r="UOX229" s="1"/>
      <c r="UOY229" s="1"/>
      <c r="UOZ229" s="1"/>
      <c r="UPA229" s="1"/>
      <c r="UPB229" s="1"/>
      <c r="UPC229" s="1"/>
      <c r="UPD229" s="1"/>
      <c r="UPE229" s="1"/>
      <c r="UPF229" s="1"/>
      <c r="UPG229" s="1"/>
      <c r="UPH229" s="1"/>
      <c r="UPI229" s="1"/>
      <c r="UPJ229" s="1"/>
      <c r="UPK229" s="1"/>
      <c r="UPL229" s="1"/>
      <c r="UPM229" s="1"/>
      <c r="UPN229" s="1"/>
      <c r="UPO229" s="1"/>
      <c r="UPP229" s="1"/>
      <c r="UPQ229" s="1"/>
      <c r="UPR229" s="1"/>
      <c r="UPS229" s="1"/>
      <c r="UPT229" s="1"/>
      <c r="UPU229" s="1"/>
      <c r="UPV229" s="1"/>
      <c r="UPW229" s="1"/>
      <c r="UPX229" s="1"/>
      <c r="UPY229" s="1"/>
      <c r="UPZ229" s="1"/>
      <c r="UQA229" s="1"/>
      <c r="UQB229" s="1"/>
      <c r="UQC229" s="1"/>
      <c r="UQD229" s="1"/>
      <c r="UQE229" s="1"/>
      <c r="UQF229" s="1"/>
      <c r="UQG229" s="1"/>
      <c r="UQH229" s="1"/>
      <c r="UQI229" s="1"/>
      <c r="UQJ229" s="1"/>
      <c r="UQK229" s="1"/>
      <c r="UQL229" s="1"/>
      <c r="UQM229" s="1"/>
      <c r="UQN229" s="1"/>
      <c r="UQO229" s="1"/>
      <c r="UQP229" s="1"/>
      <c r="UQQ229" s="1"/>
      <c r="UQR229" s="1"/>
      <c r="UQS229" s="1"/>
      <c r="UQT229" s="1"/>
      <c r="UQU229" s="1"/>
      <c r="UQV229" s="1"/>
      <c r="UQW229" s="1"/>
      <c r="UQX229" s="1"/>
      <c r="UQY229" s="1"/>
      <c r="UQZ229" s="1"/>
      <c r="URA229" s="1"/>
      <c r="URB229" s="1"/>
      <c r="URC229" s="1"/>
      <c r="URD229" s="1"/>
      <c r="URE229" s="1"/>
      <c r="URF229" s="1"/>
      <c r="URG229" s="1"/>
      <c r="URH229" s="1"/>
      <c r="URI229" s="1"/>
      <c r="URJ229" s="1"/>
      <c r="URK229" s="1"/>
      <c r="URL229" s="1"/>
      <c r="URM229" s="1"/>
      <c r="URN229" s="1"/>
      <c r="URO229" s="1"/>
      <c r="URP229" s="1"/>
      <c r="URQ229" s="1"/>
      <c r="URR229" s="1"/>
      <c r="URS229" s="1"/>
      <c r="URT229" s="1"/>
      <c r="URU229" s="1"/>
      <c r="URV229" s="1"/>
      <c r="URW229" s="1"/>
      <c r="URX229" s="1"/>
      <c r="URY229" s="1"/>
      <c r="URZ229" s="1"/>
      <c r="USA229" s="1"/>
      <c r="USB229" s="1"/>
      <c r="USC229" s="1"/>
      <c r="USD229" s="1"/>
      <c r="USE229" s="1"/>
      <c r="USF229" s="1"/>
      <c r="USG229" s="1"/>
      <c r="USH229" s="1"/>
      <c r="USI229" s="1"/>
      <c r="USJ229" s="1"/>
      <c r="USK229" s="1"/>
      <c r="USL229" s="1"/>
      <c r="USM229" s="1"/>
      <c r="USN229" s="1"/>
      <c r="USO229" s="1"/>
      <c r="USP229" s="1"/>
      <c r="USQ229" s="1"/>
      <c r="USR229" s="1"/>
      <c r="USS229" s="1"/>
      <c r="UST229" s="1"/>
      <c r="USU229" s="1"/>
      <c r="USV229" s="1"/>
      <c r="USW229" s="1"/>
      <c r="USX229" s="1"/>
      <c r="USY229" s="1"/>
      <c r="USZ229" s="1"/>
      <c r="UTA229" s="1"/>
      <c r="UTB229" s="1"/>
      <c r="UTC229" s="1"/>
      <c r="UTD229" s="1"/>
      <c r="UTE229" s="1"/>
      <c r="UTF229" s="1"/>
      <c r="UTG229" s="1"/>
      <c r="UTH229" s="1"/>
      <c r="UTI229" s="1"/>
      <c r="UTJ229" s="1"/>
      <c r="UTK229" s="1"/>
      <c r="UTL229" s="1"/>
      <c r="UTM229" s="1"/>
      <c r="UTN229" s="1"/>
      <c r="UTO229" s="1"/>
      <c r="UTP229" s="1"/>
      <c r="UTQ229" s="1"/>
      <c r="UTR229" s="1"/>
      <c r="UTS229" s="1"/>
      <c r="UTT229" s="1"/>
      <c r="UTU229" s="1"/>
      <c r="UTV229" s="1"/>
      <c r="UTW229" s="1"/>
      <c r="UTX229" s="1"/>
      <c r="UTY229" s="1"/>
      <c r="UTZ229" s="1"/>
      <c r="UUA229" s="1"/>
      <c r="UUB229" s="1"/>
      <c r="UUC229" s="1"/>
      <c r="UUD229" s="1"/>
      <c r="UUE229" s="1"/>
      <c r="UUF229" s="1"/>
      <c r="UUG229" s="1"/>
      <c r="UUH229" s="1"/>
      <c r="UUI229" s="1"/>
      <c r="UUJ229" s="1"/>
      <c r="UUK229" s="1"/>
      <c r="UUL229" s="1"/>
      <c r="UUM229" s="1"/>
      <c r="UUN229" s="1"/>
      <c r="UUO229" s="1"/>
      <c r="UUP229" s="1"/>
      <c r="UUQ229" s="1"/>
      <c r="UUR229" s="1"/>
      <c r="UUS229" s="1"/>
      <c r="UUT229" s="1"/>
      <c r="UUU229" s="1"/>
      <c r="UUV229" s="1"/>
      <c r="UUW229" s="1"/>
      <c r="UUX229" s="1"/>
      <c r="UUY229" s="1"/>
      <c r="UUZ229" s="1"/>
      <c r="UVA229" s="1"/>
      <c r="UVB229" s="1"/>
      <c r="UVC229" s="1"/>
      <c r="UVD229" s="1"/>
      <c r="UVE229" s="1"/>
      <c r="UVF229" s="1"/>
      <c r="UVG229" s="1"/>
      <c r="UVH229" s="1"/>
      <c r="UVI229" s="1"/>
      <c r="UVJ229" s="1"/>
      <c r="UVK229" s="1"/>
      <c r="UVL229" s="1"/>
      <c r="UVM229" s="1"/>
      <c r="UVN229" s="1"/>
      <c r="UVO229" s="1"/>
      <c r="UVP229" s="1"/>
      <c r="UVQ229" s="1"/>
      <c r="UVR229" s="1"/>
      <c r="UVS229" s="1"/>
      <c r="UVT229" s="1"/>
      <c r="UVU229" s="1"/>
      <c r="UVV229" s="1"/>
      <c r="UVW229" s="1"/>
      <c r="UVX229" s="1"/>
      <c r="UVY229" s="1"/>
      <c r="UVZ229" s="1"/>
      <c r="UWA229" s="1"/>
      <c r="UWB229" s="1"/>
      <c r="UWC229" s="1"/>
      <c r="UWD229" s="1"/>
      <c r="UWE229" s="1"/>
      <c r="UWF229" s="1"/>
      <c r="UWG229" s="1"/>
      <c r="UWH229" s="1"/>
      <c r="UWI229" s="1"/>
      <c r="UWJ229" s="1"/>
      <c r="UWK229" s="1"/>
      <c r="UWL229" s="1"/>
      <c r="UWM229" s="1"/>
      <c r="UWN229" s="1"/>
      <c r="UWO229" s="1"/>
      <c r="UWP229" s="1"/>
      <c r="UWQ229" s="1"/>
      <c r="UWR229" s="1"/>
      <c r="UWS229" s="1"/>
      <c r="UWT229" s="1"/>
      <c r="UWU229" s="1"/>
      <c r="UWV229" s="1"/>
      <c r="UWW229" s="1"/>
      <c r="UWX229" s="1"/>
      <c r="UWY229" s="1"/>
      <c r="UWZ229" s="1"/>
      <c r="UXA229" s="1"/>
      <c r="UXB229" s="1"/>
      <c r="UXC229" s="1"/>
      <c r="UXD229" s="1"/>
      <c r="UXE229" s="1"/>
      <c r="UXF229" s="1"/>
      <c r="UXG229" s="1"/>
      <c r="UXH229" s="1"/>
      <c r="UXI229" s="1"/>
      <c r="UXJ229" s="1"/>
      <c r="UXK229" s="1"/>
      <c r="UXL229" s="1"/>
      <c r="UXM229" s="1"/>
      <c r="UXN229" s="1"/>
      <c r="UXO229" s="1"/>
      <c r="UXP229" s="1"/>
      <c r="UXQ229" s="1"/>
      <c r="UXR229" s="1"/>
      <c r="UXS229" s="1"/>
      <c r="UXT229" s="1"/>
      <c r="UXU229" s="1"/>
      <c r="UXV229" s="1"/>
      <c r="UXW229" s="1"/>
      <c r="UXX229" s="1"/>
      <c r="UXY229" s="1"/>
      <c r="UXZ229" s="1"/>
      <c r="UYA229" s="1"/>
      <c r="UYB229" s="1"/>
      <c r="UYC229" s="1"/>
      <c r="UYD229" s="1"/>
      <c r="UYE229" s="1"/>
      <c r="UYF229" s="1"/>
      <c r="UYG229" s="1"/>
      <c r="UYH229" s="1"/>
      <c r="UYI229" s="1"/>
      <c r="UYJ229" s="1"/>
      <c r="UYK229" s="1"/>
      <c r="UYL229" s="1"/>
      <c r="UYM229" s="1"/>
      <c r="UYN229" s="1"/>
      <c r="UYO229" s="1"/>
      <c r="UYP229" s="1"/>
      <c r="UYQ229" s="1"/>
      <c r="UYR229" s="1"/>
      <c r="UYS229" s="1"/>
      <c r="UYT229" s="1"/>
      <c r="UYU229" s="1"/>
      <c r="UYV229" s="1"/>
      <c r="UYW229" s="1"/>
      <c r="UYX229" s="1"/>
      <c r="UYY229" s="1"/>
      <c r="UYZ229" s="1"/>
      <c r="UZA229" s="1"/>
      <c r="UZB229" s="1"/>
      <c r="UZC229" s="1"/>
      <c r="UZD229" s="1"/>
      <c r="UZE229" s="1"/>
      <c r="UZF229" s="1"/>
      <c r="UZG229" s="1"/>
      <c r="UZH229" s="1"/>
      <c r="UZI229" s="1"/>
      <c r="UZJ229" s="1"/>
      <c r="UZK229" s="1"/>
      <c r="UZL229" s="1"/>
      <c r="UZM229" s="1"/>
      <c r="UZN229" s="1"/>
      <c r="UZO229" s="1"/>
      <c r="UZP229" s="1"/>
      <c r="UZQ229" s="1"/>
      <c r="UZR229" s="1"/>
      <c r="UZS229" s="1"/>
      <c r="UZT229" s="1"/>
      <c r="UZU229" s="1"/>
      <c r="UZV229" s="1"/>
      <c r="UZW229" s="1"/>
      <c r="UZX229" s="1"/>
      <c r="UZY229" s="1"/>
      <c r="UZZ229" s="1"/>
      <c r="VAA229" s="1"/>
      <c r="VAB229" s="1"/>
      <c r="VAC229" s="1"/>
      <c r="VAD229" s="1"/>
      <c r="VAE229" s="1"/>
      <c r="VAF229" s="1"/>
      <c r="VAG229" s="1"/>
      <c r="VAH229" s="1"/>
      <c r="VAI229" s="1"/>
      <c r="VAJ229" s="1"/>
      <c r="VAK229" s="1"/>
      <c r="VAL229" s="1"/>
      <c r="VAM229" s="1"/>
      <c r="VAN229" s="1"/>
      <c r="VAO229" s="1"/>
      <c r="VAP229" s="1"/>
      <c r="VAQ229" s="1"/>
      <c r="VAR229" s="1"/>
      <c r="VAS229" s="1"/>
      <c r="VAT229" s="1"/>
      <c r="VAU229" s="1"/>
      <c r="VAV229" s="1"/>
      <c r="VAW229" s="1"/>
      <c r="VAX229" s="1"/>
      <c r="VAY229" s="1"/>
      <c r="VAZ229" s="1"/>
      <c r="VBA229" s="1"/>
      <c r="VBB229" s="1"/>
      <c r="VBC229" s="1"/>
      <c r="VBD229" s="1"/>
      <c r="VBE229" s="1"/>
      <c r="VBF229" s="1"/>
      <c r="VBG229" s="1"/>
      <c r="VBH229" s="1"/>
      <c r="VBI229" s="1"/>
      <c r="VBJ229" s="1"/>
      <c r="VBK229" s="1"/>
      <c r="VBL229" s="1"/>
      <c r="VBM229" s="1"/>
      <c r="VBN229" s="1"/>
      <c r="VBO229" s="1"/>
      <c r="VBP229" s="1"/>
      <c r="VBQ229" s="1"/>
      <c r="VBR229" s="1"/>
      <c r="VBS229" s="1"/>
      <c r="VBT229" s="1"/>
      <c r="VBU229" s="1"/>
      <c r="VBV229" s="1"/>
      <c r="VBW229" s="1"/>
      <c r="VBX229" s="1"/>
      <c r="VBY229" s="1"/>
      <c r="VBZ229" s="1"/>
      <c r="VCA229" s="1"/>
      <c r="VCB229" s="1"/>
      <c r="VCC229" s="1"/>
      <c r="VCD229" s="1"/>
      <c r="VCE229" s="1"/>
      <c r="VCF229" s="1"/>
      <c r="VCG229" s="1"/>
      <c r="VCH229" s="1"/>
      <c r="VCI229" s="1"/>
      <c r="VCJ229" s="1"/>
      <c r="VCK229" s="1"/>
      <c r="VCL229" s="1"/>
      <c r="VCM229" s="1"/>
      <c r="VCN229" s="1"/>
      <c r="VCO229" s="1"/>
      <c r="VCP229" s="1"/>
      <c r="VCQ229" s="1"/>
      <c r="VCR229" s="1"/>
      <c r="VCS229" s="1"/>
      <c r="VCT229" s="1"/>
      <c r="VCU229" s="1"/>
      <c r="VCV229" s="1"/>
      <c r="VCW229" s="1"/>
      <c r="VCX229" s="1"/>
      <c r="VCY229" s="1"/>
      <c r="VCZ229" s="1"/>
      <c r="VDA229" s="1"/>
      <c r="VDB229" s="1"/>
      <c r="VDC229" s="1"/>
      <c r="VDD229" s="1"/>
      <c r="VDE229" s="1"/>
      <c r="VDF229" s="1"/>
      <c r="VDG229" s="1"/>
      <c r="VDH229" s="1"/>
      <c r="VDI229" s="1"/>
      <c r="VDJ229" s="1"/>
      <c r="VDK229" s="1"/>
      <c r="VDL229" s="1"/>
      <c r="VDM229" s="1"/>
      <c r="VDN229" s="1"/>
      <c r="VDO229" s="1"/>
      <c r="VDP229" s="1"/>
      <c r="VDQ229" s="1"/>
      <c r="VDR229" s="1"/>
      <c r="VDS229" s="1"/>
      <c r="VDT229" s="1"/>
      <c r="VDU229" s="1"/>
      <c r="VDV229" s="1"/>
      <c r="VDW229" s="1"/>
      <c r="VDX229" s="1"/>
      <c r="VDY229" s="1"/>
      <c r="VDZ229" s="1"/>
      <c r="VEA229" s="1"/>
      <c r="VEB229" s="1"/>
      <c r="VEC229" s="1"/>
      <c r="VED229" s="1"/>
      <c r="VEE229" s="1"/>
      <c r="VEF229" s="1"/>
      <c r="VEG229" s="1"/>
      <c r="VEH229" s="1"/>
      <c r="VEI229" s="1"/>
      <c r="VEJ229" s="1"/>
      <c r="VEK229" s="1"/>
      <c r="VEL229" s="1"/>
      <c r="VEM229" s="1"/>
      <c r="VEN229" s="1"/>
      <c r="VEO229" s="1"/>
      <c r="VEP229" s="1"/>
      <c r="VEQ229" s="1"/>
      <c r="VER229" s="1"/>
      <c r="VES229" s="1"/>
      <c r="VET229" s="1"/>
      <c r="VEU229" s="1"/>
      <c r="VEV229" s="1"/>
      <c r="VEW229" s="1"/>
      <c r="VEX229" s="1"/>
      <c r="VEY229" s="1"/>
      <c r="VEZ229" s="1"/>
      <c r="VFA229" s="1"/>
      <c r="VFB229" s="1"/>
      <c r="VFC229" s="1"/>
      <c r="VFD229" s="1"/>
      <c r="VFE229" s="1"/>
      <c r="VFF229" s="1"/>
      <c r="VFG229" s="1"/>
      <c r="VFH229" s="1"/>
      <c r="VFI229" s="1"/>
      <c r="VFJ229" s="1"/>
      <c r="VFK229" s="1"/>
      <c r="VFL229" s="1"/>
      <c r="VFM229" s="1"/>
      <c r="VFN229" s="1"/>
      <c r="VFO229" s="1"/>
      <c r="VFP229" s="1"/>
      <c r="VFQ229" s="1"/>
      <c r="VFR229" s="1"/>
      <c r="VFS229" s="1"/>
      <c r="VFT229" s="1"/>
      <c r="VFU229" s="1"/>
      <c r="VFV229" s="1"/>
      <c r="VFW229" s="1"/>
      <c r="VFX229" s="1"/>
      <c r="VFY229" s="1"/>
      <c r="VFZ229" s="1"/>
      <c r="VGA229" s="1"/>
      <c r="VGB229" s="1"/>
      <c r="VGC229" s="1"/>
      <c r="VGD229" s="1"/>
      <c r="VGE229" s="1"/>
      <c r="VGF229" s="1"/>
      <c r="VGG229" s="1"/>
      <c r="VGH229" s="1"/>
      <c r="VGI229" s="1"/>
      <c r="VGJ229" s="1"/>
      <c r="VGK229" s="1"/>
      <c r="VGL229" s="1"/>
      <c r="VGM229" s="1"/>
      <c r="VGN229" s="1"/>
      <c r="VGO229" s="1"/>
      <c r="VGP229" s="1"/>
      <c r="VGQ229" s="1"/>
      <c r="VGR229" s="1"/>
      <c r="VGS229" s="1"/>
      <c r="VGT229" s="1"/>
      <c r="VGU229" s="1"/>
      <c r="VGV229" s="1"/>
      <c r="VGW229" s="1"/>
      <c r="VGX229" s="1"/>
      <c r="VGY229" s="1"/>
      <c r="VGZ229" s="1"/>
      <c r="VHA229" s="1"/>
      <c r="VHB229" s="1"/>
      <c r="VHC229" s="1"/>
      <c r="VHD229" s="1"/>
      <c r="VHE229" s="1"/>
      <c r="VHF229" s="1"/>
      <c r="VHG229" s="1"/>
      <c r="VHH229" s="1"/>
      <c r="VHI229" s="1"/>
      <c r="VHJ229" s="1"/>
      <c r="VHK229" s="1"/>
      <c r="VHL229" s="1"/>
      <c r="VHM229" s="1"/>
      <c r="VHN229" s="1"/>
      <c r="VHO229" s="1"/>
      <c r="VHP229" s="1"/>
      <c r="VHQ229" s="1"/>
      <c r="VHR229" s="1"/>
      <c r="VHS229" s="1"/>
      <c r="VHT229" s="1"/>
      <c r="VHU229" s="1"/>
      <c r="VHV229" s="1"/>
      <c r="VHW229" s="1"/>
      <c r="VHX229" s="1"/>
      <c r="VHY229" s="1"/>
      <c r="VHZ229" s="1"/>
      <c r="VIA229" s="1"/>
      <c r="VIB229" s="1"/>
      <c r="VIC229" s="1"/>
      <c r="VID229" s="1"/>
      <c r="VIE229" s="1"/>
      <c r="VIF229" s="1"/>
      <c r="VIG229" s="1"/>
      <c r="VIH229" s="1"/>
      <c r="VII229" s="1"/>
      <c r="VIJ229" s="1"/>
      <c r="VIK229" s="1"/>
      <c r="VIL229" s="1"/>
      <c r="VIM229" s="1"/>
      <c r="VIN229" s="1"/>
      <c r="VIO229" s="1"/>
      <c r="VIP229" s="1"/>
      <c r="VIQ229" s="1"/>
      <c r="VIR229" s="1"/>
      <c r="VIS229" s="1"/>
      <c r="VIT229" s="1"/>
      <c r="VIU229" s="1"/>
      <c r="VIV229" s="1"/>
      <c r="VIW229" s="1"/>
      <c r="VIX229" s="1"/>
      <c r="VIY229" s="1"/>
      <c r="VIZ229" s="1"/>
      <c r="VJA229" s="1"/>
      <c r="VJB229" s="1"/>
      <c r="VJC229" s="1"/>
      <c r="VJD229" s="1"/>
      <c r="VJE229" s="1"/>
      <c r="VJF229" s="1"/>
      <c r="VJG229" s="1"/>
      <c r="VJH229" s="1"/>
      <c r="VJI229" s="1"/>
      <c r="VJJ229" s="1"/>
      <c r="VJK229" s="1"/>
      <c r="VJL229" s="1"/>
      <c r="VJM229" s="1"/>
      <c r="VJN229" s="1"/>
      <c r="VJO229" s="1"/>
      <c r="VJP229" s="1"/>
      <c r="VJQ229" s="1"/>
      <c r="VJR229" s="1"/>
      <c r="VJS229" s="1"/>
      <c r="VJT229" s="1"/>
      <c r="VJU229" s="1"/>
      <c r="VJV229" s="1"/>
      <c r="VJW229" s="1"/>
      <c r="VJX229" s="1"/>
      <c r="VJY229" s="1"/>
      <c r="VJZ229" s="1"/>
      <c r="VKA229" s="1"/>
      <c r="VKB229" s="1"/>
      <c r="VKC229" s="1"/>
      <c r="VKD229" s="1"/>
      <c r="VKE229" s="1"/>
      <c r="VKF229" s="1"/>
      <c r="VKG229" s="1"/>
      <c r="VKH229" s="1"/>
      <c r="VKI229" s="1"/>
      <c r="VKJ229" s="1"/>
      <c r="VKK229" s="1"/>
      <c r="VKL229" s="1"/>
      <c r="VKM229" s="1"/>
      <c r="VKN229" s="1"/>
      <c r="VKO229" s="1"/>
      <c r="VKP229" s="1"/>
      <c r="VKQ229" s="1"/>
      <c r="VKR229" s="1"/>
      <c r="VKS229" s="1"/>
      <c r="VKT229" s="1"/>
      <c r="VKU229" s="1"/>
      <c r="VKV229" s="1"/>
      <c r="VKW229" s="1"/>
      <c r="VKX229" s="1"/>
      <c r="VKY229" s="1"/>
      <c r="VKZ229" s="1"/>
      <c r="VLA229" s="1"/>
      <c r="VLB229" s="1"/>
      <c r="VLC229" s="1"/>
      <c r="VLD229" s="1"/>
      <c r="VLE229" s="1"/>
      <c r="VLF229" s="1"/>
      <c r="VLG229" s="1"/>
      <c r="VLH229" s="1"/>
      <c r="VLI229" s="1"/>
      <c r="VLJ229" s="1"/>
      <c r="VLK229" s="1"/>
      <c r="VLL229" s="1"/>
      <c r="VLM229" s="1"/>
      <c r="VLN229" s="1"/>
      <c r="VLO229" s="1"/>
      <c r="VLP229" s="1"/>
      <c r="VLQ229" s="1"/>
      <c r="VLR229" s="1"/>
      <c r="VLS229" s="1"/>
      <c r="VLT229" s="1"/>
      <c r="VLU229" s="1"/>
      <c r="VLV229" s="1"/>
      <c r="VLW229" s="1"/>
      <c r="VLX229" s="1"/>
      <c r="VLY229" s="1"/>
      <c r="VLZ229" s="1"/>
      <c r="VMA229" s="1"/>
      <c r="VMB229" s="1"/>
      <c r="VMC229" s="1"/>
      <c r="VMD229" s="1"/>
      <c r="VME229" s="1"/>
      <c r="VMF229" s="1"/>
      <c r="VMG229" s="1"/>
      <c r="VMH229" s="1"/>
      <c r="VMI229" s="1"/>
      <c r="VMJ229" s="1"/>
      <c r="VMK229" s="1"/>
      <c r="VML229" s="1"/>
      <c r="VMM229" s="1"/>
      <c r="VMN229" s="1"/>
      <c r="VMO229" s="1"/>
      <c r="VMP229" s="1"/>
      <c r="VMQ229" s="1"/>
      <c r="VMR229" s="1"/>
      <c r="VMS229" s="1"/>
      <c r="VMT229" s="1"/>
      <c r="VMU229" s="1"/>
      <c r="VMV229" s="1"/>
      <c r="VMW229" s="1"/>
      <c r="VMX229" s="1"/>
      <c r="VMY229" s="1"/>
      <c r="VMZ229" s="1"/>
      <c r="VNA229" s="1"/>
      <c r="VNB229" s="1"/>
      <c r="VNC229" s="1"/>
      <c r="VND229" s="1"/>
      <c r="VNE229" s="1"/>
      <c r="VNF229" s="1"/>
      <c r="VNG229" s="1"/>
      <c r="VNH229" s="1"/>
      <c r="VNI229" s="1"/>
      <c r="VNJ229" s="1"/>
      <c r="VNK229" s="1"/>
      <c r="VNL229" s="1"/>
      <c r="VNM229" s="1"/>
      <c r="VNN229" s="1"/>
      <c r="VNO229" s="1"/>
      <c r="VNP229" s="1"/>
      <c r="VNQ229" s="1"/>
      <c r="VNR229" s="1"/>
      <c r="VNS229" s="1"/>
      <c r="VNT229" s="1"/>
      <c r="VNU229" s="1"/>
      <c r="VNV229" s="1"/>
      <c r="VNW229" s="1"/>
      <c r="VNX229" s="1"/>
      <c r="VNY229" s="1"/>
      <c r="VNZ229" s="1"/>
      <c r="VOA229" s="1"/>
      <c r="VOB229" s="1"/>
      <c r="VOC229" s="1"/>
      <c r="VOD229" s="1"/>
      <c r="VOE229" s="1"/>
      <c r="VOF229" s="1"/>
      <c r="VOG229" s="1"/>
      <c r="VOH229" s="1"/>
      <c r="VOI229" s="1"/>
      <c r="VOJ229" s="1"/>
      <c r="VOK229" s="1"/>
      <c r="VOL229" s="1"/>
      <c r="VOM229" s="1"/>
      <c r="VON229" s="1"/>
      <c r="VOO229" s="1"/>
      <c r="VOP229" s="1"/>
      <c r="VOQ229" s="1"/>
      <c r="VOR229" s="1"/>
      <c r="VOS229" s="1"/>
      <c r="VOT229" s="1"/>
      <c r="VOU229" s="1"/>
      <c r="VOV229" s="1"/>
      <c r="VOW229" s="1"/>
      <c r="VOX229" s="1"/>
      <c r="VOY229" s="1"/>
      <c r="VOZ229" s="1"/>
      <c r="VPA229" s="1"/>
      <c r="VPB229" s="1"/>
      <c r="VPC229" s="1"/>
      <c r="VPD229" s="1"/>
      <c r="VPE229" s="1"/>
      <c r="VPF229" s="1"/>
      <c r="VPG229" s="1"/>
      <c r="VPH229" s="1"/>
      <c r="VPI229" s="1"/>
      <c r="VPJ229" s="1"/>
      <c r="VPK229" s="1"/>
      <c r="VPL229" s="1"/>
      <c r="VPM229" s="1"/>
      <c r="VPN229" s="1"/>
      <c r="VPO229" s="1"/>
      <c r="VPP229" s="1"/>
      <c r="VPQ229" s="1"/>
      <c r="VPR229" s="1"/>
      <c r="VPS229" s="1"/>
      <c r="VPT229" s="1"/>
      <c r="VPU229" s="1"/>
      <c r="VPV229" s="1"/>
      <c r="VPW229" s="1"/>
      <c r="VPX229" s="1"/>
      <c r="VPY229" s="1"/>
      <c r="VPZ229" s="1"/>
      <c r="VQA229" s="1"/>
      <c r="VQB229" s="1"/>
      <c r="VQC229" s="1"/>
      <c r="VQD229" s="1"/>
      <c r="VQE229" s="1"/>
      <c r="VQF229" s="1"/>
      <c r="VQG229" s="1"/>
      <c r="VQH229" s="1"/>
      <c r="VQI229" s="1"/>
      <c r="VQJ229" s="1"/>
      <c r="VQK229" s="1"/>
      <c r="VQL229" s="1"/>
      <c r="VQM229" s="1"/>
      <c r="VQN229" s="1"/>
      <c r="VQO229" s="1"/>
      <c r="VQP229" s="1"/>
      <c r="VQQ229" s="1"/>
      <c r="VQR229" s="1"/>
      <c r="VQS229" s="1"/>
      <c r="VQT229" s="1"/>
      <c r="VQU229" s="1"/>
      <c r="VQV229" s="1"/>
      <c r="VQW229" s="1"/>
      <c r="VQX229" s="1"/>
      <c r="VQY229" s="1"/>
      <c r="VQZ229" s="1"/>
      <c r="VRA229" s="1"/>
      <c r="VRB229" s="1"/>
      <c r="VRC229" s="1"/>
      <c r="VRD229" s="1"/>
      <c r="VRE229" s="1"/>
      <c r="VRF229" s="1"/>
      <c r="VRG229" s="1"/>
      <c r="VRH229" s="1"/>
      <c r="VRI229" s="1"/>
      <c r="VRJ229" s="1"/>
      <c r="VRK229" s="1"/>
      <c r="VRL229" s="1"/>
      <c r="VRM229" s="1"/>
      <c r="VRN229" s="1"/>
      <c r="VRO229" s="1"/>
      <c r="VRP229" s="1"/>
      <c r="VRQ229" s="1"/>
      <c r="VRR229" s="1"/>
      <c r="VRS229" s="1"/>
      <c r="VRT229" s="1"/>
      <c r="VRU229" s="1"/>
      <c r="VRV229" s="1"/>
      <c r="VRW229" s="1"/>
      <c r="VRX229" s="1"/>
      <c r="VRY229" s="1"/>
      <c r="VRZ229" s="1"/>
      <c r="VSA229" s="1"/>
      <c r="VSB229" s="1"/>
      <c r="VSC229" s="1"/>
      <c r="VSD229" s="1"/>
      <c r="VSE229" s="1"/>
      <c r="VSF229" s="1"/>
      <c r="VSG229" s="1"/>
      <c r="VSH229" s="1"/>
      <c r="VSI229" s="1"/>
      <c r="VSJ229" s="1"/>
      <c r="VSK229" s="1"/>
      <c r="VSL229" s="1"/>
      <c r="VSM229" s="1"/>
      <c r="VSN229" s="1"/>
      <c r="VSO229" s="1"/>
      <c r="VSP229" s="1"/>
      <c r="VSQ229" s="1"/>
      <c r="VSR229" s="1"/>
      <c r="VSS229" s="1"/>
      <c r="VST229" s="1"/>
      <c r="VSU229" s="1"/>
      <c r="VSV229" s="1"/>
      <c r="VSW229" s="1"/>
      <c r="VSX229" s="1"/>
      <c r="VSY229" s="1"/>
      <c r="VSZ229" s="1"/>
      <c r="VTA229" s="1"/>
      <c r="VTB229" s="1"/>
      <c r="VTC229" s="1"/>
      <c r="VTD229" s="1"/>
      <c r="VTE229" s="1"/>
      <c r="VTF229" s="1"/>
      <c r="VTG229" s="1"/>
      <c r="VTH229" s="1"/>
      <c r="VTI229" s="1"/>
      <c r="VTJ229" s="1"/>
      <c r="VTK229" s="1"/>
      <c r="VTL229" s="1"/>
      <c r="VTM229" s="1"/>
      <c r="VTN229" s="1"/>
      <c r="VTO229" s="1"/>
      <c r="VTP229" s="1"/>
      <c r="VTQ229" s="1"/>
      <c r="VTR229" s="1"/>
      <c r="VTS229" s="1"/>
      <c r="VTT229" s="1"/>
      <c r="VTU229" s="1"/>
      <c r="VTV229" s="1"/>
      <c r="VTW229" s="1"/>
      <c r="VTX229" s="1"/>
      <c r="VTY229" s="1"/>
      <c r="VTZ229" s="1"/>
      <c r="VUA229" s="1"/>
      <c r="VUB229" s="1"/>
      <c r="VUC229" s="1"/>
      <c r="VUD229" s="1"/>
      <c r="VUE229" s="1"/>
      <c r="VUF229" s="1"/>
      <c r="VUG229" s="1"/>
      <c r="VUH229" s="1"/>
      <c r="VUI229" s="1"/>
      <c r="VUJ229" s="1"/>
      <c r="VUK229" s="1"/>
      <c r="VUL229" s="1"/>
      <c r="VUM229" s="1"/>
      <c r="VUN229" s="1"/>
      <c r="VUO229" s="1"/>
      <c r="VUP229" s="1"/>
      <c r="VUQ229" s="1"/>
      <c r="VUR229" s="1"/>
      <c r="VUS229" s="1"/>
      <c r="VUT229" s="1"/>
      <c r="VUU229" s="1"/>
      <c r="VUV229" s="1"/>
      <c r="VUW229" s="1"/>
      <c r="VUX229" s="1"/>
      <c r="VUY229" s="1"/>
      <c r="VUZ229" s="1"/>
      <c r="VVA229" s="1"/>
      <c r="VVB229" s="1"/>
      <c r="VVC229" s="1"/>
      <c r="VVD229" s="1"/>
      <c r="VVE229" s="1"/>
      <c r="VVF229" s="1"/>
      <c r="VVG229" s="1"/>
      <c r="VVH229" s="1"/>
      <c r="VVI229" s="1"/>
      <c r="VVJ229" s="1"/>
      <c r="VVK229" s="1"/>
      <c r="VVL229" s="1"/>
      <c r="VVM229" s="1"/>
      <c r="VVN229" s="1"/>
      <c r="VVO229" s="1"/>
      <c r="VVP229" s="1"/>
      <c r="VVQ229" s="1"/>
      <c r="VVR229" s="1"/>
      <c r="VVS229" s="1"/>
      <c r="VVT229" s="1"/>
      <c r="VVU229" s="1"/>
      <c r="VVV229" s="1"/>
      <c r="VVW229" s="1"/>
      <c r="VVX229" s="1"/>
      <c r="VVY229" s="1"/>
      <c r="VVZ229" s="1"/>
      <c r="VWA229" s="1"/>
      <c r="VWB229" s="1"/>
      <c r="VWC229" s="1"/>
      <c r="VWD229" s="1"/>
      <c r="VWE229" s="1"/>
      <c r="VWF229" s="1"/>
      <c r="VWG229" s="1"/>
      <c r="VWH229" s="1"/>
      <c r="VWI229" s="1"/>
      <c r="VWJ229" s="1"/>
      <c r="VWK229" s="1"/>
      <c r="VWL229" s="1"/>
      <c r="VWM229" s="1"/>
      <c r="VWN229" s="1"/>
      <c r="VWO229" s="1"/>
      <c r="VWP229" s="1"/>
      <c r="VWQ229" s="1"/>
      <c r="VWR229" s="1"/>
      <c r="VWS229" s="1"/>
      <c r="VWT229" s="1"/>
      <c r="VWU229" s="1"/>
      <c r="VWV229" s="1"/>
      <c r="VWW229" s="1"/>
      <c r="VWX229" s="1"/>
      <c r="VWY229" s="1"/>
      <c r="VWZ229" s="1"/>
      <c r="VXA229" s="1"/>
      <c r="VXB229" s="1"/>
      <c r="VXC229" s="1"/>
      <c r="VXD229" s="1"/>
      <c r="VXE229" s="1"/>
      <c r="VXF229" s="1"/>
      <c r="VXG229" s="1"/>
      <c r="VXH229" s="1"/>
      <c r="VXI229" s="1"/>
      <c r="VXJ229" s="1"/>
      <c r="VXK229" s="1"/>
      <c r="VXL229" s="1"/>
      <c r="VXM229" s="1"/>
      <c r="VXN229" s="1"/>
      <c r="VXO229" s="1"/>
      <c r="VXP229" s="1"/>
      <c r="VXQ229" s="1"/>
      <c r="VXR229" s="1"/>
      <c r="VXS229" s="1"/>
      <c r="VXT229" s="1"/>
      <c r="VXU229" s="1"/>
      <c r="VXV229" s="1"/>
      <c r="VXW229" s="1"/>
      <c r="VXX229" s="1"/>
      <c r="VXY229" s="1"/>
      <c r="VXZ229" s="1"/>
      <c r="VYA229" s="1"/>
      <c r="VYB229" s="1"/>
      <c r="VYC229" s="1"/>
      <c r="VYD229" s="1"/>
      <c r="VYE229" s="1"/>
      <c r="VYF229" s="1"/>
      <c r="VYG229" s="1"/>
      <c r="VYH229" s="1"/>
      <c r="VYI229" s="1"/>
      <c r="VYJ229" s="1"/>
      <c r="VYK229" s="1"/>
      <c r="VYL229" s="1"/>
      <c r="VYM229" s="1"/>
      <c r="VYN229" s="1"/>
      <c r="VYO229" s="1"/>
      <c r="VYP229" s="1"/>
      <c r="VYQ229" s="1"/>
      <c r="VYR229" s="1"/>
      <c r="VYS229" s="1"/>
      <c r="VYT229" s="1"/>
      <c r="VYU229" s="1"/>
      <c r="VYV229" s="1"/>
      <c r="VYW229" s="1"/>
      <c r="VYX229" s="1"/>
      <c r="VYY229" s="1"/>
      <c r="VYZ229" s="1"/>
      <c r="VZA229" s="1"/>
      <c r="VZB229" s="1"/>
      <c r="VZC229" s="1"/>
      <c r="VZD229" s="1"/>
      <c r="VZE229" s="1"/>
      <c r="VZF229" s="1"/>
      <c r="VZG229" s="1"/>
      <c r="VZH229" s="1"/>
      <c r="VZI229" s="1"/>
      <c r="VZJ229" s="1"/>
      <c r="VZK229" s="1"/>
      <c r="VZL229" s="1"/>
      <c r="VZM229" s="1"/>
      <c r="VZN229" s="1"/>
      <c r="VZO229" s="1"/>
      <c r="VZP229" s="1"/>
      <c r="VZQ229" s="1"/>
      <c r="VZR229" s="1"/>
      <c r="VZS229" s="1"/>
      <c r="VZT229" s="1"/>
      <c r="VZU229" s="1"/>
      <c r="VZV229" s="1"/>
      <c r="VZW229" s="1"/>
      <c r="VZX229" s="1"/>
      <c r="VZY229" s="1"/>
      <c r="VZZ229" s="1"/>
      <c r="WAA229" s="1"/>
      <c r="WAB229" s="1"/>
      <c r="WAC229" s="1"/>
      <c r="WAD229" s="1"/>
      <c r="WAE229" s="1"/>
      <c r="WAF229" s="1"/>
      <c r="WAG229" s="1"/>
      <c r="WAH229" s="1"/>
      <c r="WAI229" s="1"/>
      <c r="WAJ229" s="1"/>
      <c r="WAK229" s="1"/>
      <c r="WAL229" s="1"/>
      <c r="WAM229" s="1"/>
      <c r="WAN229" s="1"/>
      <c r="WAO229" s="1"/>
      <c r="WAP229" s="1"/>
      <c r="WAQ229" s="1"/>
      <c r="WAR229" s="1"/>
      <c r="WAS229" s="1"/>
      <c r="WAT229" s="1"/>
      <c r="WAU229" s="1"/>
      <c r="WAV229" s="1"/>
      <c r="WAW229" s="1"/>
      <c r="WAX229" s="1"/>
      <c r="WAY229" s="1"/>
      <c r="WAZ229" s="1"/>
      <c r="WBA229" s="1"/>
      <c r="WBB229" s="1"/>
      <c r="WBC229" s="1"/>
      <c r="WBD229" s="1"/>
      <c r="WBE229" s="1"/>
      <c r="WBF229" s="1"/>
      <c r="WBG229" s="1"/>
      <c r="WBH229" s="1"/>
      <c r="WBI229" s="1"/>
      <c r="WBJ229" s="1"/>
      <c r="WBK229" s="1"/>
      <c r="WBL229" s="1"/>
      <c r="WBM229" s="1"/>
      <c r="WBN229" s="1"/>
      <c r="WBO229" s="1"/>
      <c r="WBP229" s="1"/>
      <c r="WBQ229" s="1"/>
      <c r="WBR229" s="1"/>
      <c r="WBS229" s="1"/>
      <c r="WBT229" s="1"/>
      <c r="WBU229" s="1"/>
      <c r="WBV229" s="1"/>
      <c r="WBW229" s="1"/>
      <c r="WBX229" s="1"/>
      <c r="WBY229" s="1"/>
      <c r="WBZ229" s="1"/>
      <c r="WCA229" s="1"/>
      <c r="WCB229" s="1"/>
      <c r="WCC229" s="1"/>
      <c r="WCD229" s="1"/>
      <c r="WCE229" s="1"/>
      <c r="WCF229" s="1"/>
      <c r="WCG229" s="1"/>
      <c r="WCH229" s="1"/>
      <c r="WCI229" s="1"/>
      <c r="WCJ229" s="1"/>
      <c r="WCK229" s="1"/>
      <c r="WCL229" s="1"/>
      <c r="WCM229" s="1"/>
      <c r="WCN229" s="1"/>
      <c r="WCO229" s="1"/>
      <c r="WCP229" s="1"/>
      <c r="WCQ229" s="1"/>
      <c r="WCR229" s="1"/>
      <c r="WCS229" s="1"/>
      <c r="WCT229" s="1"/>
      <c r="WCU229" s="1"/>
      <c r="WCV229" s="1"/>
      <c r="WCW229" s="1"/>
      <c r="WCX229" s="1"/>
      <c r="WCY229" s="1"/>
      <c r="WCZ229" s="1"/>
      <c r="WDA229" s="1"/>
      <c r="WDB229" s="1"/>
      <c r="WDC229" s="1"/>
      <c r="WDD229" s="1"/>
      <c r="WDE229" s="1"/>
      <c r="WDF229" s="1"/>
      <c r="WDG229" s="1"/>
      <c r="WDH229" s="1"/>
      <c r="WDI229" s="1"/>
      <c r="WDJ229" s="1"/>
      <c r="WDK229" s="1"/>
      <c r="WDL229" s="1"/>
      <c r="WDM229" s="1"/>
      <c r="WDN229" s="1"/>
      <c r="WDO229" s="1"/>
      <c r="WDP229" s="1"/>
      <c r="WDQ229" s="1"/>
      <c r="WDR229" s="1"/>
      <c r="WDS229" s="1"/>
      <c r="WDT229" s="1"/>
      <c r="WDU229" s="1"/>
      <c r="WDV229" s="1"/>
      <c r="WDW229" s="1"/>
      <c r="WDX229" s="1"/>
      <c r="WDY229" s="1"/>
      <c r="WDZ229" s="1"/>
      <c r="WEA229" s="1"/>
      <c r="WEB229" s="1"/>
      <c r="WEC229" s="1"/>
      <c r="WED229" s="1"/>
      <c r="WEE229" s="1"/>
      <c r="WEF229" s="1"/>
      <c r="WEG229" s="1"/>
      <c r="WEH229" s="1"/>
      <c r="WEI229" s="1"/>
      <c r="WEJ229" s="1"/>
      <c r="WEK229" s="1"/>
      <c r="WEL229" s="1"/>
      <c r="WEM229" s="1"/>
      <c r="WEN229" s="1"/>
      <c r="WEO229" s="1"/>
      <c r="WEP229" s="1"/>
      <c r="WEQ229" s="1"/>
      <c r="WER229" s="1"/>
      <c r="WES229" s="1"/>
      <c r="WET229" s="1"/>
      <c r="WEU229" s="1"/>
      <c r="WEV229" s="1"/>
      <c r="WEW229" s="1"/>
      <c r="WEX229" s="1"/>
      <c r="WEY229" s="1"/>
      <c r="WEZ229" s="1"/>
      <c r="WFA229" s="1"/>
      <c r="WFB229" s="1"/>
      <c r="WFC229" s="1"/>
      <c r="WFD229" s="1"/>
      <c r="WFE229" s="1"/>
      <c r="WFF229" s="1"/>
      <c r="WFG229" s="1"/>
      <c r="WFH229" s="1"/>
      <c r="WFI229" s="1"/>
      <c r="WFJ229" s="1"/>
      <c r="WFK229" s="1"/>
      <c r="WFL229" s="1"/>
      <c r="WFM229" s="1"/>
      <c r="WFN229" s="1"/>
      <c r="WFO229" s="1"/>
      <c r="WFP229" s="1"/>
      <c r="WFQ229" s="1"/>
      <c r="WFR229" s="1"/>
      <c r="WFS229" s="1"/>
      <c r="WFT229" s="1"/>
      <c r="WFU229" s="1"/>
      <c r="WFV229" s="1"/>
      <c r="WFW229" s="1"/>
      <c r="WFX229" s="1"/>
      <c r="WFY229" s="1"/>
      <c r="WFZ229" s="1"/>
      <c r="WGA229" s="1"/>
      <c r="WGB229" s="1"/>
      <c r="WGC229" s="1"/>
      <c r="WGD229" s="1"/>
      <c r="WGE229" s="1"/>
      <c r="WGF229" s="1"/>
      <c r="WGG229" s="1"/>
      <c r="WGH229" s="1"/>
      <c r="WGI229" s="1"/>
      <c r="WGJ229" s="1"/>
      <c r="WGK229" s="1"/>
      <c r="WGL229" s="1"/>
      <c r="WGM229" s="1"/>
      <c r="WGN229" s="1"/>
      <c r="WGO229" s="1"/>
      <c r="WGP229" s="1"/>
      <c r="WGQ229" s="1"/>
      <c r="WGR229" s="1"/>
      <c r="WGS229" s="1"/>
      <c r="WGT229" s="1"/>
      <c r="WGU229" s="1"/>
      <c r="WGV229" s="1"/>
      <c r="WGW229" s="1"/>
      <c r="WGX229" s="1"/>
      <c r="WGY229" s="1"/>
      <c r="WGZ229" s="1"/>
      <c r="WHA229" s="1"/>
      <c r="WHB229" s="1"/>
      <c r="WHC229" s="1"/>
      <c r="WHD229" s="1"/>
      <c r="WHE229" s="1"/>
      <c r="WHF229" s="1"/>
      <c r="WHG229" s="1"/>
      <c r="WHH229" s="1"/>
      <c r="WHI229" s="1"/>
      <c r="WHJ229" s="1"/>
      <c r="WHK229" s="1"/>
      <c r="WHL229" s="1"/>
      <c r="WHM229" s="1"/>
      <c r="WHN229" s="1"/>
      <c r="WHO229" s="1"/>
      <c r="WHP229" s="1"/>
      <c r="WHQ229" s="1"/>
      <c r="WHR229" s="1"/>
      <c r="WHS229" s="1"/>
      <c r="WHT229" s="1"/>
      <c r="WHU229" s="1"/>
      <c r="WHV229" s="1"/>
      <c r="WHW229" s="1"/>
      <c r="WHX229" s="1"/>
      <c r="WHY229" s="1"/>
      <c r="WHZ229" s="1"/>
      <c r="WIA229" s="1"/>
      <c r="WIB229" s="1"/>
      <c r="WIC229" s="1"/>
      <c r="WID229" s="1"/>
      <c r="WIE229" s="1"/>
      <c r="WIF229" s="1"/>
      <c r="WIG229" s="1"/>
      <c r="WIH229" s="1"/>
      <c r="WII229" s="1"/>
      <c r="WIJ229" s="1"/>
      <c r="WIK229" s="1"/>
      <c r="WIL229" s="1"/>
      <c r="WIM229" s="1"/>
      <c r="WIN229" s="1"/>
      <c r="WIO229" s="1"/>
      <c r="WIP229" s="1"/>
      <c r="WIQ229" s="1"/>
      <c r="WIR229" s="1"/>
      <c r="WIS229" s="1"/>
      <c r="WIT229" s="1"/>
      <c r="WIU229" s="1"/>
      <c r="WIV229" s="1"/>
      <c r="WIW229" s="1"/>
      <c r="WIX229" s="1"/>
      <c r="WIY229" s="1"/>
      <c r="WIZ229" s="1"/>
      <c r="WJA229" s="1"/>
      <c r="WJB229" s="1"/>
      <c r="WJC229" s="1"/>
      <c r="WJD229" s="1"/>
      <c r="WJE229" s="1"/>
      <c r="WJF229" s="1"/>
      <c r="WJG229" s="1"/>
      <c r="WJH229" s="1"/>
      <c r="WJI229" s="1"/>
      <c r="WJJ229" s="1"/>
      <c r="WJK229" s="1"/>
      <c r="WJL229" s="1"/>
      <c r="WJM229" s="1"/>
      <c r="WJN229" s="1"/>
      <c r="WJO229" s="1"/>
      <c r="WJP229" s="1"/>
      <c r="WJQ229" s="1"/>
      <c r="WJR229" s="1"/>
      <c r="WJS229" s="1"/>
      <c r="WJT229" s="1"/>
      <c r="WJU229" s="1"/>
      <c r="WJV229" s="1"/>
      <c r="WJW229" s="1"/>
      <c r="WJX229" s="1"/>
      <c r="WJY229" s="1"/>
      <c r="WJZ229" s="1"/>
      <c r="WKA229" s="1"/>
      <c r="WKB229" s="1"/>
      <c r="WKC229" s="1"/>
      <c r="WKD229" s="1"/>
      <c r="WKE229" s="1"/>
      <c r="WKF229" s="1"/>
      <c r="WKG229" s="1"/>
      <c r="WKH229" s="1"/>
      <c r="WKI229" s="1"/>
      <c r="WKJ229" s="1"/>
      <c r="WKK229" s="1"/>
      <c r="WKL229" s="1"/>
      <c r="WKM229" s="1"/>
      <c r="WKN229" s="1"/>
      <c r="WKO229" s="1"/>
      <c r="WKP229" s="1"/>
      <c r="WKQ229" s="1"/>
      <c r="WKR229" s="1"/>
      <c r="WKS229" s="1"/>
      <c r="WKT229" s="1"/>
      <c r="WKU229" s="1"/>
      <c r="WKV229" s="1"/>
      <c r="WKW229" s="1"/>
      <c r="WKX229" s="1"/>
      <c r="WKY229" s="1"/>
      <c r="WKZ229" s="1"/>
      <c r="WLA229" s="1"/>
      <c r="WLB229" s="1"/>
      <c r="WLC229" s="1"/>
      <c r="WLD229" s="1"/>
      <c r="WLE229" s="1"/>
      <c r="WLF229" s="1"/>
      <c r="WLG229" s="1"/>
      <c r="WLH229" s="1"/>
      <c r="WLI229" s="1"/>
      <c r="WLJ229" s="1"/>
      <c r="WLK229" s="1"/>
      <c r="WLL229" s="1"/>
      <c r="WLM229" s="1"/>
      <c r="WLN229" s="1"/>
      <c r="WLO229" s="1"/>
      <c r="WLP229" s="1"/>
      <c r="WLQ229" s="1"/>
      <c r="WLR229" s="1"/>
      <c r="WLS229" s="1"/>
      <c r="WLT229" s="1"/>
      <c r="WLU229" s="1"/>
      <c r="WLV229" s="1"/>
      <c r="WLW229" s="1"/>
      <c r="WLX229" s="1"/>
      <c r="WLY229" s="1"/>
      <c r="WLZ229" s="1"/>
      <c r="WMA229" s="1"/>
      <c r="WMB229" s="1"/>
      <c r="WMC229" s="1"/>
      <c r="WMD229" s="1"/>
      <c r="WME229" s="1"/>
      <c r="WMF229" s="1"/>
      <c r="WMG229" s="1"/>
      <c r="WMH229" s="1"/>
      <c r="WMI229" s="1"/>
      <c r="WMJ229" s="1"/>
      <c r="WMK229" s="1"/>
      <c r="WML229" s="1"/>
      <c r="WMM229" s="1"/>
      <c r="WMN229" s="1"/>
      <c r="WMO229" s="1"/>
      <c r="WMP229" s="1"/>
      <c r="WMQ229" s="1"/>
      <c r="WMR229" s="1"/>
      <c r="WMS229" s="1"/>
      <c r="WMT229" s="1"/>
      <c r="WMU229" s="1"/>
      <c r="WMV229" s="1"/>
      <c r="WMW229" s="1"/>
      <c r="WMX229" s="1"/>
      <c r="WMY229" s="1"/>
      <c r="WMZ229" s="1"/>
      <c r="WNA229" s="1"/>
      <c r="WNB229" s="1"/>
      <c r="WNC229" s="1"/>
      <c r="WND229" s="1"/>
      <c r="WNE229" s="1"/>
      <c r="WNF229" s="1"/>
      <c r="WNG229" s="1"/>
      <c r="WNH229" s="1"/>
      <c r="WNI229" s="1"/>
      <c r="WNJ229" s="1"/>
      <c r="WNK229" s="1"/>
      <c r="WNL229" s="1"/>
      <c r="WNM229" s="1"/>
      <c r="WNN229" s="1"/>
      <c r="WNO229" s="1"/>
      <c r="WNP229" s="1"/>
      <c r="WNQ229" s="1"/>
      <c r="WNR229" s="1"/>
      <c r="WNS229" s="1"/>
      <c r="WNT229" s="1"/>
      <c r="WNU229" s="1"/>
      <c r="WNV229" s="1"/>
      <c r="WNW229" s="1"/>
      <c r="WNX229" s="1"/>
      <c r="WNY229" s="1"/>
      <c r="WNZ229" s="1"/>
      <c r="WOA229" s="1"/>
      <c r="WOB229" s="1"/>
      <c r="WOC229" s="1"/>
      <c r="WOD229" s="1"/>
      <c r="WOE229" s="1"/>
      <c r="WOF229" s="1"/>
      <c r="WOG229" s="1"/>
      <c r="WOH229" s="1"/>
      <c r="WOI229" s="1"/>
      <c r="WOJ229" s="1"/>
      <c r="WOK229" s="1"/>
      <c r="WOL229" s="1"/>
      <c r="WOM229" s="1"/>
      <c r="WON229" s="1"/>
      <c r="WOO229" s="1"/>
      <c r="WOP229" s="1"/>
      <c r="WOQ229" s="1"/>
      <c r="WOR229" s="1"/>
      <c r="WOS229" s="1"/>
      <c r="WOT229" s="1"/>
      <c r="WOU229" s="1"/>
      <c r="WOV229" s="1"/>
      <c r="WOW229" s="1"/>
      <c r="WOX229" s="1"/>
      <c r="WOY229" s="1"/>
      <c r="WOZ229" s="1"/>
      <c r="WPA229" s="1"/>
      <c r="WPB229" s="1"/>
      <c r="WPC229" s="1"/>
      <c r="WPD229" s="1"/>
      <c r="WPE229" s="1"/>
      <c r="WPF229" s="1"/>
      <c r="WPG229" s="1"/>
      <c r="WPH229" s="1"/>
      <c r="WPI229" s="1"/>
      <c r="WPJ229" s="1"/>
      <c r="WPK229" s="1"/>
      <c r="WPL229" s="1"/>
      <c r="WPM229" s="1"/>
      <c r="WPN229" s="1"/>
      <c r="WPO229" s="1"/>
      <c r="WPP229" s="1"/>
      <c r="WPQ229" s="1"/>
      <c r="WPR229" s="1"/>
      <c r="WPS229" s="1"/>
      <c r="WPT229" s="1"/>
      <c r="WPU229" s="1"/>
      <c r="WPV229" s="1"/>
      <c r="WPW229" s="1"/>
      <c r="WPX229" s="1"/>
      <c r="WPY229" s="1"/>
      <c r="WPZ229" s="1"/>
      <c r="WQA229" s="1"/>
      <c r="WQB229" s="1"/>
      <c r="WQC229" s="1"/>
      <c r="WQD229" s="1"/>
      <c r="WQE229" s="1"/>
      <c r="WQF229" s="1"/>
      <c r="WQG229" s="1"/>
      <c r="WQH229" s="1"/>
      <c r="WQI229" s="1"/>
      <c r="WQJ229" s="1"/>
      <c r="WQK229" s="1"/>
      <c r="WQL229" s="1"/>
      <c r="WQM229" s="1"/>
      <c r="WQN229" s="1"/>
      <c r="WQO229" s="1"/>
      <c r="WQP229" s="1"/>
      <c r="WQQ229" s="1"/>
      <c r="WQR229" s="1"/>
      <c r="WQS229" s="1"/>
      <c r="WQT229" s="1"/>
      <c r="WQU229" s="1"/>
      <c r="WQV229" s="1"/>
      <c r="WQW229" s="1"/>
      <c r="WQX229" s="1"/>
      <c r="WQY229" s="1"/>
      <c r="WQZ229" s="1"/>
      <c r="WRA229" s="1"/>
      <c r="WRB229" s="1"/>
      <c r="WRC229" s="1"/>
      <c r="WRD229" s="1"/>
      <c r="WRE229" s="1"/>
      <c r="WRF229" s="1"/>
      <c r="WRG229" s="1"/>
      <c r="WRH229" s="1"/>
      <c r="WRI229" s="1"/>
      <c r="WRJ229" s="1"/>
      <c r="WRK229" s="1"/>
      <c r="WRL229" s="1"/>
      <c r="WRM229" s="1"/>
      <c r="WRN229" s="1"/>
      <c r="WRO229" s="1"/>
      <c r="WRP229" s="1"/>
      <c r="WRQ229" s="1"/>
      <c r="WRR229" s="1"/>
      <c r="WRS229" s="1"/>
      <c r="WRT229" s="1"/>
      <c r="WRU229" s="1"/>
      <c r="WRV229" s="1"/>
      <c r="WRW229" s="1"/>
      <c r="WRX229" s="1"/>
      <c r="WRY229" s="1"/>
      <c r="WRZ229" s="1"/>
      <c r="WSA229" s="1"/>
      <c r="WSB229" s="1"/>
      <c r="WSC229" s="1"/>
      <c r="WSD229" s="1"/>
      <c r="WSE229" s="1"/>
      <c r="WSF229" s="1"/>
      <c r="WSG229" s="1"/>
      <c r="WSH229" s="1"/>
      <c r="WSI229" s="1"/>
      <c r="WSJ229" s="1"/>
      <c r="WSK229" s="1"/>
      <c r="WSL229" s="1"/>
      <c r="WSM229" s="1"/>
      <c r="WSN229" s="1"/>
      <c r="WSO229" s="1"/>
      <c r="WSP229" s="1"/>
      <c r="WSQ229" s="1"/>
      <c r="WSR229" s="1"/>
      <c r="WSS229" s="1"/>
      <c r="WST229" s="1"/>
      <c r="WSU229" s="1"/>
      <c r="WSV229" s="1"/>
      <c r="WSW229" s="1"/>
      <c r="WSX229" s="1"/>
      <c r="WSY229" s="1"/>
      <c r="WSZ229" s="1"/>
      <c r="WTA229" s="1"/>
      <c r="WTB229" s="1"/>
      <c r="WTC229" s="1"/>
      <c r="WTD229" s="1"/>
      <c r="WTE229" s="1"/>
      <c r="WTF229" s="1"/>
      <c r="WTG229" s="1"/>
      <c r="WTH229" s="1"/>
      <c r="WTI229" s="1"/>
      <c r="WTJ229" s="1"/>
      <c r="WTK229" s="1"/>
      <c r="WTL229" s="1"/>
      <c r="WTM229" s="1"/>
      <c r="WTN229" s="1"/>
      <c r="WTO229" s="1"/>
      <c r="WTP229" s="1"/>
      <c r="WTQ229" s="1"/>
      <c r="WTR229" s="1"/>
      <c r="WTS229" s="1"/>
      <c r="WTT229" s="1"/>
      <c r="WTU229" s="1"/>
      <c r="WTV229" s="1"/>
      <c r="WTW229" s="1"/>
      <c r="WTX229" s="1"/>
      <c r="WTY229" s="1"/>
      <c r="WTZ229" s="1"/>
      <c r="WUA229" s="1"/>
      <c r="WUB229" s="1"/>
      <c r="WUC229" s="1"/>
      <c r="WUD229" s="1"/>
      <c r="WUE229" s="1"/>
      <c r="WUF229" s="1"/>
      <c r="WUG229" s="1"/>
      <c r="WUH229" s="1"/>
      <c r="WUI229" s="1"/>
      <c r="WUJ229" s="1"/>
      <c r="WUK229" s="1"/>
      <c r="WUL229" s="1"/>
      <c r="WUM229" s="1"/>
      <c r="WUN229" s="1"/>
      <c r="WUO229" s="1"/>
      <c r="WUP229" s="1"/>
      <c r="WUQ229" s="1"/>
      <c r="WUR229" s="1"/>
      <c r="WUS229" s="1"/>
      <c r="WUT229" s="1"/>
      <c r="WUU229" s="1"/>
      <c r="WUV229" s="1"/>
      <c r="WUW229" s="1"/>
      <c r="WUX229" s="1"/>
      <c r="WUY229" s="1"/>
      <c r="WUZ229" s="1"/>
      <c r="WVA229" s="1"/>
      <c r="WVB229" s="1"/>
      <c r="WVC229" s="1"/>
      <c r="WVD229" s="1"/>
      <c r="WVE229" s="1"/>
      <c r="WVF229" s="1"/>
      <c r="WVG229" s="1"/>
      <c r="WVH229" s="1"/>
      <c r="WVI229" s="1"/>
      <c r="WVJ229" s="1"/>
      <c r="WVK229" s="1"/>
      <c r="WVL229" s="1"/>
      <c r="WVM229" s="1"/>
      <c r="WVN229" s="1"/>
      <c r="WVO229" s="1"/>
      <c r="WVP229" s="1"/>
      <c r="WVQ229" s="1"/>
      <c r="WVR229" s="1"/>
      <c r="WVS229" s="1"/>
      <c r="WVT229" s="1"/>
      <c r="WVU229" s="1"/>
      <c r="WVV229" s="1"/>
      <c r="WVW229" s="1"/>
      <c r="WVX229" s="1"/>
      <c r="WVY229" s="1"/>
      <c r="WVZ229" s="1"/>
      <c r="WWA229" s="1"/>
      <c r="WWB229" s="1"/>
      <c r="WWC229" s="1"/>
      <c r="WWD229" s="1"/>
      <c r="WWE229" s="1"/>
      <c r="WWF229" s="1"/>
      <c r="WWG229" s="1"/>
      <c r="WWH229" s="1"/>
      <c r="WWI229" s="1"/>
      <c r="WWJ229" s="1"/>
      <c r="WWK229" s="1"/>
      <c r="WWL229" s="1"/>
      <c r="WWM229" s="1"/>
      <c r="WWN229" s="1"/>
      <c r="WWO229" s="1"/>
      <c r="WWP229" s="1"/>
      <c r="WWQ229" s="1"/>
      <c r="WWR229" s="1"/>
      <c r="WWS229" s="1"/>
      <c r="WWT229" s="1"/>
      <c r="WWU229" s="1"/>
      <c r="WWV229" s="1"/>
      <c r="WWW229" s="1"/>
      <c r="WWX229" s="1"/>
      <c r="WWY229" s="1"/>
      <c r="WWZ229" s="1"/>
      <c r="WXA229" s="1"/>
      <c r="WXB229" s="1"/>
      <c r="WXC229" s="1"/>
      <c r="WXD229" s="1"/>
      <c r="WXE229" s="1"/>
      <c r="WXF229" s="1"/>
      <c r="WXG229" s="1"/>
      <c r="WXH229" s="1"/>
      <c r="WXI229" s="1"/>
      <c r="WXJ229" s="1"/>
      <c r="WXK229" s="1"/>
      <c r="WXL229" s="1"/>
      <c r="WXM229" s="1"/>
      <c r="WXN229" s="1"/>
      <c r="WXO229" s="1"/>
      <c r="WXP229" s="1"/>
      <c r="WXQ229" s="1"/>
      <c r="WXR229" s="1"/>
      <c r="WXS229" s="1"/>
      <c r="WXT229" s="1"/>
      <c r="WXU229" s="1"/>
      <c r="WXV229" s="1"/>
      <c r="WXW229" s="1"/>
      <c r="WXX229" s="1"/>
      <c r="WXY229" s="1"/>
      <c r="WXZ229" s="1"/>
      <c r="WYA229" s="1"/>
      <c r="WYB229" s="1"/>
      <c r="WYC229" s="1"/>
      <c r="WYD229" s="1"/>
      <c r="WYE229" s="1"/>
      <c r="WYF229" s="1"/>
      <c r="WYG229" s="1"/>
      <c r="WYH229" s="1"/>
      <c r="WYI229" s="1"/>
      <c r="WYJ229" s="1"/>
      <c r="WYK229" s="1"/>
      <c r="WYL229" s="1"/>
      <c r="WYM229" s="1"/>
      <c r="WYN229" s="1"/>
      <c r="WYO229" s="1"/>
      <c r="WYP229" s="1"/>
      <c r="WYQ229" s="1"/>
      <c r="WYR229" s="1"/>
      <c r="WYS229" s="1"/>
      <c r="WYT229" s="1"/>
      <c r="WYU229" s="1"/>
      <c r="WYV229" s="1"/>
      <c r="WYW229" s="1"/>
      <c r="WYX229" s="1"/>
      <c r="WYY229" s="1"/>
      <c r="WYZ229" s="1"/>
      <c r="WZA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43">
        <v>0</v>
      </c>
      <c r="XEM229" s="43">
        <v>0</v>
      </c>
    </row>
    <row r="230" spans="1:16367" s="12" customFormat="1" ht="53.25" customHeight="1">
      <c r="A230" s="69"/>
      <c r="B230" s="11"/>
      <c r="C230" s="1788" t="s">
        <v>1382</v>
      </c>
      <c r="D230" s="1506"/>
      <c r="E230" s="1506"/>
      <c r="F230" s="1506"/>
      <c r="G230" s="1506"/>
      <c r="H230" s="1506"/>
      <c r="I230" s="1506"/>
      <c r="J230" s="1506"/>
      <c r="K230" s="1506"/>
      <c r="L230" s="1506"/>
      <c r="M230" s="1506"/>
    </row>
    <row r="231" spans="1:16367" ht="14.25" customHeight="1">
      <c r="A231" s="69"/>
    </row>
    <row r="232" spans="1:16367" ht="14.25" customHeight="1">
      <c r="A232" s="69"/>
    </row>
    <row r="233" spans="1:16367" ht="14.25" customHeight="1">
      <c r="A233" s="69"/>
      <c r="C233" s="1789" t="s">
        <v>391</v>
      </c>
      <c r="D233" s="1790"/>
      <c r="E233" s="1790"/>
      <c r="F233" s="1790"/>
      <c r="G233" s="1790"/>
      <c r="H233" s="1790"/>
      <c r="I233" s="1790"/>
      <c r="J233" s="1790"/>
      <c r="K233" s="1790"/>
      <c r="L233" s="1790"/>
      <c r="M233" s="1790"/>
      <c r="N233" s="186"/>
      <c r="O233" s="186"/>
      <c r="P233" s="186"/>
      <c r="Q233" s="186"/>
      <c r="R233" s="186"/>
      <c r="S233" s="186"/>
      <c r="T233" s="186"/>
      <c r="U233" s="186"/>
      <c r="V233" s="186"/>
      <c r="W233" s="186"/>
      <c r="X233" s="186"/>
      <c r="Y233" s="186"/>
      <c r="Z233" s="186"/>
      <c r="AA233" s="186"/>
      <c r="AB233" s="186"/>
      <c r="AC233" s="186"/>
      <c r="AD233" s="186"/>
      <c r="AE233" s="186"/>
      <c r="AF233" s="186"/>
      <c r="AG233" s="187"/>
    </row>
    <row r="234" spans="1:16367" ht="15" customHeight="1">
      <c r="A234" s="69"/>
      <c r="C234" s="1799" t="s">
        <v>1383</v>
      </c>
      <c r="D234" s="1799"/>
      <c r="E234" s="1799"/>
      <c r="F234" s="1799"/>
      <c r="G234" s="1799"/>
      <c r="H234" s="1799"/>
      <c r="I234" s="1799"/>
      <c r="J234" s="1799"/>
      <c r="K234" s="1799"/>
      <c r="L234" s="1799"/>
      <c r="M234" s="1799"/>
    </row>
    <row r="235" spans="1:16367">
      <c r="A235" s="69"/>
      <c r="C235" s="1399"/>
      <c r="D235" s="1399"/>
      <c r="E235" s="1399"/>
      <c r="F235" s="1399"/>
      <c r="G235" s="1399"/>
      <c r="H235" s="1399"/>
      <c r="I235" s="1399"/>
      <c r="J235" s="1399"/>
      <c r="K235" s="1399"/>
      <c r="L235" s="1399"/>
      <c r="M235" s="1399"/>
    </row>
    <row r="236" spans="1:16367">
      <c r="A236" s="69"/>
      <c r="C236" s="1399"/>
      <c r="D236" s="1399"/>
      <c r="E236" s="1399"/>
      <c r="F236" s="1399"/>
      <c r="G236" s="1399"/>
      <c r="H236" s="1399"/>
      <c r="I236" s="1399"/>
      <c r="J236" s="1399"/>
      <c r="K236" s="1399"/>
      <c r="L236" s="1399"/>
      <c r="M236" s="1399"/>
    </row>
    <row r="237" spans="1:16367">
      <c r="A237" s="69"/>
      <c r="C237" s="1399"/>
      <c r="D237" s="1399"/>
      <c r="E237" s="1399"/>
      <c r="F237" s="1399"/>
      <c r="G237" s="1399"/>
      <c r="H237" s="1399"/>
      <c r="I237" s="1399"/>
      <c r="J237" s="1399"/>
      <c r="K237" s="1399"/>
      <c r="L237" s="1399"/>
      <c r="M237" s="1399"/>
    </row>
    <row r="238" spans="1:16367">
      <c r="A238" s="69"/>
      <c r="C238" s="1399"/>
      <c r="D238" s="1399"/>
      <c r="E238" s="1399"/>
      <c r="F238" s="1399"/>
      <c r="G238" s="1399"/>
      <c r="H238" s="1399"/>
      <c r="I238" s="1399"/>
      <c r="J238" s="1399"/>
      <c r="K238" s="1399"/>
      <c r="L238" s="1399"/>
      <c r="M238" s="1399"/>
    </row>
    <row r="239" spans="1:16367">
      <c r="A239" s="69"/>
      <c r="C239" s="1399"/>
      <c r="D239" s="1399"/>
      <c r="E239" s="1399"/>
      <c r="F239" s="1399"/>
      <c r="G239" s="1399"/>
      <c r="H239" s="1399"/>
      <c r="I239" s="1399"/>
      <c r="J239" s="1399"/>
      <c r="K239" s="1399"/>
      <c r="L239" s="1399"/>
      <c r="M239" s="1399"/>
    </row>
    <row r="240" spans="1:16367">
      <c r="A240" s="69"/>
      <c r="C240" s="1399"/>
      <c r="D240" s="1399"/>
      <c r="E240" s="1399"/>
      <c r="F240" s="1399"/>
      <c r="G240" s="1399"/>
      <c r="H240" s="1399"/>
      <c r="I240" s="1399"/>
      <c r="J240" s="1399"/>
      <c r="K240" s="1399"/>
      <c r="L240" s="1399"/>
      <c r="M240" s="1399"/>
    </row>
    <row r="241" spans="1:13">
      <c r="A241" s="69"/>
      <c r="C241" s="1399"/>
      <c r="D241" s="1399"/>
      <c r="E241" s="1399"/>
      <c r="F241" s="1399"/>
      <c r="G241" s="1399"/>
      <c r="H241" s="1399"/>
      <c r="I241" s="1399"/>
      <c r="J241" s="1399"/>
      <c r="K241" s="1399"/>
      <c r="L241" s="1399"/>
      <c r="M241" s="1399"/>
    </row>
    <row r="242" spans="1:13">
      <c r="A242" s="69"/>
      <c r="C242" s="1399"/>
      <c r="D242" s="1399"/>
      <c r="E242" s="1399"/>
      <c r="F242" s="1399"/>
      <c r="G242" s="1399"/>
      <c r="H242" s="1399"/>
      <c r="I242" s="1399"/>
      <c r="J242" s="1399"/>
      <c r="K242" s="1399"/>
      <c r="L242" s="1399"/>
      <c r="M242" s="1399"/>
    </row>
    <row r="243" spans="1:13">
      <c r="A243" s="69"/>
      <c r="C243" s="1399"/>
      <c r="D243" s="1399"/>
      <c r="E243" s="1399"/>
      <c r="F243" s="1399"/>
      <c r="G243" s="1399"/>
      <c r="H243" s="1399"/>
      <c r="I243" s="1399"/>
      <c r="J243" s="1399"/>
      <c r="K243" s="1399"/>
      <c r="L243" s="1399"/>
      <c r="M243" s="1399"/>
    </row>
    <row r="244" spans="1:13">
      <c r="A244" s="69"/>
      <c r="C244" s="1399"/>
      <c r="D244" s="1399"/>
      <c r="E244" s="1399"/>
      <c r="F244" s="1399"/>
      <c r="G244" s="1399"/>
      <c r="H244" s="1399"/>
      <c r="I244" s="1399"/>
      <c r="J244" s="1399"/>
      <c r="K244" s="1399"/>
      <c r="L244" s="1399"/>
      <c r="M244" s="1399"/>
    </row>
    <row r="245" spans="1:13">
      <c r="A245" s="69"/>
      <c r="C245" s="1399"/>
      <c r="D245" s="1399"/>
      <c r="E245" s="1399"/>
      <c r="F245" s="1399"/>
      <c r="G245" s="1399"/>
      <c r="H245" s="1399"/>
      <c r="I245" s="1399"/>
      <c r="J245" s="1399"/>
      <c r="K245" s="1399"/>
      <c r="L245" s="1399"/>
      <c r="M245" s="1399"/>
    </row>
    <row r="246" spans="1:13">
      <c r="A246" s="69"/>
      <c r="C246" s="1399"/>
      <c r="D246" s="1399"/>
      <c r="E246" s="1399"/>
      <c r="F246" s="1399"/>
      <c r="G246" s="1399"/>
      <c r="H246" s="1399"/>
      <c r="I246" s="1399"/>
      <c r="J246" s="1399"/>
      <c r="K246" s="1399"/>
      <c r="L246" s="1399"/>
      <c r="M246" s="1399"/>
    </row>
    <row r="247" spans="1:13" s="12" customFormat="1">
      <c r="A247" s="69"/>
      <c r="B247" s="11"/>
      <c r="C247" s="1399"/>
      <c r="D247" s="1399"/>
      <c r="E247" s="1399"/>
      <c r="F247" s="1399"/>
      <c r="G247" s="1399"/>
      <c r="H247" s="1399"/>
      <c r="I247" s="1399"/>
      <c r="J247" s="1399"/>
      <c r="K247" s="1399"/>
      <c r="L247" s="1399"/>
      <c r="M247" s="1399"/>
    </row>
    <row r="248" spans="1:13" s="12" customFormat="1">
      <c r="A248" s="69"/>
      <c r="B248" s="11"/>
      <c r="C248" s="1399"/>
      <c r="D248" s="1399"/>
      <c r="E248" s="1399"/>
      <c r="F248" s="1399"/>
      <c r="G248" s="1399"/>
      <c r="H248" s="1399"/>
      <c r="I248" s="1399"/>
      <c r="J248" s="1399"/>
      <c r="K248" s="1399"/>
      <c r="L248" s="1399"/>
      <c r="M248" s="1399"/>
    </row>
    <row r="249" spans="1:13" s="12" customFormat="1">
      <c r="A249" s="69"/>
      <c r="B249" s="11"/>
      <c r="C249" s="1399"/>
      <c r="D249" s="1399"/>
      <c r="E249" s="1399"/>
      <c r="F249" s="1399"/>
      <c r="G249" s="1399"/>
      <c r="H249" s="1399"/>
      <c r="I249" s="1399"/>
      <c r="J249" s="1399"/>
      <c r="K249" s="1399"/>
      <c r="L249" s="1399"/>
      <c r="M249" s="1399"/>
    </row>
    <row r="250" spans="1:13" s="12" customFormat="1" ht="9.75" customHeight="1">
      <c r="A250" s="69"/>
      <c r="B250" s="11"/>
      <c r="C250" s="1399"/>
      <c r="D250" s="1399"/>
      <c r="E250" s="1399"/>
      <c r="F250" s="1399"/>
      <c r="G250" s="1399"/>
      <c r="H250" s="1399"/>
      <c r="I250" s="1399"/>
      <c r="J250" s="1399"/>
      <c r="K250" s="1399"/>
      <c r="L250" s="1399"/>
      <c r="M250" s="1399"/>
    </row>
    <row r="251" spans="1:13" s="12" customFormat="1" ht="15">
      <c r="A251" s="69"/>
      <c r="B251" s="11"/>
      <c r="C251" s="117"/>
      <c r="D251" s="117"/>
      <c r="E251" s="117"/>
      <c r="F251" s="117"/>
      <c r="G251" s="117"/>
      <c r="H251" s="117"/>
      <c r="I251" s="117"/>
      <c r="J251" s="117"/>
      <c r="K251" s="117"/>
      <c r="L251" s="117"/>
      <c r="M251" s="117"/>
    </row>
    <row r="252" spans="1:13" s="12" customFormat="1" ht="15">
      <c r="A252" s="69"/>
      <c r="B252" s="11"/>
      <c r="C252" s="117"/>
      <c r="D252" s="117"/>
      <c r="E252" s="117"/>
      <c r="F252" s="117"/>
      <c r="G252" s="117"/>
      <c r="H252" s="117"/>
      <c r="I252" s="117"/>
      <c r="J252" s="117"/>
      <c r="K252" s="117"/>
      <c r="L252" s="117"/>
      <c r="M252" s="117"/>
    </row>
    <row r="253" spans="1:13" s="12" customFormat="1" ht="15.5">
      <c r="A253" s="69"/>
      <c r="B253" s="11"/>
      <c r="C253" s="1723" t="s">
        <v>1712</v>
      </c>
      <c r="D253" s="1309"/>
      <c r="E253" s="1309"/>
      <c r="F253" s="1309"/>
      <c r="G253" s="1309"/>
      <c r="H253" s="1309"/>
      <c r="I253" s="1309"/>
      <c r="J253" s="1309"/>
      <c r="K253" s="1309"/>
      <c r="L253" s="1309"/>
      <c r="M253" s="1309"/>
    </row>
    <row r="254" spans="1:13" s="12" customFormat="1" ht="15">
      <c r="A254" s="69"/>
      <c r="B254" s="11"/>
      <c r="C254" s="1650" t="s">
        <v>621</v>
      </c>
      <c r="D254" s="1650"/>
      <c r="E254" s="1650"/>
      <c r="F254" s="1651"/>
      <c r="G254" s="1649" t="s">
        <v>456</v>
      </c>
      <c r="H254" s="1650"/>
      <c r="I254" s="1650"/>
      <c r="J254" s="1650"/>
      <c r="K254" s="1650"/>
      <c r="L254" s="1650"/>
      <c r="M254" s="1650"/>
    </row>
    <row r="255" spans="1:13" s="12" customFormat="1" ht="151.9" customHeight="1">
      <c r="A255" s="69"/>
      <c r="B255" s="11"/>
      <c r="C255" s="1800" t="s">
        <v>683</v>
      </c>
      <c r="D255" s="1800"/>
      <c r="E255" s="1800"/>
      <c r="F255" s="1801"/>
      <c r="G255" s="1413" t="s">
        <v>1384</v>
      </c>
      <c r="H255" s="1413"/>
      <c r="I255" s="1413"/>
      <c r="J255" s="1413"/>
      <c r="K255" s="1413"/>
      <c r="L255" s="1413"/>
      <c r="M255" s="1413"/>
    </row>
    <row r="256" spans="1:13" s="12" customFormat="1" ht="168" customHeight="1">
      <c r="A256" s="69"/>
      <c r="B256" s="11"/>
      <c r="C256" s="1800" t="s">
        <v>1385</v>
      </c>
      <c r="D256" s="1800"/>
      <c r="E256" s="1800"/>
      <c r="F256" s="1801"/>
      <c r="G256" s="1413" t="s">
        <v>1559</v>
      </c>
      <c r="H256" s="1413"/>
      <c r="I256" s="1413"/>
      <c r="J256" s="1413"/>
      <c r="K256" s="1413"/>
      <c r="L256" s="1413"/>
      <c r="M256" s="1413"/>
    </row>
    <row r="257" spans="1:33" s="12" customFormat="1" ht="69.75" customHeight="1">
      <c r="A257" s="69"/>
      <c r="B257" s="11"/>
      <c r="C257" s="1800" t="s">
        <v>684</v>
      </c>
      <c r="D257" s="1800"/>
      <c r="E257" s="1800"/>
      <c r="F257" s="1801"/>
      <c r="G257" s="1411" t="s">
        <v>689</v>
      </c>
      <c r="H257" s="1411"/>
      <c r="I257" s="1411"/>
      <c r="J257" s="1411"/>
      <c r="K257" s="1411"/>
      <c r="L257" s="1411"/>
      <c r="M257" s="1411"/>
    </row>
    <row r="258" spans="1:33" s="12" customFormat="1" ht="78.75" customHeight="1">
      <c r="A258" s="69"/>
      <c r="B258" s="11"/>
      <c r="C258" s="1800" t="s">
        <v>685</v>
      </c>
      <c r="D258" s="1800"/>
      <c r="E258" s="1800"/>
      <c r="F258" s="1801"/>
      <c r="G258" s="1411" t="s">
        <v>690</v>
      </c>
      <c r="H258" s="1411"/>
      <c r="I258" s="1411"/>
      <c r="J258" s="1411"/>
      <c r="K258" s="1411"/>
      <c r="L258" s="1411"/>
      <c r="M258" s="1411"/>
    </row>
    <row r="259" spans="1:33" s="12" customFormat="1" ht="54" customHeight="1">
      <c r="A259" s="69"/>
      <c r="B259" s="11"/>
      <c r="C259" s="1800" t="s">
        <v>1392</v>
      </c>
      <c r="D259" s="1800"/>
      <c r="E259" s="1800"/>
      <c r="F259" s="1801"/>
      <c r="G259" s="1411" t="s">
        <v>691</v>
      </c>
      <c r="H259" s="1411"/>
      <c r="I259" s="1411"/>
      <c r="J259" s="1411"/>
      <c r="K259" s="1411"/>
      <c r="L259" s="1411"/>
      <c r="M259" s="1411"/>
    </row>
    <row r="260" spans="1:33" s="12" customFormat="1" ht="252.75" customHeight="1">
      <c r="A260" s="69"/>
      <c r="B260" s="11"/>
      <c r="C260" s="1800" t="s">
        <v>686</v>
      </c>
      <c r="D260" s="1800"/>
      <c r="E260" s="1800"/>
      <c r="F260" s="1801"/>
      <c r="G260" s="1411" t="s">
        <v>692</v>
      </c>
      <c r="H260" s="1411"/>
      <c r="I260" s="1411"/>
      <c r="J260" s="1411"/>
      <c r="K260" s="1411"/>
      <c r="L260" s="1411"/>
      <c r="M260" s="1411"/>
    </row>
    <row r="261" spans="1:33" s="12" customFormat="1" ht="56.25" customHeight="1">
      <c r="A261" s="69"/>
      <c r="B261" s="11"/>
      <c r="C261" s="1800" t="s">
        <v>687</v>
      </c>
      <c r="D261" s="1800"/>
      <c r="E261" s="1800"/>
      <c r="F261" s="1801"/>
      <c r="G261" s="1413" t="s">
        <v>1391</v>
      </c>
      <c r="H261" s="1413"/>
      <c r="I261" s="1413"/>
      <c r="J261" s="1413"/>
      <c r="K261" s="1413"/>
      <c r="L261" s="1413"/>
      <c r="M261" s="1413"/>
    </row>
    <row r="262" spans="1:33" s="12" customFormat="1" ht="88.5" customHeight="1">
      <c r="A262" s="69"/>
      <c r="B262" s="11"/>
      <c r="C262" s="1802" t="s">
        <v>688</v>
      </c>
      <c r="D262" s="1802"/>
      <c r="E262" s="1802"/>
      <c r="F262" s="1803"/>
      <c r="G262" s="1413" t="s">
        <v>1386</v>
      </c>
      <c r="H262" s="1413"/>
      <c r="I262" s="1413"/>
      <c r="J262" s="1413"/>
      <c r="K262" s="1413"/>
      <c r="L262" s="1413"/>
      <c r="M262" s="1413"/>
    </row>
    <row r="263" spans="1:33" s="12" customFormat="1">
      <c r="A263" s="69"/>
      <c r="B263" s="11"/>
    </row>
    <row r="264" spans="1:33" s="12" customFormat="1">
      <c r="A264" s="69"/>
      <c r="B264" s="11"/>
    </row>
    <row r="265" spans="1:33" s="12" customFormat="1" ht="15.65" customHeight="1">
      <c r="A265" s="69"/>
      <c r="B265" s="11"/>
      <c r="C265" s="1804" t="s">
        <v>487</v>
      </c>
      <c r="D265" s="1805"/>
      <c r="E265" s="1805"/>
      <c r="F265" s="1805"/>
      <c r="G265" s="1805"/>
      <c r="H265" s="1805"/>
      <c r="I265" s="1805"/>
      <c r="J265" s="1805"/>
      <c r="K265" s="1805"/>
      <c r="L265" s="1805"/>
      <c r="M265" s="1805"/>
      <c r="N265" s="1134"/>
      <c r="O265" s="1134"/>
      <c r="P265" s="1134"/>
      <c r="Q265" s="1134"/>
      <c r="R265" s="1134"/>
      <c r="S265" s="1134"/>
      <c r="T265" s="1134"/>
      <c r="U265" s="1134"/>
      <c r="V265" s="1134"/>
      <c r="W265" s="1134"/>
      <c r="X265" s="1134"/>
      <c r="Y265" s="1134"/>
      <c r="Z265" s="1134"/>
      <c r="AA265" s="1134"/>
      <c r="AB265" s="1134"/>
      <c r="AC265" s="1134"/>
      <c r="AD265" s="1134"/>
      <c r="AE265" s="1134"/>
      <c r="AF265" s="1134"/>
      <c r="AG265" s="1135"/>
    </row>
    <row r="266" spans="1:33" s="12" customFormat="1" ht="15" customHeight="1">
      <c r="A266" s="69"/>
      <c r="B266" s="11"/>
      <c r="C266" s="1797" t="s">
        <v>1387</v>
      </c>
      <c r="D266" s="1797"/>
      <c r="E266" s="1797"/>
      <c r="F266" s="1797"/>
      <c r="G266" s="1797"/>
      <c r="H266" s="1797"/>
      <c r="I266" s="1797"/>
      <c r="J266" s="1797"/>
      <c r="K266" s="1797"/>
      <c r="L266" s="1797"/>
      <c r="M266" s="1797"/>
    </row>
    <row r="267" spans="1:33" s="12" customFormat="1" ht="15" customHeight="1">
      <c r="A267" s="69"/>
      <c r="B267" s="11"/>
      <c r="C267" s="1798"/>
      <c r="D267" s="1798"/>
      <c r="E267" s="1798"/>
      <c r="F267" s="1798"/>
      <c r="G267" s="1798"/>
      <c r="H267" s="1798"/>
      <c r="I267" s="1798"/>
      <c r="J267" s="1798"/>
      <c r="K267" s="1798"/>
      <c r="L267" s="1798"/>
      <c r="M267" s="1798"/>
    </row>
    <row r="268" spans="1:33" s="12" customFormat="1" ht="15" customHeight="1">
      <c r="A268" s="69"/>
      <c r="B268" s="11"/>
      <c r="C268" s="1798"/>
      <c r="D268" s="1798"/>
      <c r="E268" s="1798"/>
      <c r="F268" s="1798"/>
      <c r="G268" s="1798"/>
      <c r="H268" s="1798"/>
      <c r="I268" s="1798"/>
      <c r="J268" s="1798"/>
      <c r="K268" s="1798"/>
      <c r="L268" s="1798"/>
      <c r="M268" s="1798"/>
    </row>
    <row r="269" spans="1:33" s="12" customFormat="1" ht="15" customHeight="1">
      <c r="A269" s="69"/>
      <c r="B269" s="11"/>
      <c r="C269" s="1798"/>
      <c r="D269" s="1798"/>
      <c r="E269" s="1798"/>
      <c r="F269" s="1798"/>
      <c r="G269" s="1798"/>
      <c r="H269" s="1798"/>
      <c r="I269" s="1798"/>
      <c r="J269" s="1798"/>
      <c r="K269" s="1798"/>
      <c r="L269" s="1798"/>
      <c r="M269" s="1798"/>
    </row>
    <row r="270" spans="1:33" s="12" customFormat="1" ht="15" customHeight="1">
      <c r="A270" s="69"/>
      <c r="B270" s="11"/>
      <c r="C270" s="1798"/>
      <c r="D270" s="1798"/>
      <c r="E270" s="1798"/>
      <c r="F270" s="1798"/>
      <c r="G270" s="1798"/>
      <c r="H270" s="1798"/>
      <c r="I270" s="1798"/>
      <c r="J270" s="1798"/>
      <c r="K270" s="1798"/>
      <c r="L270" s="1798"/>
      <c r="M270" s="1798"/>
    </row>
    <row r="271" spans="1:33" s="12" customFormat="1" ht="15" customHeight="1">
      <c r="A271" s="69"/>
      <c r="B271" s="11"/>
      <c r="C271" s="1798"/>
      <c r="D271" s="1798"/>
      <c r="E271" s="1798"/>
      <c r="F271" s="1798"/>
      <c r="G271" s="1798"/>
      <c r="H271" s="1798"/>
      <c r="I271" s="1798"/>
      <c r="J271" s="1798"/>
      <c r="K271" s="1798"/>
      <c r="L271" s="1798"/>
      <c r="M271" s="1798"/>
    </row>
    <row r="272" spans="1:33" s="12" customFormat="1" ht="15" customHeight="1">
      <c r="A272" s="69"/>
      <c r="B272" s="11"/>
      <c r="C272" s="1798"/>
      <c r="D272" s="1798"/>
      <c r="E272" s="1798"/>
      <c r="F272" s="1798"/>
      <c r="G272" s="1798"/>
      <c r="H272" s="1798"/>
      <c r="I272" s="1798"/>
      <c r="J272" s="1798"/>
      <c r="K272" s="1798"/>
      <c r="L272" s="1798"/>
      <c r="M272" s="1798"/>
    </row>
    <row r="273" spans="1:13" s="12" customFormat="1" ht="15" customHeight="1">
      <c r="A273" s="69"/>
      <c r="B273" s="11"/>
      <c r="C273" s="1798"/>
      <c r="D273" s="1798"/>
      <c r="E273" s="1798"/>
      <c r="F273" s="1798"/>
      <c r="G273" s="1798"/>
      <c r="H273" s="1798"/>
      <c r="I273" s="1798"/>
      <c r="J273" s="1798"/>
      <c r="K273" s="1798"/>
      <c r="L273" s="1798"/>
      <c r="M273" s="1798"/>
    </row>
    <row r="274" spans="1:13" s="12" customFormat="1" ht="15" customHeight="1">
      <c r="A274" s="69"/>
      <c r="B274" s="11"/>
      <c r="C274" s="1798"/>
      <c r="D274" s="1798"/>
      <c r="E274" s="1798"/>
      <c r="F274" s="1798"/>
      <c r="G274" s="1798"/>
      <c r="H274" s="1798"/>
      <c r="I274" s="1798"/>
      <c r="J274" s="1798"/>
      <c r="K274" s="1798"/>
      <c r="L274" s="1798"/>
      <c r="M274" s="1798"/>
    </row>
    <row r="275" spans="1:13" s="12" customFormat="1" ht="15" customHeight="1">
      <c r="A275" s="69"/>
      <c r="B275" s="11"/>
      <c r="C275" s="1798"/>
      <c r="D275" s="1798"/>
      <c r="E275" s="1798"/>
      <c r="F275" s="1798"/>
      <c r="G275" s="1798"/>
      <c r="H275" s="1798"/>
      <c r="I275" s="1798"/>
      <c r="J275" s="1798"/>
      <c r="K275" s="1798"/>
      <c r="L275" s="1798"/>
      <c r="M275" s="1798"/>
    </row>
    <row r="276" spans="1:13" s="12" customFormat="1" ht="15" customHeight="1">
      <c r="A276" s="69"/>
      <c r="B276" s="11"/>
      <c r="C276" s="1798"/>
      <c r="D276" s="1798"/>
      <c r="E276" s="1798"/>
      <c r="F276" s="1798"/>
      <c r="G276" s="1798"/>
      <c r="H276" s="1798"/>
      <c r="I276" s="1798"/>
      <c r="J276" s="1798"/>
      <c r="K276" s="1798"/>
      <c r="L276" s="1798"/>
      <c r="M276" s="1798"/>
    </row>
    <row r="277" spans="1:13" s="12" customFormat="1" ht="15" customHeight="1">
      <c r="A277" s="69"/>
      <c r="B277" s="11"/>
      <c r="C277" s="1798"/>
      <c r="D277" s="1798"/>
      <c r="E277" s="1798"/>
      <c r="F277" s="1798"/>
      <c r="G277" s="1798"/>
      <c r="H277" s="1798"/>
      <c r="I277" s="1798"/>
      <c r="J277" s="1798"/>
      <c r="K277" s="1798"/>
      <c r="L277" s="1798"/>
      <c r="M277" s="1798"/>
    </row>
    <row r="278" spans="1:13" s="12" customFormat="1">
      <c r="A278" s="69"/>
      <c r="B278" s="11"/>
      <c r="C278" s="1798"/>
      <c r="D278" s="1798"/>
      <c r="E278" s="1798"/>
      <c r="F278" s="1798"/>
      <c r="G278" s="1798"/>
      <c r="H278" s="1798"/>
      <c r="I278" s="1798"/>
      <c r="J278" s="1798"/>
      <c r="K278" s="1798"/>
      <c r="L278" s="1798"/>
      <c r="M278" s="1798"/>
    </row>
    <row r="279" spans="1:13" s="12" customFormat="1">
      <c r="A279" s="69"/>
      <c r="B279" s="11"/>
      <c r="C279" s="1798"/>
      <c r="D279" s="1798"/>
      <c r="E279" s="1798"/>
      <c r="F279" s="1798"/>
      <c r="G279" s="1798"/>
      <c r="H279" s="1798"/>
      <c r="I279" s="1798"/>
      <c r="J279" s="1798"/>
      <c r="K279" s="1798"/>
      <c r="L279" s="1798"/>
      <c r="M279" s="1798"/>
    </row>
    <row r="280" spans="1:13" s="12" customFormat="1">
      <c r="A280" s="69"/>
      <c r="B280" s="11"/>
      <c r="C280" s="1798"/>
      <c r="D280" s="1798"/>
      <c r="E280" s="1798"/>
      <c r="F280" s="1798"/>
      <c r="G280" s="1798"/>
      <c r="H280" s="1798"/>
      <c r="I280" s="1798"/>
      <c r="J280" s="1798"/>
      <c r="K280" s="1798"/>
      <c r="L280" s="1798"/>
      <c r="M280" s="1798"/>
    </row>
    <row r="281" spans="1:13" s="12" customFormat="1">
      <c r="A281" s="69"/>
      <c r="B281" s="11"/>
      <c r="C281" s="1798"/>
      <c r="D281" s="1798"/>
      <c r="E281" s="1798"/>
      <c r="F281" s="1798"/>
      <c r="G281" s="1798"/>
      <c r="H281" s="1798"/>
      <c r="I281" s="1798"/>
      <c r="J281" s="1798"/>
      <c r="K281" s="1798"/>
      <c r="L281" s="1798"/>
      <c r="M281" s="1798"/>
    </row>
    <row r="282" spans="1:13" s="12" customFormat="1">
      <c r="A282" s="69"/>
      <c r="B282" s="11"/>
      <c r="C282" s="1798"/>
      <c r="D282" s="1798"/>
      <c r="E282" s="1798"/>
      <c r="F282" s="1798"/>
      <c r="G282" s="1798"/>
      <c r="H282" s="1798"/>
      <c r="I282" s="1798"/>
      <c r="J282" s="1798"/>
      <c r="K282" s="1798"/>
      <c r="L282" s="1798"/>
      <c r="M282" s="1798"/>
    </row>
    <row r="283" spans="1:13" s="12" customFormat="1">
      <c r="A283" s="69"/>
      <c r="B283" s="11"/>
      <c r="C283" s="1798"/>
      <c r="D283" s="1798"/>
      <c r="E283" s="1798"/>
      <c r="F283" s="1798"/>
      <c r="G283" s="1798"/>
      <c r="H283" s="1798"/>
      <c r="I283" s="1798"/>
      <c r="J283" s="1798"/>
      <c r="K283" s="1798"/>
      <c r="L283" s="1798"/>
      <c r="M283" s="1798"/>
    </row>
    <row r="284" spans="1:13" s="12" customFormat="1">
      <c r="A284" s="69"/>
      <c r="B284" s="11"/>
    </row>
    <row r="285" spans="1:13" s="12" customFormat="1">
      <c r="A285" s="69"/>
      <c r="B285" s="11"/>
    </row>
    <row r="286" spans="1:13" s="12" customFormat="1" hidden="1">
      <c r="A286" s="69"/>
      <c r="B286" s="11"/>
    </row>
  </sheetData>
  <sheetProtection algorithmName="SHA-512" hashValue="6srZ7Rn+FGAqAvJ6zS2WljfiGUnddeste7Jz9qGAVgORqKeSoIT/zGKlzUK4mvLs5lAt7EnWEff0XcEeL/NJHQ==" saltValue="69ZfoCIUOsH52InJy7jxkQ==" spinCount="100000" sheet="1" objects="1" scenarios="1"/>
  <mergeCells count="144">
    <mergeCell ref="F8:K8"/>
    <mergeCell ref="F9:K9"/>
    <mergeCell ref="C19:E19"/>
    <mergeCell ref="F19:K19"/>
    <mergeCell ref="L19:M19"/>
    <mergeCell ref="C6:M6"/>
    <mergeCell ref="C8:E8"/>
    <mergeCell ref="C9:E9"/>
    <mergeCell ref="C10:E10"/>
    <mergeCell ref="L8:M8"/>
    <mergeCell ref="L9:M9"/>
    <mergeCell ref="L10:M10"/>
    <mergeCell ref="C7:M7"/>
    <mergeCell ref="C14:M14"/>
    <mergeCell ref="C15:E15"/>
    <mergeCell ref="F15:K15"/>
    <mergeCell ref="F10:K10"/>
    <mergeCell ref="C18:E18"/>
    <mergeCell ref="F18:K18"/>
    <mergeCell ref="L18:M18"/>
    <mergeCell ref="C16:E16"/>
    <mergeCell ref="F16:K16"/>
    <mergeCell ref="L16:M16"/>
    <mergeCell ref="C17:E17"/>
    <mergeCell ref="F17:K17"/>
    <mergeCell ref="L17:M17"/>
    <mergeCell ref="L11:M12"/>
    <mergeCell ref="F11:K12"/>
    <mergeCell ref="C11:E12"/>
    <mergeCell ref="L15:M15"/>
    <mergeCell ref="F89:G89"/>
    <mergeCell ref="H89:I89"/>
    <mergeCell ref="C88:M88"/>
    <mergeCell ref="C89:E90"/>
    <mergeCell ref="L25:M25"/>
    <mergeCell ref="L26:M26"/>
    <mergeCell ref="C29:E29"/>
    <mergeCell ref="F29:K29"/>
    <mergeCell ref="L29:M29"/>
    <mergeCell ref="C30:E30"/>
    <mergeCell ref="F30:K30"/>
    <mergeCell ref="L30:M30"/>
    <mergeCell ref="C21:M21"/>
    <mergeCell ref="C22:E22"/>
    <mergeCell ref="F22:K22"/>
    <mergeCell ref="L22:M22"/>
    <mergeCell ref="C23:E23"/>
    <mergeCell ref="C24:E24"/>
    <mergeCell ref="C91:E91"/>
    <mergeCell ref="L31:M31"/>
    <mergeCell ref="L32:M32"/>
    <mergeCell ref="C36:M55"/>
    <mergeCell ref="C59:M85"/>
    <mergeCell ref="C31:E31"/>
    <mergeCell ref="C32:E32"/>
    <mergeCell ref="F31:K31"/>
    <mergeCell ref="F32:K32"/>
    <mergeCell ref="C35:M35"/>
    <mergeCell ref="C58:M58"/>
    <mergeCell ref="F23:K23"/>
    <mergeCell ref="F24:K24"/>
    <mergeCell ref="L23:M23"/>
    <mergeCell ref="L24:M24"/>
    <mergeCell ref="C28:M28"/>
    <mergeCell ref="C25:E25"/>
    <mergeCell ref="C26:E26"/>
    <mergeCell ref="F25:K25"/>
    <mergeCell ref="F26:K26"/>
    <mergeCell ref="C154:N154"/>
    <mergeCell ref="C111:M111"/>
    <mergeCell ref="C96:E96"/>
    <mergeCell ref="C97:M97"/>
    <mergeCell ref="C92:E92"/>
    <mergeCell ref="C93:E93"/>
    <mergeCell ref="C94:E94"/>
    <mergeCell ref="C95:E95"/>
    <mergeCell ref="C101:M109"/>
    <mergeCell ref="C112:M151"/>
    <mergeCell ref="C159:E159"/>
    <mergeCell ref="C160:E160"/>
    <mergeCell ref="C161:E161"/>
    <mergeCell ref="C162:E162"/>
    <mergeCell ref="C163:E163"/>
    <mergeCell ref="C164:E164"/>
    <mergeCell ref="C155:E155"/>
    <mergeCell ref="C156:E156"/>
    <mergeCell ref="C157:E157"/>
    <mergeCell ref="C158:E158"/>
    <mergeCell ref="C223:R223"/>
    <mergeCell ref="C184:M211"/>
    <mergeCell ref="C173:E173"/>
    <mergeCell ref="C174:E174"/>
    <mergeCell ref="C175:E175"/>
    <mergeCell ref="C176:E176"/>
    <mergeCell ref="F171:G171"/>
    <mergeCell ref="H171:I171"/>
    <mergeCell ref="C165:E165"/>
    <mergeCell ref="C166:E166"/>
    <mergeCell ref="C167:E167"/>
    <mergeCell ref="C170:M170"/>
    <mergeCell ref="C172:E172"/>
    <mergeCell ref="C171:E171"/>
    <mergeCell ref="J171:K171"/>
    <mergeCell ref="C266:M283"/>
    <mergeCell ref="C234:M250"/>
    <mergeCell ref="C253:M253"/>
    <mergeCell ref="C254:F254"/>
    <mergeCell ref="G254:M254"/>
    <mergeCell ref="C255:F255"/>
    <mergeCell ref="C256:F256"/>
    <mergeCell ref="C257:F257"/>
    <mergeCell ref="C258:F258"/>
    <mergeCell ref="C259:F259"/>
    <mergeCell ref="C260:F260"/>
    <mergeCell ref="C261:F261"/>
    <mergeCell ref="C262:F262"/>
    <mergeCell ref="G255:M255"/>
    <mergeCell ref="G256:M256"/>
    <mergeCell ref="G257:M257"/>
    <mergeCell ref="C265:M265"/>
    <mergeCell ref="C3:V3"/>
    <mergeCell ref="C100:M100"/>
    <mergeCell ref="G258:M258"/>
    <mergeCell ref="G259:M259"/>
    <mergeCell ref="G260:M260"/>
    <mergeCell ref="G261:M261"/>
    <mergeCell ref="G262:M262"/>
    <mergeCell ref="C230:M230"/>
    <mergeCell ref="C233:M233"/>
    <mergeCell ref="C227:E227"/>
    <mergeCell ref="C228:E228"/>
    <mergeCell ref="C229:E229"/>
    <mergeCell ref="F224:I224"/>
    <mergeCell ref="J224:M224"/>
    <mergeCell ref="N224:Q224"/>
    <mergeCell ref="C214:J214"/>
    <mergeCell ref="C215:M222"/>
    <mergeCell ref="C225:E225"/>
    <mergeCell ref="C224:E224"/>
    <mergeCell ref="C226:E226"/>
    <mergeCell ref="C177:N177"/>
    <mergeCell ref="C179:M179"/>
    <mergeCell ref="C180:M180"/>
    <mergeCell ref="C183:J183"/>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617D-C94C-40B8-BADF-23C2ACBC528A}">
  <sheetPr codeName="Planilha10">
    <tabColor theme="0"/>
  </sheetPr>
  <dimension ref="A1:XDV224"/>
  <sheetViews>
    <sheetView showGridLines="0" zoomScale="70" zoomScaleNormal="70" workbookViewId="0"/>
  </sheetViews>
  <sheetFormatPr defaultColWidth="0" defaultRowHeight="13.5" zeroHeight="1"/>
  <cols>
    <col min="1" max="1" width="46.7265625" style="11" customWidth="1"/>
    <col min="2" max="2" width="7.81640625" style="11" customWidth="1"/>
    <col min="3" max="38" width="20.7265625" style="11" customWidth="1"/>
    <col min="39" max="43" width="20.7265625" style="11" hidden="1"/>
    <col min="44" max="16350" width="0" style="11" hidden="1"/>
    <col min="16351" max="16384" width="20.7265625" style="11" hidden="1"/>
  </cols>
  <sheetData>
    <row r="1" spans="1:22">
      <c r="A1" s="69"/>
    </row>
    <row r="2" spans="1:22">
      <c r="A2" s="69"/>
    </row>
    <row r="3" spans="1:22" s="296" customFormat="1" ht="31.5">
      <c r="A3" s="295"/>
      <c r="C3" s="1228" t="s">
        <v>968</v>
      </c>
      <c r="D3" s="1229"/>
      <c r="E3" s="1229"/>
      <c r="F3" s="1229"/>
      <c r="G3" s="1229"/>
      <c r="H3" s="1229"/>
      <c r="I3" s="1229"/>
      <c r="J3" s="1229"/>
      <c r="K3" s="1229"/>
      <c r="L3" s="1229"/>
      <c r="M3" s="1229"/>
      <c r="N3" s="1229"/>
      <c r="O3" s="1229"/>
      <c r="P3" s="1229"/>
      <c r="Q3" s="1229"/>
      <c r="R3" s="1229"/>
      <c r="S3" s="1229"/>
      <c r="T3" s="1229"/>
      <c r="U3" s="1229"/>
      <c r="V3" s="1229"/>
    </row>
    <row r="4" spans="1:22">
      <c r="A4" s="69"/>
    </row>
    <row r="5" spans="1:22" ht="15" customHeight="1">
      <c r="A5" s="69"/>
    </row>
    <row r="6" spans="1:22" s="98" customFormat="1" ht="14" thickBot="1">
      <c r="A6" s="69"/>
      <c r="B6" s="11"/>
      <c r="K6" s="99"/>
      <c r="L6" s="99"/>
      <c r="M6" s="99"/>
      <c r="N6" s="99"/>
      <c r="O6" s="99"/>
      <c r="P6" s="99"/>
    </row>
    <row r="7" spans="1:22" ht="23">
      <c r="A7" s="69"/>
      <c r="C7" s="79" t="s">
        <v>507</v>
      </c>
      <c r="K7" s="12"/>
      <c r="L7" s="12"/>
      <c r="M7" s="12"/>
      <c r="N7" s="12"/>
      <c r="O7" s="12"/>
      <c r="P7" s="12"/>
    </row>
    <row r="8" spans="1:22">
      <c r="A8" s="69"/>
    </row>
    <row r="9" spans="1:22">
      <c r="A9" s="69"/>
    </row>
    <row r="10" spans="1:22" ht="15.75" customHeight="1">
      <c r="A10" s="69"/>
      <c r="C10" s="1681" t="s">
        <v>1173</v>
      </c>
      <c r="D10" s="1681"/>
      <c r="E10" s="1681"/>
      <c r="F10" s="1681"/>
      <c r="G10" s="1681"/>
      <c r="H10" s="1681"/>
      <c r="I10" s="1681"/>
      <c r="J10" s="1681"/>
      <c r="K10" s="1681"/>
      <c r="L10" s="1681"/>
      <c r="M10" s="1681"/>
    </row>
    <row r="11" spans="1:22" ht="15">
      <c r="A11" s="69"/>
      <c r="C11" s="1606" t="s">
        <v>313</v>
      </c>
      <c r="D11" s="1606"/>
      <c r="E11" s="1606"/>
      <c r="F11" s="1648"/>
      <c r="G11" s="1605" t="s">
        <v>456</v>
      </c>
      <c r="H11" s="1606"/>
      <c r="I11" s="1606"/>
      <c r="J11" s="1606"/>
      <c r="K11" s="1606"/>
      <c r="L11" s="1606"/>
      <c r="M11" s="1606"/>
    </row>
    <row r="12" spans="1:22" ht="218.25" customHeight="1">
      <c r="A12" s="69"/>
      <c r="C12" s="1368" t="s">
        <v>508</v>
      </c>
      <c r="D12" s="1368"/>
      <c r="E12" s="1368"/>
      <c r="F12" s="1848"/>
      <c r="G12" s="1493" t="s">
        <v>1393</v>
      </c>
      <c r="H12" s="1493"/>
      <c r="I12" s="1493"/>
      <c r="J12" s="1493"/>
      <c r="K12" s="1493"/>
      <c r="L12" s="1493"/>
      <c r="M12" s="1493"/>
    </row>
    <row r="13" spans="1:22" ht="113.25" customHeight="1">
      <c r="A13" s="69"/>
      <c r="C13" s="1368" t="s">
        <v>509</v>
      </c>
      <c r="D13" s="1368" t="s">
        <v>509</v>
      </c>
      <c r="E13" s="1368" t="s">
        <v>509</v>
      </c>
      <c r="F13" s="1848" t="s">
        <v>509</v>
      </c>
      <c r="G13" s="1852" t="s">
        <v>1394</v>
      </c>
      <c r="H13" s="1852"/>
      <c r="I13" s="1852"/>
      <c r="J13" s="1852"/>
      <c r="K13" s="1852"/>
      <c r="L13" s="1852"/>
      <c r="M13" s="1852"/>
    </row>
    <row r="14" spans="1:22" ht="336" customHeight="1">
      <c r="A14" s="69"/>
      <c r="C14" s="1368" t="s">
        <v>510</v>
      </c>
      <c r="D14" s="1368" t="s">
        <v>510</v>
      </c>
      <c r="E14" s="1368" t="s">
        <v>510</v>
      </c>
      <c r="F14" s="1848" t="s">
        <v>510</v>
      </c>
      <c r="G14" s="1493" t="s">
        <v>1395</v>
      </c>
      <c r="H14" s="1493"/>
      <c r="I14" s="1493"/>
      <c r="J14" s="1493"/>
      <c r="K14" s="1493"/>
      <c r="L14" s="1493"/>
      <c r="M14" s="1493"/>
    </row>
    <row r="15" spans="1:22" ht="282.75" customHeight="1">
      <c r="A15" s="69"/>
      <c r="C15" s="1368" t="s">
        <v>511</v>
      </c>
      <c r="D15" s="1368" t="s">
        <v>511</v>
      </c>
      <c r="E15" s="1368" t="s">
        <v>511</v>
      </c>
      <c r="F15" s="1848" t="s">
        <v>511</v>
      </c>
      <c r="G15" s="1853" t="s">
        <v>514</v>
      </c>
      <c r="H15" s="1853"/>
      <c r="I15" s="1853"/>
      <c r="J15" s="1853"/>
      <c r="K15" s="1853"/>
      <c r="L15" s="1853"/>
      <c r="M15" s="1853"/>
    </row>
    <row r="16" spans="1:22" ht="176.25" customHeight="1">
      <c r="A16" s="69"/>
      <c r="C16" s="1368" t="s">
        <v>512</v>
      </c>
      <c r="D16" s="1368" t="s">
        <v>512</v>
      </c>
      <c r="E16" s="1368" t="s">
        <v>512</v>
      </c>
      <c r="F16" s="1848" t="s">
        <v>512</v>
      </c>
      <c r="G16" s="1854" t="s">
        <v>1114</v>
      </c>
      <c r="H16" s="1854"/>
      <c r="I16" s="1854"/>
      <c r="J16" s="1854"/>
      <c r="K16" s="1854"/>
      <c r="L16" s="1854"/>
      <c r="M16" s="1854"/>
    </row>
    <row r="17" spans="1:175" s="66" customFormat="1" ht="224.5" customHeight="1">
      <c r="A17" s="69"/>
      <c r="B17" s="11"/>
      <c r="C17" s="1368" t="s">
        <v>513</v>
      </c>
      <c r="D17" s="1368" t="s">
        <v>513</v>
      </c>
      <c r="E17" s="1368" t="s">
        <v>513</v>
      </c>
      <c r="F17" s="1848" t="s">
        <v>513</v>
      </c>
      <c r="G17" s="1855" t="s">
        <v>1396</v>
      </c>
      <c r="H17" s="1855"/>
      <c r="I17" s="1855"/>
      <c r="J17" s="1855"/>
      <c r="K17" s="1855"/>
      <c r="L17" s="1855"/>
      <c r="M17" s="1855"/>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row>
    <row r="18" spans="1:175">
      <c r="A18" s="69"/>
    </row>
    <row r="19" spans="1:175">
      <c r="A19" s="69"/>
    </row>
    <row r="20" spans="1:175" s="98" customFormat="1" ht="14" thickBot="1">
      <c r="A20" s="69"/>
      <c r="B20" s="11"/>
      <c r="K20" s="99"/>
      <c r="L20" s="99"/>
      <c r="M20" s="99"/>
      <c r="N20" s="99"/>
      <c r="O20" s="99"/>
      <c r="P20" s="99"/>
    </row>
    <row r="21" spans="1:175" ht="23">
      <c r="A21" s="69"/>
      <c r="C21" s="79" t="s">
        <v>515</v>
      </c>
      <c r="K21" s="12"/>
      <c r="L21" s="12"/>
      <c r="M21" s="12"/>
      <c r="N21" s="12"/>
      <c r="O21" s="12"/>
      <c r="P21" s="12"/>
    </row>
    <row r="22" spans="1:175">
      <c r="A22" s="69"/>
    </row>
    <row r="23" spans="1:175">
      <c r="A23" s="69"/>
    </row>
    <row r="24" spans="1:175" ht="50.25" customHeight="1">
      <c r="A24" s="69"/>
      <c r="C24" s="1849" t="s">
        <v>1397</v>
      </c>
      <c r="D24" s="1850"/>
      <c r="E24" s="1850"/>
      <c r="F24" s="1850"/>
      <c r="G24" s="1850"/>
      <c r="H24" s="1850"/>
      <c r="I24" s="1850"/>
      <c r="J24" s="1850"/>
      <c r="K24" s="1850"/>
      <c r="L24" s="1850"/>
      <c r="M24" s="1850"/>
      <c r="N24" s="223"/>
      <c r="O24" s="223"/>
      <c r="P24" s="223"/>
      <c r="Q24" s="223"/>
      <c r="R24" s="223"/>
      <c r="S24" s="223"/>
      <c r="T24" s="223"/>
      <c r="U24" s="223"/>
      <c r="V24" s="223"/>
      <c r="W24" s="223"/>
      <c r="X24" s="223"/>
      <c r="Y24" s="223"/>
      <c r="Z24" s="223"/>
      <c r="AA24" s="223"/>
      <c r="AB24" s="223"/>
      <c r="AC24" s="223"/>
      <c r="AD24" s="223"/>
      <c r="AE24" s="223"/>
    </row>
    <row r="25" spans="1:175" ht="15">
      <c r="A25" s="69"/>
      <c r="C25" s="1357" t="s">
        <v>516</v>
      </c>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57"/>
      <c r="AA25" s="1357"/>
      <c r="AB25" s="1357"/>
      <c r="AC25" s="1357"/>
      <c r="AD25" s="1357"/>
      <c r="AE25" s="1357"/>
      <c r="AF25" s="1357"/>
      <c r="AG25" s="1357"/>
      <c r="AH25" s="1357"/>
    </row>
    <row r="26" spans="1:175" s="799" customFormat="1" ht="15">
      <c r="A26" s="798"/>
      <c r="C26" s="56"/>
      <c r="D26" s="1321">
        <v>2022</v>
      </c>
      <c r="E26" s="1321"/>
      <c r="F26" s="1321"/>
      <c r="G26" s="1321"/>
      <c r="H26" s="1321"/>
      <c r="I26" s="1321"/>
      <c r="J26" s="1321"/>
      <c r="K26" s="1321"/>
      <c r="L26" s="1856">
        <v>2023</v>
      </c>
      <c r="M26" s="1857"/>
      <c r="N26" s="1857"/>
      <c r="O26" s="1857"/>
      <c r="P26" s="1857"/>
      <c r="Q26" s="1857"/>
      <c r="R26" s="1475"/>
      <c r="S26" s="1856">
        <v>2024</v>
      </c>
      <c r="T26" s="1857"/>
      <c r="U26" s="1857"/>
      <c r="V26" s="1857"/>
      <c r="W26" s="1857"/>
      <c r="X26" s="1857"/>
      <c r="Y26" s="1857"/>
      <c r="Z26" s="1475"/>
      <c r="AA26" s="1321">
        <v>2025</v>
      </c>
      <c r="AB26" s="1321"/>
      <c r="AC26" s="1321"/>
      <c r="AD26" s="1321"/>
      <c r="AE26" s="1321"/>
      <c r="AF26" s="1321"/>
      <c r="AG26" s="1321"/>
      <c r="AH26" s="1321"/>
    </row>
    <row r="27" spans="1:175" s="799" customFormat="1" ht="15" customHeight="1">
      <c r="A27" s="798"/>
      <c r="C27" s="800"/>
      <c r="D27" s="1321" t="s">
        <v>179</v>
      </c>
      <c r="E27" s="1321"/>
      <c r="F27" s="1321"/>
      <c r="G27" s="300" t="s">
        <v>180</v>
      </c>
      <c r="H27" s="300" t="s">
        <v>181</v>
      </c>
      <c r="I27" s="1851" t="s">
        <v>523</v>
      </c>
      <c r="J27" s="1851"/>
      <c r="K27" s="1851"/>
      <c r="L27" s="1321" t="s">
        <v>179</v>
      </c>
      <c r="M27" s="1321"/>
      <c r="N27" s="1321"/>
      <c r="O27" s="300" t="s">
        <v>181</v>
      </c>
      <c r="P27" s="1851" t="s">
        <v>523</v>
      </c>
      <c r="Q27" s="1851"/>
      <c r="R27" s="1851"/>
      <c r="S27" s="1321" t="s">
        <v>179</v>
      </c>
      <c r="T27" s="1321"/>
      <c r="U27" s="1321"/>
      <c r="V27" s="300" t="s">
        <v>180</v>
      </c>
      <c r="W27" s="300" t="s">
        <v>181</v>
      </c>
      <c r="X27" s="1851" t="s">
        <v>523</v>
      </c>
      <c r="Y27" s="1851"/>
      <c r="Z27" s="1851"/>
      <c r="AA27" s="1321" t="s">
        <v>179</v>
      </c>
      <c r="AB27" s="1321"/>
      <c r="AC27" s="1321"/>
      <c r="AD27" s="300" t="s">
        <v>180</v>
      </c>
      <c r="AE27" s="300" t="s">
        <v>181</v>
      </c>
      <c r="AF27" s="1851" t="s">
        <v>45</v>
      </c>
      <c r="AG27" s="1851"/>
      <c r="AH27" s="1851"/>
    </row>
    <row r="28" spans="1:175" s="799" customFormat="1" ht="30">
      <c r="A28" s="798"/>
      <c r="C28" s="800"/>
      <c r="D28" s="801" t="s">
        <v>520</v>
      </c>
      <c r="E28" s="801" t="s">
        <v>521</v>
      </c>
      <c r="F28" s="300" t="s">
        <v>45</v>
      </c>
      <c r="G28" s="300" t="s">
        <v>522</v>
      </c>
      <c r="H28" s="300" t="s">
        <v>522</v>
      </c>
      <c r="I28" s="305" t="s">
        <v>522</v>
      </c>
      <c r="J28" s="305" t="s">
        <v>521</v>
      </c>
      <c r="K28" s="305" t="s">
        <v>45</v>
      </c>
      <c r="L28" s="801" t="s">
        <v>520</v>
      </c>
      <c r="M28" s="801" t="s">
        <v>521</v>
      </c>
      <c r="N28" s="300" t="s">
        <v>45</v>
      </c>
      <c r="O28" s="300" t="s">
        <v>522</v>
      </c>
      <c r="P28" s="305" t="s">
        <v>522</v>
      </c>
      <c r="Q28" s="305" t="s">
        <v>521</v>
      </c>
      <c r="R28" s="305" t="s">
        <v>45</v>
      </c>
      <c r="S28" s="801" t="s">
        <v>520</v>
      </c>
      <c r="T28" s="801" t="s">
        <v>521</v>
      </c>
      <c r="U28" s="300" t="s">
        <v>45</v>
      </c>
      <c r="V28" s="300" t="s">
        <v>522</v>
      </c>
      <c r="W28" s="300" t="s">
        <v>522</v>
      </c>
      <c r="X28" s="305" t="s">
        <v>522</v>
      </c>
      <c r="Y28" s="305" t="s">
        <v>521</v>
      </c>
      <c r="Z28" s="305" t="s">
        <v>45</v>
      </c>
      <c r="AA28" s="801" t="s">
        <v>520</v>
      </c>
      <c r="AB28" s="801" t="s">
        <v>521</v>
      </c>
      <c r="AC28" s="300" t="s">
        <v>45</v>
      </c>
      <c r="AD28" s="300" t="s">
        <v>522</v>
      </c>
      <c r="AE28" s="300" t="s">
        <v>522</v>
      </c>
      <c r="AF28" s="305" t="s">
        <v>522</v>
      </c>
      <c r="AG28" s="305" t="s">
        <v>521</v>
      </c>
      <c r="AH28" s="305" t="s">
        <v>45</v>
      </c>
    </row>
    <row r="29" spans="1:175" s="799" customFormat="1" ht="15">
      <c r="A29" s="798"/>
      <c r="C29" s="226" t="s">
        <v>517</v>
      </c>
      <c r="D29" s="802">
        <v>2263</v>
      </c>
      <c r="E29" s="803">
        <v>275.39999999999998</v>
      </c>
      <c r="F29" s="803">
        <v>2538.5</v>
      </c>
      <c r="G29" s="803">
        <v>109</v>
      </c>
      <c r="H29" s="803">
        <v>9.6999999999999993</v>
      </c>
      <c r="I29" s="816">
        <v>2381.6999999999998</v>
      </c>
      <c r="J29" s="816">
        <v>275.39999999999998</v>
      </c>
      <c r="K29" s="817">
        <v>2657.2</v>
      </c>
      <c r="L29" s="804">
        <v>2075.9</v>
      </c>
      <c r="M29" s="805">
        <v>229.2</v>
      </c>
      <c r="N29" s="805">
        <v>2305.1</v>
      </c>
      <c r="O29" s="805">
        <v>16.8</v>
      </c>
      <c r="P29" s="812">
        <v>2092.6999999999998</v>
      </c>
      <c r="Q29" s="812">
        <v>229.2</v>
      </c>
      <c r="R29" s="813">
        <v>2321.9</v>
      </c>
      <c r="S29" s="806">
        <v>1914.9</v>
      </c>
      <c r="T29" s="301">
        <v>225.8</v>
      </c>
      <c r="U29" s="301">
        <v>2140.6999999999998</v>
      </c>
      <c r="V29" s="301">
        <v>108.9</v>
      </c>
      <c r="W29" s="301">
        <v>19.2</v>
      </c>
      <c r="X29" s="820">
        <v>2042.9</v>
      </c>
      <c r="Y29" s="820">
        <v>225.8</v>
      </c>
      <c r="Z29" s="821">
        <v>2268.6999999999998</v>
      </c>
      <c r="AA29" s="301">
        <v>2475.6999999999998</v>
      </c>
      <c r="AB29" s="301">
        <v>217.4</v>
      </c>
      <c r="AC29" s="301">
        <f>AB29+AA29</f>
        <v>2693.1</v>
      </c>
      <c r="AD29" s="301">
        <v>108.2</v>
      </c>
      <c r="AE29" s="301">
        <v>21.1</v>
      </c>
      <c r="AF29" s="820">
        <f>AA29+AD29+AE29</f>
        <v>2604.9999999999995</v>
      </c>
      <c r="AG29" s="820">
        <f>AB29</f>
        <v>217.4</v>
      </c>
      <c r="AH29" s="821">
        <f>AG29+AF29</f>
        <v>2822.3999999999996</v>
      </c>
    </row>
    <row r="30" spans="1:175" s="799" customFormat="1" ht="15">
      <c r="A30" s="798"/>
      <c r="C30" s="226" t="s">
        <v>518</v>
      </c>
      <c r="D30" s="807">
        <v>7068.8</v>
      </c>
      <c r="E30" s="808">
        <v>167.8</v>
      </c>
      <c r="F30" s="808">
        <v>7236.6</v>
      </c>
      <c r="G30" s="808">
        <v>33</v>
      </c>
      <c r="H30" s="808">
        <v>9</v>
      </c>
      <c r="I30" s="818">
        <v>7110.8</v>
      </c>
      <c r="J30" s="818">
        <v>167.8</v>
      </c>
      <c r="K30" s="819">
        <v>7278.6</v>
      </c>
      <c r="L30" s="809">
        <v>3026.6</v>
      </c>
      <c r="M30" s="810">
        <v>165.2</v>
      </c>
      <c r="N30" s="810">
        <v>3191.8</v>
      </c>
      <c r="O30" s="810">
        <v>15.1</v>
      </c>
      <c r="P30" s="814">
        <v>3041.7</v>
      </c>
      <c r="Q30" s="814">
        <v>165.2</v>
      </c>
      <c r="R30" s="815">
        <v>3206.9</v>
      </c>
      <c r="S30" s="811">
        <v>4215.1000000000004</v>
      </c>
      <c r="T30" s="225">
        <v>101.8</v>
      </c>
      <c r="U30" s="225">
        <v>4316.8999999999996</v>
      </c>
      <c r="V30" s="225">
        <v>0</v>
      </c>
      <c r="W30" s="225">
        <v>17.3</v>
      </c>
      <c r="X30" s="822">
        <v>4232.3999999999996</v>
      </c>
      <c r="Y30" s="822">
        <v>101.8</v>
      </c>
      <c r="Z30" s="823">
        <v>4334.2</v>
      </c>
      <c r="AA30" s="225">
        <v>3297.8</v>
      </c>
      <c r="AB30" s="225">
        <v>83</v>
      </c>
      <c r="AC30" s="225">
        <f>AB30+AA30</f>
        <v>3380.8</v>
      </c>
      <c r="AD30" s="225">
        <v>20.399999999999999</v>
      </c>
      <c r="AE30" s="225">
        <v>19</v>
      </c>
      <c r="AF30" s="820">
        <f>AA30+AD30+AE30</f>
        <v>3337.2000000000003</v>
      </c>
      <c r="AG30" s="822">
        <f>AB30</f>
        <v>83</v>
      </c>
      <c r="AH30" s="823">
        <f>AG30+AF30</f>
        <v>3420.2000000000003</v>
      </c>
    </row>
    <row r="31" spans="1:175" s="799" customFormat="1" ht="30">
      <c r="A31" s="798"/>
      <c r="C31" s="226" t="s">
        <v>519</v>
      </c>
      <c r="D31" s="807">
        <v>-4805.8</v>
      </c>
      <c r="E31" s="808">
        <v>107.6</v>
      </c>
      <c r="F31" s="808">
        <v>-4698.1000000000004</v>
      </c>
      <c r="G31" s="808">
        <v>76</v>
      </c>
      <c r="H31" s="808">
        <v>0.7</v>
      </c>
      <c r="I31" s="818">
        <v>-4729.1000000000004</v>
      </c>
      <c r="J31" s="818">
        <v>107.6</v>
      </c>
      <c r="K31" s="819">
        <v>-4621.3999999999996</v>
      </c>
      <c r="L31" s="809">
        <v>-950.7</v>
      </c>
      <c r="M31" s="810">
        <v>64</v>
      </c>
      <c r="N31" s="810">
        <v>-886.7</v>
      </c>
      <c r="O31" s="810">
        <v>1.7</v>
      </c>
      <c r="P31" s="814">
        <v>-949</v>
      </c>
      <c r="Q31" s="814">
        <v>64</v>
      </c>
      <c r="R31" s="815">
        <v>-885</v>
      </c>
      <c r="S31" s="811">
        <v>-2300.1999999999998</v>
      </c>
      <c r="T31" s="225">
        <v>124</v>
      </c>
      <c r="U31" s="225">
        <v>-2176.1999999999998</v>
      </c>
      <c r="V31" s="225">
        <v>108.9</v>
      </c>
      <c r="W31" s="225">
        <v>1.9</v>
      </c>
      <c r="X31" s="822">
        <v>-2189.5</v>
      </c>
      <c r="Y31" s="822">
        <v>124</v>
      </c>
      <c r="Z31" s="823">
        <v>-2065.4</v>
      </c>
      <c r="AA31" s="225">
        <v>-822.10000000000036</v>
      </c>
      <c r="AB31" s="225">
        <v>134.4</v>
      </c>
      <c r="AC31" s="225">
        <f>AB31+AA31</f>
        <v>-687.70000000000039</v>
      </c>
      <c r="AD31" s="225">
        <v>87.9</v>
      </c>
      <c r="AE31" s="225">
        <v>2.1000000000000014</v>
      </c>
      <c r="AF31" s="820">
        <f>AA31+AD31+AE31</f>
        <v>-732.10000000000036</v>
      </c>
      <c r="AG31" s="822">
        <f>AB31</f>
        <v>134.4</v>
      </c>
      <c r="AH31" s="823">
        <f>AG31+AF31</f>
        <v>-597.70000000000039</v>
      </c>
    </row>
    <row r="32" spans="1:175" ht="114.65" customHeight="1">
      <c r="A32" s="69"/>
      <c r="C32" s="1858" t="s">
        <v>1398</v>
      </c>
      <c r="D32" s="1859"/>
      <c r="E32" s="1859"/>
      <c r="F32" s="1859"/>
      <c r="G32" s="1859"/>
      <c r="H32" s="1859"/>
      <c r="I32" s="1859"/>
      <c r="J32" s="1859"/>
      <c r="K32" s="1859"/>
      <c r="L32" s="1859"/>
      <c r="M32" s="1860"/>
      <c r="N32" s="227"/>
      <c r="O32" s="227"/>
      <c r="P32" s="227"/>
      <c r="Q32" s="227"/>
    </row>
    <row r="33" spans="1:187">
      <c r="A33" s="69"/>
    </row>
    <row r="34" spans="1:187" s="12" customFormat="1">
      <c r="A34" s="69"/>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row>
    <row r="35" spans="1:187" s="12" customFormat="1" ht="15">
      <c r="A35" s="69"/>
      <c r="B35" s="11"/>
      <c r="C35" s="1468" t="s">
        <v>524</v>
      </c>
      <c r="D35" s="1468"/>
      <c r="E35" s="1468"/>
      <c r="F35" s="1468"/>
      <c r="G35" s="1468"/>
      <c r="H35" s="1468"/>
      <c r="I35" s="1468"/>
      <c r="J35" s="1468"/>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row>
    <row r="36" spans="1:187" s="12" customFormat="1" ht="15">
      <c r="A36" s="69"/>
      <c r="B36" s="11"/>
      <c r="C36" s="1866"/>
      <c r="D36" s="1866"/>
      <c r="E36" s="1866"/>
      <c r="F36" s="1866"/>
      <c r="G36" s="228">
        <v>2022</v>
      </c>
      <c r="H36" s="228">
        <v>2023</v>
      </c>
      <c r="I36" s="228">
        <v>2024</v>
      </c>
      <c r="J36" s="228">
        <v>2025</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row>
    <row r="37" spans="1:187" s="12" customFormat="1" ht="33" customHeight="1">
      <c r="A37" s="69"/>
      <c r="B37" s="11"/>
      <c r="C37" s="1867" t="s">
        <v>525</v>
      </c>
      <c r="D37" s="1868"/>
      <c r="E37" s="1868"/>
      <c r="F37" s="1869"/>
      <c r="G37" s="65">
        <v>0.01</v>
      </c>
      <c r="H37" s="230">
        <v>0.01</v>
      </c>
      <c r="I37" s="65">
        <v>0.01</v>
      </c>
      <c r="J37" s="1120">
        <v>1.9570000000000001E-2</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row>
    <row r="38" spans="1:187" s="12" customFormat="1" ht="15">
      <c r="A38" s="69"/>
      <c r="B38" s="11"/>
      <c r="C38" s="1867" t="s">
        <v>526</v>
      </c>
      <c r="D38" s="1868"/>
      <c r="E38" s="1868"/>
      <c r="F38" s="1869"/>
      <c r="G38" s="64">
        <v>1.95</v>
      </c>
      <c r="H38" s="231">
        <v>1.67</v>
      </c>
      <c r="I38" s="64">
        <v>1.54</v>
      </c>
      <c r="J38" s="1121">
        <v>2.3221700000000003</v>
      </c>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row>
    <row r="39" spans="1:187" s="12" customFormat="1" ht="15">
      <c r="A39" s="69"/>
      <c r="B39" s="11"/>
      <c r="C39" s="1867" t="s">
        <v>527</v>
      </c>
      <c r="D39" s="1868"/>
      <c r="E39" s="1868"/>
      <c r="F39" s="1869"/>
      <c r="G39" s="65">
        <v>0.69</v>
      </c>
      <c r="H39" s="232">
        <v>0.64</v>
      </c>
      <c r="I39" s="65">
        <v>0.72</v>
      </c>
      <c r="J39" s="1122">
        <v>0.48346999999999996</v>
      </c>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row>
    <row r="40" spans="1:187" s="12" customFormat="1" ht="15">
      <c r="A40" s="69"/>
      <c r="B40" s="11"/>
      <c r="C40" s="1867" t="s">
        <v>528</v>
      </c>
      <c r="D40" s="1868"/>
      <c r="E40" s="1868"/>
      <c r="F40" s="1869"/>
      <c r="G40" s="64">
        <v>7.28</v>
      </c>
      <c r="H40" s="231">
        <v>3.21</v>
      </c>
      <c r="I40" s="64">
        <v>4.33</v>
      </c>
      <c r="J40" s="1121">
        <v>3.4201599999999992</v>
      </c>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row>
    <row r="41" spans="1:187" s="12" customFormat="1" ht="15">
      <c r="A41" s="69"/>
      <c r="B41" s="11"/>
      <c r="C41" s="1867" t="s">
        <v>529</v>
      </c>
      <c r="D41" s="1868"/>
      <c r="E41" s="1868"/>
      <c r="F41" s="1869"/>
      <c r="G41" s="229">
        <v>-4.62</v>
      </c>
      <c r="H41" s="233">
        <v>-0.89</v>
      </c>
      <c r="I41" s="229">
        <f>I37+I38+I39-I40</f>
        <v>-2.06</v>
      </c>
      <c r="J41" s="1123">
        <f>J37+J38+J39-J40</f>
        <v>-0.59494999999999898</v>
      </c>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row>
    <row r="42" spans="1:187" s="12" customFormat="1" ht="32.15" customHeight="1">
      <c r="A42" s="69"/>
      <c r="B42" s="11"/>
      <c r="C42" s="1811" t="s">
        <v>1399</v>
      </c>
      <c r="D42" s="1720"/>
      <c r="E42" s="1720"/>
      <c r="F42" s="1720"/>
      <c r="G42" s="1720"/>
      <c r="H42" s="1720"/>
      <c r="I42" s="1720"/>
      <c r="J42" s="1720"/>
      <c r="K42" s="1720"/>
      <c r="L42" s="1720"/>
      <c r="M42" s="1720"/>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row>
    <row r="43" spans="1:187" s="12" customFormat="1">
      <c r="A43" s="69"/>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row>
    <row r="44" spans="1:187" s="12" customFormat="1">
      <c r="A44" s="69"/>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row>
    <row r="45" spans="1:187" s="12" customFormat="1" ht="15.5">
      <c r="A45" s="69"/>
      <c r="B45" s="11"/>
      <c r="C45" s="1716" t="s">
        <v>530</v>
      </c>
      <c r="D45" s="1317"/>
      <c r="E45" s="1317"/>
      <c r="F45" s="1317"/>
      <c r="G45" s="1317"/>
      <c r="H45" s="1317"/>
      <c r="I45" s="1317"/>
      <c r="J45" s="1317"/>
      <c r="K45" s="1317"/>
      <c r="L45" s="1317"/>
      <c r="M45" s="1317"/>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row>
    <row r="46" spans="1:187" s="12" customFormat="1" ht="15">
      <c r="A46" s="69"/>
      <c r="B46" s="11"/>
      <c r="C46" s="234"/>
      <c r="D46" s="234"/>
      <c r="E46" s="234"/>
      <c r="F46" s="234"/>
      <c r="G46" s="234">
        <v>2022</v>
      </c>
      <c r="H46" s="234">
        <v>2023</v>
      </c>
      <c r="I46" s="234">
        <v>2024</v>
      </c>
      <c r="J46" s="234">
        <v>2025</v>
      </c>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row>
    <row r="47" spans="1:187" s="12" customFormat="1" ht="15">
      <c r="A47" s="69"/>
      <c r="B47" s="11"/>
      <c r="C47" s="1861" t="s">
        <v>999</v>
      </c>
      <c r="D47" s="1862"/>
      <c r="E47" s="1862"/>
      <c r="F47" s="1863"/>
      <c r="G47" s="238">
        <v>0.11</v>
      </c>
      <c r="H47" s="239">
        <v>0.06</v>
      </c>
      <c r="I47" s="235">
        <v>0.12</v>
      </c>
      <c r="J47" s="1080">
        <f>AG31/1000</f>
        <v>0.13440000000000002</v>
      </c>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row>
    <row r="48" spans="1:187" s="12" customFormat="1">
      <c r="A48" s="69"/>
      <c r="B48" s="11"/>
      <c r="C48" s="1864" t="s">
        <v>531</v>
      </c>
      <c r="D48" s="1865"/>
      <c r="E48" s="1865"/>
      <c r="F48" s="1865"/>
      <c r="G48" s="1865"/>
      <c r="H48" s="1865"/>
      <c r="I48" s="1865"/>
      <c r="J48" s="1865"/>
      <c r="K48" s="1865"/>
      <c r="L48" s="1865"/>
      <c r="M48" s="1865"/>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row>
    <row r="49" spans="1:191" s="12" customFormat="1">
      <c r="A49" s="69"/>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row>
    <row r="50" spans="1:191" s="237" customFormat="1" ht="33" customHeight="1">
      <c r="A50" s="236"/>
      <c r="B50" s="80"/>
      <c r="C50" s="1742" t="s">
        <v>1713</v>
      </c>
      <c r="D50" s="1743"/>
      <c r="E50" s="1743"/>
      <c r="F50" s="1743"/>
      <c r="G50" s="1743"/>
      <c r="H50" s="1743"/>
      <c r="I50" s="1743"/>
      <c r="J50" s="1743"/>
      <c r="K50" s="1743"/>
      <c r="L50" s="1743"/>
      <c r="M50" s="1743"/>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c r="CJ50" s="80"/>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I50" s="80"/>
      <c r="DJ50" s="80"/>
      <c r="DK50" s="80"/>
      <c r="DL50" s="80"/>
      <c r="DM50" s="80"/>
      <c r="DN50" s="80"/>
      <c r="DO50" s="80"/>
      <c r="DP50" s="80"/>
      <c r="DQ50" s="80"/>
      <c r="DR50" s="80"/>
      <c r="DS50" s="80"/>
      <c r="DT50" s="80"/>
      <c r="DU50" s="80"/>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c r="EZ50" s="80"/>
      <c r="FA50" s="80"/>
      <c r="FB50" s="80"/>
      <c r="FC50" s="80"/>
      <c r="FD50" s="80"/>
      <c r="FE50" s="80"/>
      <c r="FF50" s="80"/>
      <c r="FG50" s="80"/>
      <c r="FH50" s="80"/>
      <c r="FI50" s="80"/>
      <c r="FJ50" s="80"/>
      <c r="FK50" s="80"/>
      <c r="FL50" s="80"/>
      <c r="FM50" s="80"/>
      <c r="FN50" s="80"/>
      <c r="FO50" s="80"/>
      <c r="FP50" s="80"/>
      <c r="FQ50" s="80"/>
      <c r="FR50" s="80"/>
      <c r="FS50" s="80"/>
      <c r="FT50" s="80"/>
      <c r="FU50" s="80"/>
      <c r="FV50" s="80"/>
      <c r="FW50" s="80"/>
      <c r="FX50" s="80"/>
      <c r="FY50" s="80"/>
      <c r="FZ50" s="80"/>
      <c r="GA50" s="80"/>
      <c r="GB50" s="80"/>
      <c r="GC50" s="80"/>
      <c r="GD50" s="80"/>
      <c r="GE50" s="80"/>
      <c r="GF50" s="80"/>
    </row>
    <row r="51" spans="1:191" s="12" customFormat="1" ht="15">
      <c r="A51" s="69"/>
      <c r="B51" s="11"/>
      <c r="C51" s="55"/>
      <c r="D51" s="55"/>
      <c r="E51" s="1502">
        <v>2022</v>
      </c>
      <c r="F51" s="1502"/>
      <c r="G51" s="1502"/>
      <c r="H51" s="1502"/>
      <c r="I51" s="1502"/>
      <c r="J51" s="1502"/>
      <c r="K51" s="1502"/>
      <c r="L51" s="1502"/>
      <c r="M51" s="1502">
        <v>2023</v>
      </c>
      <c r="N51" s="1502"/>
      <c r="O51" s="1502"/>
      <c r="P51" s="1502"/>
      <c r="Q51" s="1502"/>
      <c r="R51" s="1502"/>
      <c r="S51" s="1502"/>
      <c r="T51" s="1502">
        <v>2024</v>
      </c>
      <c r="U51" s="1502"/>
      <c r="V51" s="1502"/>
      <c r="W51" s="1502"/>
      <c r="X51" s="1502"/>
      <c r="Y51" s="1502"/>
      <c r="Z51" s="1502"/>
      <c r="AA51" s="1502"/>
      <c r="AB51" s="1502">
        <v>2025</v>
      </c>
      <c r="AC51" s="1502"/>
      <c r="AD51" s="1502"/>
      <c r="AE51" s="1502"/>
      <c r="AF51" s="1502"/>
      <c r="AG51" s="1502"/>
      <c r="AH51" s="1502"/>
      <c r="AI51" s="1502"/>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row>
    <row r="52" spans="1:191" s="12" customFormat="1" ht="15">
      <c r="A52" s="69"/>
      <c r="B52" s="11"/>
      <c r="C52" s="224"/>
      <c r="D52" s="224"/>
      <c r="E52" s="1321" t="s">
        <v>179</v>
      </c>
      <c r="F52" s="1321"/>
      <c r="G52" s="1321"/>
      <c r="H52" s="300" t="s">
        <v>180</v>
      </c>
      <c r="I52" s="300" t="s">
        <v>181</v>
      </c>
      <c r="J52" s="1851" t="s">
        <v>45</v>
      </c>
      <c r="K52" s="1851"/>
      <c r="L52" s="1851"/>
      <c r="M52" s="1321" t="s">
        <v>179</v>
      </c>
      <c r="N52" s="1321"/>
      <c r="O52" s="1321"/>
      <c r="P52" s="300" t="s">
        <v>181</v>
      </c>
      <c r="Q52" s="1851" t="s">
        <v>45</v>
      </c>
      <c r="R52" s="1851"/>
      <c r="S52" s="1851"/>
      <c r="T52" s="1321" t="s">
        <v>179</v>
      </c>
      <c r="U52" s="1321"/>
      <c r="V52" s="1321"/>
      <c r="W52" s="302" t="s">
        <v>181</v>
      </c>
      <c r="X52" s="306" t="s">
        <v>180</v>
      </c>
      <c r="Y52" s="1851" t="s">
        <v>45</v>
      </c>
      <c r="Z52" s="1851"/>
      <c r="AA52" s="1851"/>
      <c r="AB52" s="1321" t="s">
        <v>179</v>
      </c>
      <c r="AC52" s="1321"/>
      <c r="AD52" s="1321"/>
      <c r="AE52" s="300" t="s">
        <v>181</v>
      </c>
      <c r="AF52" s="306" t="s">
        <v>180</v>
      </c>
      <c r="AG52" s="1851" t="s">
        <v>45</v>
      </c>
      <c r="AH52" s="1851"/>
      <c r="AI52" s="185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row>
    <row r="53" spans="1:191" s="12" customFormat="1" ht="30">
      <c r="A53" s="69"/>
      <c r="B53" s="11"/>
      <c r="C53" s="250"/>
      <c r="D53" s="250"/>
      <c r="E53" s="300" t="s">
        <v>538</v>
      </c>
      <c r="F53" s="300" t="s">
        <v>539</v>
      </c>
      <c r="G53" s="305" t="s">
        <v>540</v>
      </c>
      <c r="H53" s="300" t="s">
        <v>538</v>
      </c>
      <c r="I53" s="300" t="s">
        <v>538</v>
      </c>
      <c r="J53" s="305" t="s">
        <v>538</v>
      </c>
      <c r="K53" s="305" t="s">
        <v>539</v>
      </c>
      <c r="L53" s="305" t="s">
        <v>540</v>
      </c>
      <c r="M53" s="300" t="s">
        <v>538</v>
      </c>
      <c r="N53" s="300" t="s">
        <v>539</v>
      </c>
      <c r="O53" s="305" t="s">
        <v>540</v>
      </c>
      <c r="P53" s="300" t="s">
        <v>538</v>
      </c>
      <c r="Q53" s="305" t="s">
        <v>538</v>
      </c>
      <c r="R53" s="305" t="s">
        <v>539</v>
      </c>
      <c r="S53" s="305" t="s">
        <v>540</v>
      </c>
      <c r="T53" s="300" t="s">
        <v>538</v>
      </c>
      <c r="U53" s="300" t="s">
        <v>539</v>
      </c>
      <c r="V53" s="305" t="s">
        <v>540</v>
      </c>
      <c r="W53" s="302" t="s">
        <v>538</v>
      </c>
      <c r="X53" s="306" t="s">
        <v>538</v>
      </c>
      <c r="Y53" s="305" t="s">
        <v>538</v>
      </c>
      <c r="Z53" s="305" t="s">
        <v>539</v>
      </c>
      <c r="AA53" s="305" t="s">
        <v>540</v>
      </c>
      <c r="AB53" s="300" t="s">
        <v>538</v>
      </c>
      <c r="AC53" s="300" t="s">
        <v>539</v>
      </c>
      <c r="AD53" s="305" t="s">
        <v>540</v>
      </c>
      <c r="AE53" s="300" t="s">
        <v>538</v>
      </c>
      <c r="AF53" s="306" t="s">
        <v>538</v>
      </c>
      <c r="AG53" s="305" t="s">
        <v>538</v>
      </c>
      <c r="AH53" s="305" t="s">
        <v>539</v>
      </c>
      <c r="AI53" s="305" t="s">
        <v>540</v>
      </c>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row>
    <row r="54" spans="1:191" s="12" customFormat="1" ht="15">
      <c r="A54" s="69"/>
      <c r="B54" s="11"/>
      <c r="C54" s="1870" t="s">
        <v>532</v>
      </c>
      <c r="D54" s="251" t="s">
        <v>533</v>
      </c>
      <c r="E54" s="26">
        <v>1838</v>
      </c>
      <c r="F54" s="26">
        <v>0</v>
      </c>
      <c r="G54" s="27">
        <v>1838</v>
      </c>
      <c r="H54" s="26">
        <v>109</v>
      </c>
      <c r="I54" s="26">
        <v>7</v>
      </c>
      <c r="J54" s="26">
        <v>1954</v>
      </c>
      <c r="K54" s="26">
        <v>0</v>
      </c>
      <c r="L54" s="27">
        <v>1954</v>
      </c>
      <c r="M54" s="303">
        <v>1658</v>
      </c>
      <c r="N54" s="123">
        <v>0</v>
      </c>
      <c r="O54" s="201">
        <v>1658</v>
      </c>
      <c r="P54" s="123">
        <v>12</v>
      </c>
      <c r="Q54" s="123">
        <v>1670</v>
      </c>
      <c r="R54" s="123">
        <v>0</v>
      </c>
      <c r="S54" s="245">
        <v>1670</v>
      </c>
      <c r="T54" s="26">
        <v>1424</v>
      </c>
      <c r="U54" s="26">
        <v>0</v>
      </c>
      <c r="V54" s="27">
        <v>1424</v>
      </c>
      <c r="W54" s="26">
        <v>12.07</v>
      </c>
      <c r="X54" s="26">
        <v>108.85</v>
      </c>
      <c r="Y54" s="27">
        <v>1545</v>
      </c>
      <c r="Z54" s="26">
        <v>0</v>
      </c>
      <c r="AA54" s="27">
        <v>1545</v>
      </c>
      <c r="AB54" s="1171">
        <v>2016.93</v>
      </c>
      <c r="AC54" s="196">
        <v>181.02</v>
      </c>
      <c r="AD54" s="1172">
        <f>AB54+AC54</f>
        <v>2197.9500000000003</v>
      </c>
      <c r="AE54" s="196">
        <v>16</v>
      </c>
      <c r="AF54" s="196">
        <v>108.22</v>
      </c>
      <c r="AG54" s="1172">
        <f>AB54+AE54+AF54</f>
        <v>2141.15</v>
      </c>
      <c r="AH54" s="1173">
        <f>AC54</f>
        <v>181.02</v>
      </c>
      <c r="AI54" s="1174">
        <f t="shared" ref="AI54:AI65" si="0">AG54+AH54</f>
        <v>2322.17</v>
      </c>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row>
    <row r="55" spans="1:191" s="12" customFormat="1" ht="15">
      <c r="A55" s="69"/>
      <c r="B55" s="11"/>
      <c r="C55" s="1355"/>
      <c r="D55" s="241" t="s">
        <v>534</v>
      </c>
      <c r="E55" s="29">
        <v>0</v>
      </c>
      <c r="F55" s="29">
        <v>0</v>
      </c>
      <c r="G55" s="62">
        <v>0</v>
      </c>
      <c r="H55" s="29">
        <v>0</v>
      </c>
      <c r="I55" s="29">
        <v>0</v>
      </c>
      <c r="J55" s="29">
        <v>0</v>
      </c>
      <c r="K55" s="29">
        <v>0</v>
      </c>
      <c r="L55" s="62">
        <v>0</v>
      </c>
      <c r="M55" s="824">
        <v>0</v>
      </c>
      <c r="N55" s="120">
        <v>0</v>
      </c>
      <c r="O55" s="121">
        <v>0</v>
      </c>
      <c r="P55" s="120">
        <v>0</v>
      </c>
      <c r="Q55" s="120">
        <v>0</v>
      </c>
      <c r="R55" s="120">
        <v>0</v>
      </c>
      <c r="S55" s="825">
        <v>0</v>
      </c>
      <c r="T55" s="29">
        <v>0</v>
      </c>
      <c r="U55" s="29">
        <v>0</v>
      </c>
      <c r="V55" s="62">
        <v>0</v>
      </c>
      <c r="W55" s="29">
        <v>0</v>
      </c>
      <c r="X55" s="29">
        <v>0</v>
      </c>
      <c r="Y55" s="29">
        <v>0</v>
      </c>
      <c r="Z55" s="29">
        <v>0</v>
      </c>
      <c r="AA55" s="62">
        <v>0</v>
      </c>
      <c r="AB55" s="1175">
        <v>0</v>
      </c>
      <c r="AC55" s="939">
        <v>0</v>
      </c>
      <c r="AD55" s="693">
        <f>AB55+AC55</f>
        <v>0</v>
      </c>
      <c r="AE55" s="939">
        <v>0</v>
      </c>
      <c r="AF55" s="939">
        <v>0</v>
      </c>
      <c r="AG55" s="693">
        <f>AB55+AE55+AF55</f>
        <v>0</v>
      </c>
      <c r="AH55" s="1176">
        <f>AC55</f>
        <v>0</v>
      </c>
      <c r="AI55" s="1177">
        <f t="shared" si="0"/>
        <v>0</v>
      </c>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row>
    <row r="56" spans="1:191" s="12" customFormat="1" ht="15.5" thickBot="1">
      <c r="A56" s="69"/>
      <c r="B56" s="11"/>
      <c r="C56" s="1356"/>
      <c r="D56" s="253" t="s">
        <v>535</v>
      </c>
      <c r="E56" s="254">
        <v>1838</v>
      </c>
      <c r="F56" s="254">
        <v>0</v>
      </c>
      <c r="G56" s="255">
        <v>1838</v>
      </c>
      <c r="H56" s="254">
        <v>109</v>
      </c>
      <c r="I56" s="254">
        <v>7</v>
      </c>
      <c r="J56" s="254">
        <v>1954</v>
      </c>
      <c r="K56" s="254">
        <v>0</v>
      </c>
      <c r="L56" s="255">
        <v>1954</v>
      </c>
      <c r="M56" s="256">
        <v>1658</v>
      </c>
      <c r="N56" s="258">
        <v>0</v>
      </c>
      <c r="O56" s="257">
        <v>1658</v>
      </c>
      <c r="P56" s="258">
        <v>12</v>
      </c>
      <c r="Q56" s="258">
        <v>1670</v>
      </c>
      <c r="R56" s="258">
        <v>0</v>
      </c>
      <c r="S56" s="259">
        <v>1670</v>
      </c>
      <c r="T56" s="254">
        <v>1424.01</v>
      </c>
      <c r="U56" s="254">
        <v>0</v>
      </c>
      <c r="V56" s="255">
        <v>1424</v>
      </c>
      <c r="W56" s="254">
        <v>12.07</v>
      </c>
      <c r="X56" s="254">
        <v>109</v>
      </c>
      <c r="Y56" s="254">
        <v>1545</v>
      </c>
      <c r="Z56" s="254">
        <v>0</v>
      </c>
      <c r="AA56" s="255">
        <v>1545</v>
      </c>
      <c r="AB56" s="1178">
        <f t="shared" ref="AB56:AH56" si="1">AB54+AB55</f>
        <v>2016.93</v>
      </c>
      <c r="AC56" s="1179">
        <f t="shared" si="1"/>
        <v>181.02</v>
      </c>
      <c r="AD56" s="1179">
        <f t="shared" si="1"/>
        <v>2197.9500000000003</v>
      </c>
      <c r="AE56" s="1179">
        <f t="shared" si="1"/>
        <v>16</v>
      </c>
      <c r="AF56" s="1179">
        <f t="shared" si="1"/>
        <v>108.22</v>
      </c>
      <c r="AG56" s="1179">
        <f t="shared" si="1"/>
        <v>2141.15</v>
      </c>
      <c r="AH56" s="1180">
        <f t="shared" si="1"/>
        <v>181.02</v>
      </c>
      <c r="AI56" s="1178">
        <f t="shared" si="0"/>
        <v>2322.17</v>
      </c>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row>
    <row r="57" spans="1:191" s="12" customFormat="1" ht="15">
      <c r="A57" s="69"/>
      <c r="B57" s="11"/>
      <c r="C57" s="1354" t="s">
        <v>536</v>
      </c>
      <c r="D57" s="260" t="s">
        <v>533</v>
      </c>
      <c r="E57" s="262">
        <v>410</v>
      </c>
      <c r="F57" s="262">
        <v>273</v>
      </c>
      <c r="G57" s="263">
        <v>683</v>
      </c>
      <c r="H57" s="262">
        <v>0</v>
      </c>
      <c r="I57" s="262">
        <v>3</v>
      </c>
      <c r="J57" s="262">
        <v>413</v>
      </c>
      <c r="K57" s="262">
        <v>273</v>
      </c>
      <c r="L57" s="263">
        <v>686</v>
      </c>
      <c r="M57" s="826">
        <v>412</v>
      </c>
      <c r="N57" s="282">
        <v>228</v>
      </c>
      <c r="O57" s="283">
        <v>639</v>
      </c>
      <c r="P57" s="282">
        <v>4</v>
      </c>
      <c r="Q57" s="282">
        <v>416</v>
      </c>
      <c r="R57" s="282">
        <v>228</v>
      </c>
      <c r="S57" s="827">
        <v>643</v>
      </c>
      <c r="T57" s="264">
        <v>484</v>
      </c>
      <c r="U57" s="264">
        <v>223.86</v>
      </c>
      <c r="V57" s="265">
        <v>708.04</v>
      </c>
      <c r="W57" s="264">
        <v>7.11</v>
      </c>
      <c r="X57" s="264">
        <v>0</v>
      </c>
      <c r="Y57" s="264">
        <v>491.29</v>
      </c>
      <c r="Z57" s="264">
        <v>223.86</v>
      </c>
      <c r="AA57" s="265">
        <v>715.15</v>
      </c>
      <c r="AB57" s="1181">
        <v>446.71</v>
      </c>
      <c r="AC57" s="1182">
        <v>31.96</v>
      </c>
      <c r="AD57" s="1183">
        <f>AB57+AC57</f>
        <v>478.66999999999996</v>
      </c>
      <c r="AE57" s="1182">
        <v>4.8</v>
      </c>
      <c r="AF57" s="1182">
        <v>0</v>
      </c>
      <c r="AG57" s="1183">
        <f>AB57+AE57+AF57</f>
        <v>451.51</v>
      </c>
      <c r="AH57" s="1184">
        <f>AC57</f>
        <v>31.96</v>
      </c>
      <c r="AI57" s="1185">
        <f t="shared" si="0"/>
        <v>483.46999999999997</v>
      </c>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row>
    <row r="58" spans="1:191" s="12" customFormat="1" ht="15">
      <c r="A58" s="69"/>
      <c r="B58" s="11"/>
      <c r="C58" s="1871"/>
      <c r="D58" s="241" t="s">
        <v>534</v>
      </c>
      <c r="E58" s="29">
        <v>9</v>
      </c>
      <c r="F58" s="29">
        <v>0</v>
      </c>
      <c r="G58" s="62">
        <v>9</v>
      </c>
      <c r="H58" s="29">
        <v>0</v>
      </c>
      <c r="I58" s="29">
        <v>0</v>
      </c>
      <c r="J58" s="29">
        <v>9</v>
      </c>
      <c r="K58" s="29">
        <v>0</v>
      </c>
      <c r="L58" s="62">
        <v>9</v>
      </c>
      <c r="M58" s="824">
        <v>0</v>
      </c>
      <c r="N58" s="123">
        <v>0</v>
      </c>
      <c r="O58" s="201">
        <v>0</v>
      </c>
      <c r="P58" s="123">
        <v>0</v>
      </c>
      <c r="Q58" s="123">
        <v>0</v>
      </c>
      <c r="R58" s="123">
        <v>0</v>
      </c>
      <c r="S58" s="245">
        <v>0</v>
      </c>
      <c r="T58" s="26">
        <v>0</v>
      </c>
      <c r="U58" s="26">
        <v>0</v>
      </c>
      <c r="V58" s="27">
        <v>0</v>
      </c>
      <c r="W58" s="26">
        <v>0</v>
      </c>
      <c r="X58" s="26">
        <v>0</v>
      </c>
      <c r="Y58" s="26">
        <v>0</v>
      </c>
      <c r="Z58" s="26">
        <v>0</v>
      </c>
      <c r="AA58" s="27">
        <v>0</v>
      </c>
      <c r="AB58" s="1175">
        <v>0</v>
      </c>
      <c r="AC58" s="196">
        <v>0</v>
      </c>
      <c r="AD58" s="1186">
        <f>AB58+AC58</f>
        <v>0</v>
      </c>
      <c r="AE58" s="196">
        <v>0</v>
      </c>
      <c r="AF58" s="196">
        <v>0</v>
      </c>
      <c r="AG58" s="1172">
        <f>AB58+AE58+AF58</f>
        <v>0</v>
      </c>
      <c r="AH58" s="1173">
        <f>AC58</f>
        <v>0</v>
      </c>
      <c r="AI58" s="1177">
        <f t="shared" si="0"/>
        <v>0</v>
      </c>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row>
    <row r="59" spans="1:191" s="12" customFormat="1" ht="15.5" thickBot="1">
      <c r="A59" s="69"/>
      <c r="B59" s="11"/>
      <c r="C59" s="1872"/>
      <c r="D59" s="253" t="s">
        <v>535</v>
      </c>
      <c r="E59" s="254">
        <v>419</v>
      </c>
      <c r="F59" s="254">
        <v>273</v>
      </c>
      <c r="G59" s="255">
        <v>692</v>
      </c>
      <c r="H59" s="254">
        <v>0</v>
      </c>
      <c r="I59" s="254">
        <v>3</v>
      </c>
      <c r="J59" s="254">
        <v>422</v>
      </c>
      <c r="K59" s="254">
        <v>273</v>
      </c>
      <c r="L59" s="255">
        <v>695</v>
      </c>
      <c r="M59" s="256">
        <v>412</v>
      </c>
      <c r="N59" s="828">
        <v>228</v>
      </c>
      <c r="O59" s="829">
        <v>639</v>
      </c>
      <c r="P59" s="828">
        <v>4</v>
      </c>
      <c r="Q59" s="828">
        <v>416</v>
      </c>
      <c r="R59" s="828">
        <v>228</v>
      </c>
      <c r="S59" s="830">
        <v>643</v>
      </c>
      <c r="T59" s="831">
        <v>484.18</v>
      </c>
      <c r="U59" s="831">
        <f>U57+U58</f>
        <v>223.86</v>
      </c>
      <c r="V59" s="832">
        <v>716.74</v>
      </c>
      <c r="W59" s="831">
        <v>7.11</v>
      </c>
      <c r="X59" s="831">
        <v>0</v>
      </c>
      <c r="Y59" s="831">
        <v>491.29</v>
      </c>
      <c r="Z59" s="831">
        <v>224</v>
      </c>
      <c r="AA59" s="832">
        <f>Y59+Z59</f>
        <v>715.29</v>
      </c>
      <c r="AB59" s="1178">
        <f t="shared" ref="AB59:AH59" si="2">AB57+AB58</f>
        <v>446.71</v>
      </c>
      <c r="AC59" s="1187">
        <f t="shared" si="2"/>
        <v>31.96</v>
      </c>
      <c r="AD59" s="1179">
        <f t="shared" si="2"/>
        <v>478.66999999999996</v>
      </c>
      <c r="AE59" s="1188">
        <f t="shared" si="2"/>
        <v>4.8</v>
      </c>
      <c r="AF59" s="1188">
        <f t="shared" si="2"/>
        <v>0</v>
      </c>
      <c r="AG59" s="1188">
        <f t="shared" si="2"/>
        <v>451.51</v>
      </c>
      <c r="AH59" s="1189">
        <f t="shared" si="2"/>
        <v>31.96</v>
      </c>
      <c r="AI59" s="1178">
        <f t="shared" si="0"/>
        <v>483.46999999999997</v>
      </c>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row>
    <row r="60" spans="1:191" s="12" customFormat="1" ht="20.25" customHeight="1">
      <c r="A60" s="69"/>
      <c r="B60" s="11"/>
      <c r="C60" s="1354" t="s">
        <v>537</v>
      </c>
      <c r="D60" s="260" t="s">
        <v>533</v>
      </c>
      <c r="E60" s="262">
        <v>6</v>
      </c>
      <c r="F60" s="262">
        <v>2</v>
      </c>
      <c r="G60" s="263">
        <v>8</v>
      </c>
      <c r="H60" s="262">
        <v>0</v>
      </c>
      <c r="I60" s="262">
        <v>0</v>
      </c>
      <c r="J60" s="262">
        <v>6</v>
      </c>
      <c r="K60" s="262">
        <v>2</v>
      </c>
      <c r="L60" s="263">
        <v>9</v>
      </c>
      <c r="M60" s="826">
        <v>7</v>
      </c>
      <c r="N60" s="280">
        <v>2</v>
      </c>
      <c r="O60" s="281">
        <v>8</v>
      </c>
      <c r="P60" s="280">
        <v>1</v>
      </c>
      <c r="Q60" s="280">
        <v>8</v>
      </c>
      <c r="R60" s="280">
        <v>2</v>
      </c>
      <c r="S60" s="833">
        <v>9</v>
      </c>
      <c r="T60" s="262">
        <v>6.69</v>
      </c>
      <c r="U60" s="262">
        <v>1.97</v>
      </c>
      <c r="V60" s="263">
        <v>8.66</v>
      </c>
      <c r="W60" s="262">
        <v>0</v>
      </c>
      <c r="X60" s="262">
        <v>0</v>
      </c>
      <c r="Y60" s="262">
        <v>7.19</v>
      </c>
      <c r="Z60" s="262">
        <v>1.97</v>
      </c>
      <c r="AA60" s="263">
        <v>9.16</v>
      </c>
      <c r="AB60" s="1181">
        <v>14.819999999999999</v>
      </c>
      <c r="AC60" s="1190">
        <v>4.45</v>
      </c>
      <c r="AD60" s="1191">
        <f>AB60+AC60</f>
        <v>19.27</v>
      </c>
      <c r="AE60" s="1190">
        <v>0.3</v>
      </c>
      <c r="AF60" s="1190">
        <v>0</v>
      </c>
      <c r="AG60" s="1191">
        <f>AB60+AE60+AF60</f>
        <v>15.12</v>
      </c>
      <c r="AH60" s="1192">
        <f>AC60</f>
        <v>4.45</v>
      </c>
      <c r="AI60" s="1185">
        <f t="shared" si="0"/>
        <v>19.57</v>
      </c>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row>
    <row r="61" spans="1:191" s="12" customFormat="1" ht="20.25" customHeight="1">
      <c r="A61" s="69"/>
      <c r="B61" s="11"/>
      <c r="C61" s="1355"/>
      <c r="D61" s="241" t="s">
        <v>534</v>
      </c>
      <c r="E61" s="29">
        <v>0</v>
      </c>
      <c r="F61" s="29">
        <v>0</v>
      </c>
      <c r="G61" s="62">
        <v>0</v>
      </c>
      <c r="H61" s="29">
        <v>0</v>
      </c>
      <c r="I61" s="29">
        <v>0</v>
      </c>
      <c r="J61" s="29">
        <v>0</v>
      </c>
      <c r="K61" s="29">
        <v>0</v>
      </c>
      <c r="L61" s="62">
        <v>0</v>
      </c>
      <c r="M61" s="824">
        <v>0</v>
      </c>
      <c r="N61" s="120">
        <v>0</v>
      </c>
      <c r="O61" s="121">
        <v>0</v>
      </c>
      <c r="P61" s="120">
        <v>0</v>
      </c>
      <c r="Q61" s="120">
        <v>0</v>
      </c>
      <c r="R61" s="120">
        <v>0</v>
      </c>
      <c r="S61" s="825">
        <v>0</v>
      </c>
      <c r="T61" s="29">
        <v>0</v>
      </c>
      <c r="U61" s="29">
        <v>0</v>
      </c>
      <c r="V61" s="62">
        <v>0</v>
      </c>
      <c r="W61" s="29">
        <v>0</v>
      </c>
      <c r="X61" s="29">
        <v>0</v>
      </c>
      <c r="Y61" s="29">
        <v>0</v>
      </c>
      <c r="Z61" s="29">
        <v>0</v>
      </c>
      <c r="AA61" s="62">
        <v>0</v>
      </c>
      <c r="AB61" s="1175">
        <v>0</v>
      </c>
      <c r="AC61" s="939">
        <v>0</v>
      </c>
      <c r="AD61" s="693">
        <f>AB61+AC61</f>
        <v>0</v>
      </c>
      <c r="AE61" s="939">
        <v>0</v>
      </c>
      <c r="AF61" s="939">
        <v>0</v>
      </c>
      <c r="AG61" s="693">
        <f>AB61+AE61+AF61</f>
        <v>0</v>
      </c>
      <c r="AH61" s="1176">
        <f>AC61</f>
        <v>0</v>
      </c>
      <c r="AI61" s="1177">
        <f t="shared" si="0"/>
        <v>0</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row>
    <row r="62" spans="1:191" s="12" customFormat="1" ht="20.25" customHeight="1" thickBot="1">
      <c r="A62" s="69"/>
      <c r="B62" s="11"/>
      <c r="C62" s="1356"/>
      <c r="D62" s="253" t="s">
        <v>535</v>
      </c>
      <c r="E62" s="254">
        <v>6</v>
      </c>
      <c r="F62" s="254">
        <v>2</v>
      </c>
      <c r="G62" s="255">
        <v>8</v>
      </c>
      <c r="H62" s="254">
        <v>0</v>
      </c>
      <c r="I62" s="254">
        <v>0</v>
      </c>
      <c r="J62" s="254">
        <v>6</v>
      </c>
      <c r="K62" s="254">
        <v>2</v>
      </c>
      <c r="L62" s="255">
        <v>9</v>
      </c>
      <c r="M62" s="256">
        <v>7</v>
      </c>
      <c r="N62" s="258">
        <v>2</v>
      </c>
      <c r="O62" s="257">
        <v>8</v>
      </c>
      <c r="P62" s="258">
        <v>1</v>
      </c>
      <c r="Q62" s="258">
        <v>8</v>
      </c>
      <c r="R62" s="258">
        <v>2</v>
      </c>
      <c r="S62" s="259">
        <v>9</v>
      </c>
      <c r="T62" s="254">
        <v>6.69</v>
      </c>
      <c r="U62" s="254">
        <v>1.97</v>
      </c>
      <c r="V62" s="255">
        <v>8.66</v>
      </c>
      <c r="W62" s="254">
        <v>0</v>
      </c>
      <c r="X62" s="254">
        <v>0</v>
      </c>
      <c r="Y62" s="254">
        <v>7.19</v>
      </c>
      <c r="Z62" s="254">
        <v>1.97</v>
      </c>
      <c r="AA62" s="255">
        <v>9.16</v>
      </c>
      <c r="AB62" s="1178">
        <f t="shared" ref="AB62:AH62" si="3">AB60+AB61</f>
        <v>14.819999999999999</v>
      </c>
      <c r="AC62" s="1193">
        <f t="shared" si="3"/>
        <v>4.45</v>
      </c>
      <c r="AD62" s="1193">
        <f t="shared" si="3"/>
        <v>19.27</v>
      </c>
      <c r="AE62" s="1179">
        <f t="shared" si="3"/>
        <v>0.3</v>
      </c>
      <c r="AF62" s="1179">
        <f t="shared" si="3"/>
        <v>0</v>
      </c>
      <c r="AG62" s="1179">
        <f t="shared" si="3"/>
        <v>15.12</v>
      </c>
      <c r="AH62" s="1180">
        <f t="shared" si="3"/>
        <v>4.45</v>
      </c>
      <c r="AI62" s="1178">
        <f t="shared" si="0"/>
        <v>19.57</v>
      </c>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row>
    <row r="63" spans="1:191" s="12" customFormat="1" ht="15">
      <c r="A63" s="69"/>
      <c r="B63" s="11"/>
      <c r="C63" s="1300" t="s">
        <v>45</v>
      </c>
      <c r="D63" s="242" t="s">
        <v>533</v>
      </c>
      <c r="E63" s="27">
        <v>2254</v>
      </c>
      <c r="F63" s="27">
        <v>275</v>
      </c>
      <c r="G63" s="27">
        <v>2529</v>
      </c>
      <c r="H63" s="27">
        <v>109</v>
      </c>
      <c r="I63" s="27">
        <v>10</v>
      </c>
      <c r="J63" s="27">
        <v>2373</v>
      </c>
      <c r="K63" s="27">
        <v>275</v>
      </c>
      <c r="L63" s="27">
        <v>2648</v>
      </c>
      <c r="M63" s="246">
        <v>2076</v>
      </c>
      <c r="N63" s="201">
        <v>229</v>
      </c>
      <c r="O63" s="201">
        <v>2305</v>
      </c>
      <c r="P63" s="201">
        <v>17</v>
      </c>
      <c r="Q63" s="201">
        <v>2093</v>
      </c>
      <c r="R63" s="201">
        <v>229</v>
      </c>
      <c r="S63" s="245">
        <v>2322</v>
      </c>
      <c r="T63" s="27">
        <v>1914.88</v>
      </c>
      <c r="U63" s="27">
        <f>U59+U60</f>
        <v>225.83</v>
      </c>
      <c r="V63" s="27">
        <v>2140.71</v>
      </c>
      <c r="W63" s="27">
        <v>19</v>
      </c>
      <c r="X63" s="27">
        <v>108.85</v>
      </c>
      <c r="Y63" s="27">
        <v>2043</v>
      </c>
      <c r="Z63" s="27">
        <v>225.83</v>
      </c>
      <c r="AA63" s="27">
        <v>2269</v>
      </c>
      <c r="AB63" s="1174">
        <f t="shared" ref="AB63:AH64" si="4">AB54+AB57+AB60</f>
        <v>2478.46</v>
      </c>
      <c r="AC63" s="1194">
        <f t="shared" si="4"/>
        <v>217.43</v>
      </c>
      <c r="AD63" s="1194">
        <f t="shared" si="4"/>
        <v>2695.8900000000003</v>
      </c>
      <c r="AE63" s="1195">
        <f t="shared" si="4"/>
        <v>21.1</v>
      </c>
      <c r="AF63" s="1195">
        <f t="shared" si="4"/>
        <v>108.22</v>
      </c>
      <c r="AG63" s="1195">
        <f t="shared" si="4"/>
        <v>2607.7799999999997</v>
      </c>
      <c r="AH63" s="1173">
        <f t="shared" si="4"/>
        <v>217.43</v>
      </c>
      <c r="AI63" s="1174">
        <f t="shared" si="0"/>
        <v>2825.2099999999996</v>
      </c>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row>
    <row r="64" spans="1:191" s="12" customFormat="1" ht="15">
      <c r="A64" s="69"/>
      <c r="B64" s="11"/>
      <c r="C64" s="1873"/>
      <c r="D64" s="243" t="s">
        <v>534</v>
      </c>
      <c r="E64" s="62">
        <v>9</v>
      </c>
      <c r="F64" s="62">
        <v>0</v>
      </c>
      <c r="G64" s="62">
        <v>9</v>
      </c>
      <c r="H64" s="62">
        <v>0</v>
      </c>
      <c r="I64" s="62">
        <v>0</v>
      </c>
      <c r="J64" s="62">
        <v>9</v>
      </c>
      <c r="K64" s="62">
        <v>0</v>
      </c>
      <c r="L64" s="62">
        <v>9</v>
      </c>
      <c r="M64" s="834">
        <v>0</v>
      </c>
      <c r="N64" s="121">
        <v>0</v>
      </c>
      <c r="O64" s="121">
        <v>0</v>
      </c>
      <c r="P64" s="121">
        <v>0</v>
      </c>
      <c r="Q64" s="121">
        <v>0</v>
      </c>
      <c r="R64" s="121">
        <v>0</v>
      </c>
      <c r="S64" s="825">
        <v>0</v>
      </c>
      <c r="T64" s="62">
        <v>0</v>
      </c>
      <c r="U64" s="62">
        <v>0</v>
      </c>
      <c r="V64" s="62">
        <v>0</v>
      </c>
      <c r="W64" s="62">
        <v>0</v>
      </c>
      <c r="X64" s="62">
        <v>0</v>
      </c>
      <c r="Y64" s="62">
        <v>0</v>
      </c>
      <c r="Z64" s="62">
        <v>0</v>
      </c>
      <c r="AA64" s="62">
        <v>0</v>
      </c>
      <c r="AB64" s="1177">
        <f t="shared" si="4"/>
        <v>0</v>
      </c>
      <c r="AC64" s="1084">
        <f t="shared" si="4"/>
        <v>0</v>
      </c>
      <c r="AD64" s="1084">
        <f t="shared" si="4"/>
        <v>0</v>
      </c>
      <c r="AE64" s="1084">
        <f t="shared" si="4"/>
        <v>0</v>
      </c>
      <c r="AF64" s="1084">
        <f t="shared" si="4"/>
        <v>0</v>
      </c>
      <c r="AG64" s="1084">
        <f t="shared" si="4"/>
        <v>0</v>
      </c>
      <c r="AH64" s="1176">
        <f t="shared" si="4"/>
        <v>0</v>
      </c>
      <c r="AI64" s="1177">
        <f t="shared" si="0"/>
        <v>0</v>
      </c>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row>
    <row r="65" spans="1:220" s="12" customFormat="1" ht="15">
      <c r="A65" s="69"/>
      <c r="B65" s="11"/>
      <c r="C65" s="1874"/>
      <c r="D65" s="244" t="s">
        <v>45</v>
      </c>
      <c r="E65" s="240">
        <v>2263</v>
      </c>
      <c r="F65" s="240">
        <v>275</v>
      </c>
      <c r="G65" s="240">
        <v>2539</v>
      </c>
      <c r="H65" s="240">
        <v>109</v>
      </c>
      <c r="I65" s="240">
        <v>10</v>
      </c>
      <c r="J65" s="240">
        <v>2382</v>
      </c>
      <c r="K65" s="240">
        <v>275</v>
      </c>
      <c r="L65" s="240">
        <v>2657</v>
      </c>
      <c r="M65" s="246">
        <v>2076</v>
      </c>
      <c r="N65" s="247">
        <v>229</v>
      </c>
      <c r="O65" s="247">
        <v>2305</v>
      </c>
      <c r="P65" s="247">
        <v>17</v>
      </c>
      <c r="Q65" s="247">
        <v>2093</v>
      </c>
      <c r="R65" s="247">
        <v>229</v>
      </c>
      <c r="S65" s="248">
        <v>2322</v>
      </c>
      <c r="T65" s="240">
        <v>1914.88</v>
      </c>
      <c r="U65" s="240">
        <v>225.83</v>
      </c>
      <c r="V65" s="240">
        <v>2149</v>
      </c>
      <c r="W65" s="240">
        <v>19</v>
      </c>
      <c r="X65" s="240">
        <v>108.85</v>
      </c>
      <c r="Y65" s="240">
        <v>2043</v>
      </c>
      <c r="Z65" s="240">
        <v>225.83</v>
      </c>
      <c r="AA65" s="240">
        <v>2269</v>
      </c>
      <c r="AB65" s="1196">
        <f t="shared" ref="AB65:AH65" si="5">AB63+AB64</f>
        <v>2478.46</v>
      </c>
      <c r="AC65" s="1172">
        <f t="shared" si="5"/>
        <v>217.43</v>
      </c>
      <c r="AD65" s="1186">
        <f t="shared" si="5"/>
        <v>2695.8900000000003</v>
      </c>
      <c r="AE65" s="1186">
        <f t="shared" si="5"/>
        <v>21.1</v>
      </c>
      <c r="AF65" s="1186">
        <f t="shared" si="5"/>
        <v>108.22</v>
      </c>
      <c r="AG65" s="1186">
        <f t="shared" si="5"/>
        <v>2607.7799999999997</v>
      </c>
      <c r="AH65" s="1197">
        <f t="shared" si="5"/>
        <v>217.43</v>
      </c>
      <c r="AI65" s="1174">
        <f t="shared" si="0"/>
        <v>2825.2099999999996</v>
      </c>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row>
    <row r="66" spans="1:220" s="12" customFormat="1" ht="66" customHeight="1">
      <c r="A66" s="69"/>
      <c r="B66" s="11"/>
      <c r="C66" s="1876" t="s">
        <v>1400</v>
      </c>
      <c r="D66" s="1876"/>
      <c r="E66" s="1876"/>
      <c r="F66" s="1876"/>
      <c r="G66" s="1876"/>
      <c r="H66" s="1876"/>
      <c r="I66" s="1876"/>
      <c r="J66" s="1876"/>
      <c r="K66" s="1876"/>
      <c r="L66" s="1876"/>
      <c r="M66" s="1876"/>
      <c r="N66" s="128"/>
      <c r="O66" s="128"/>
      <c r="P66" s="128"/>
      <c r="Q66" s="128"/>
      <c r="R66" s="128"/>
      <c r="S66" s="128"/>
      <c r="T66" s="128"/>
      <c r="U66" s="128"/>
      <c r="V66" s="128"/>
      <c r="W66" s="128"/>
      <c r="X66" s="128"/>
      <c r="Y66" s="128"/>
      <c r="Z66" s="128"/>
      <c r="AA66" s="128"/>
      <c r="AB66" s="128"/>
      <c r="AC66" s="1099"/>
      <c r="AD66" s="1099"/>
      <c r="AE66" s="128"/>
      <c r="AF66" s="128"/>
      <c r="AG66" s="11"/>
      <c r="AH66" s="11"/>
      <c r="AI66" s="382"/>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row>
    <row r="67" spans="1:220" s="12" customFormat="1">
      <c r="A67" s="69"/>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row>
    <row r="68" spans="1:220" s="12" customFormat="1">
      <c r="A68" s="69"/>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row>
    <row r="69" spans="1:220" s="12" customFormat="1" ht="15">
      <c r="A69" s="69"/>
      <c r="B69" s="11"/>
      <c r="C69" s="1468" t="s">
        <v>541</v>
      </c>
      <c r="D69" s="1468"/>
      <c r="E69" s="1468"/>
      <c r="F69" s="1468"/>
      <c r="G69" s="1468"/>
      <c r="H69" s="1468"/>
      <c r="I69" s="1468"/>
      <c r="J69" s="1468"/>
      <c r="K69" s="1468"/>
      <c r="L69" s="1468"/>
      <c r="M69" s="1468"/>
      <c r="N69" s="1468"/>
      <c r="O69" s="1468"/>
      <c r="P69" s="1468"/>
      <c r="Q69" s="1468"/>
      <c r="R69" s="1468"/>
      <c r="S69" s="146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row>
    <row r="70" spans="1:220" s="12" customFormat="1" ht="15">
      <c r="A70" s="69"/>
      <c r="B70" s="11"/>
      <c r="C70" s="1362"/>
      <c r="D70" s="1362"/>
      <c r="E70" s="1321">
        <v>2022</v>
      </c>
      <c r="F70" s="1321"/>
      <c r="G70" s="1321"/>
      <c r="H70" s="1321"/>
      <c r="I70" s="1321">
        <v>2023</v>
      </c>
      <c r="J70" s="1321"/>
      <c r="K70" s="1321"/>
      <c r="L70" s="1321">
        <v>2024</v>
      </c>
      <c r="M70" s="1321"/>
      <c r="N70" s="1321"/>
      <c r="O70" s="1321"/>
      <c r="P70" s="1321">
        <v>2025</v>
      </c>
      <c r="Q70" s="1321"/>
      <c r="R70" s="1321"/>
      <c r="S70" s="132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row>
    <row r="71" spans="1:220" s="12" customFormat="1" ht="15">
      <c r="A71" s="69"/>
      <c r="B71" s="11"/>
      <c r="C71" s="1875"/>
      <c r="D71" s="1875"/>
      <c r="E71" s="300" t="s">
        <v>179</v>
      </c>
      <c r="F71" s="300" t="s">
        <v>180</v>
      </c>
      <c r="G71" s="300" t="s">
        <v>181</v>
      </c>
      <c r="H71" s="305" t="s">
        <v>45</v>
      </c>
      <c r="I71" s="300" t="s">
        <v>179</v>
      </c>
      <c r="J71" s="300" t="s">
        <v>180</v>
      </c>
      <c r="K71" s="305" t="s">
        <v>45</v>
      </c>
      <c r="L71" s="300" t="s">
        <v>179</v>
      </c>
      <c r="M71" s="300" t="s">
        <v>181</v>
      </c>
      <c r="N71" s="300" t="s">
        <v>180</v>
      </c>
      <c r="O71" s="305" t="s">
        <v>45</v>
      </c>
      <c r="P71" s="300" t="s">
        <v>179</v>
      </c>
      <c r="Q71" s="300" t="s">
        <v>181</v>
      </c>
      <c r="R71" s="300" t="s">
        <v>180</v>
      </c>
      <c r="S71" s="305" t="s">
        <v>45</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row>
    <row r="72" spans="1:220" s="12" customFormat="1" ht="15">
      <c r="A72" s="69"/>
      <c r="B72" s="11"/>
      <c r="C72" s="1877" t="s">
        <v>532</v>
      </c>
      <c r="D72" s="1878"/>
      <c r="E72" s="587">
        <v>0</v>
      </c>
      <c r="F72" s="587">
        <v>0</v>
      </c>
      <c r="G72" s="587">
        <v>0</v>
      </c>
      <c r="H72" s="1100">
        <v>0</v>
      </c>
      <c r="I72" s="589">
        <v>0</v>
      </c>
      <c r="J72" s="590">
        <v>0</v>
      </c>
      <c r="K72" s="1101">
        <v>0</v>
      </c>
      <c r="L72" s="1102">
        <v>0</v>
      </c>
      <c r="M72" s="1102">
        <v>0</v>
      </c>
      <c r="N72" s="1102">
        <v>0</v>
      </c>
      <c r="O72" s="1100">
        <v>0</v>
      </c>
      <c r="P72" s="1198">
        <f>AC56/AD56</f>
        <v>8.2358561386746743E-2</v>
      </c>
      <c r="Q72" s="1199">
        <v>0</v>
      </c>
      <c r="R72" s="1199">
        <v>0</v>
      </c>
      <c r="S72" s="1200">
        <f>AH56/AI56</f>
        <v>7.7952949181153836E-2</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row>
    <row r="73" spans="1:220" s="12" customFormat="1" ht="15">
      <c r="A73" s="69"/>
      <c r="B73" s="11"/>
      <c r="C73" s="1879" t="s">
        <v>536</v>
      </c>
      <c r="D73" s="1880"/>
      <c r="E73" s="593">
        <v>0.39</v>
      </c>
      <c r="F73" s="593">
        <v>0</v>
      </c>
      <c r="G73" s="593">
        <v>0</v>
      </c>
      <c r="H73" s="685">
        <v>0.39</v>
      </c>
      <c r="I73" s="595">
        <v>0.36</v>
      </c>
      <c r="J73" s="596">
        <v>0</v>
      </c>
      <c r="K73" s="687">
        <v>0.35</v>
      </c>
      <c r="L73" s="745">
        <v>0.31</v>
      </c>
      <c r="M73" s="745">
        <v>0</v>
      </c>
      <c r="N73" s="745">
        <v>0</v>
      </c>
      <c r="O73" s="685">
        <v>0.31</v>
      </c>
      <c r="P73" s="137">
        <f>AC59/AD59</f>
        <v>6.6768337267846326E-2</v>
      </c>
      <c r="Q73" s="514">
        <v>0</v>
      </c>
      <c r="R73" s="514">
        <v>0</v>
      </c>
      <c r="S73" s="1033">
        <f>AH59/AI59</f>
        <v>6.6105446046290359E-2</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row>
    <row r="74" spans="1:220" s="12" customFormat="1" ht="15">
      <c r="A74" s="69"/>
      <c r="B74" s="11"/>
      <c r="C74" s="1879" t="s">
        <v>542</v>
      </c>
      <c r="D74" s="1880"/>
      <c r="E74" s="1104">
        <v>0.28000000000000003</v>
      </c>
      <c r="F74" s="1105">
        <v>0</v>
      </c>
      <c r="G74" s="1105">
        <v>0</v>
      </c>
      <c r="H74" s="1106">
        <v>0.27</v>
      </c>
      <c r="I74" s="1107">
        <v>0.21</v>
      </c>
      <c r="J74" s="1108">
        <v>0</v>
      </c>
      <c r="K74" s="1109">
        <v>0.19</v>
      </c>
      <c r="L74" s="1110">
        <v>0.23</v>
      </c>
      <c r="M74" s="1111">
        <v>0</v>
      </c>
      <c r="N74" s="1111">
        <v>0</v>
      </c>
      <c r="O74" s="1112">
        <v>0.22</v>
      </c>
      <c r="P74" s="1107">
        <f>AC62/AD62</f>
        <v>0.2309289050337312</v>
      </c>
      <c r="Q74" s="1201">
        <v>0</v>
      </c>
      <c r="R74" s="1201">
        <v>0</v>
      </c>
      <c r="S74" s="1202">
        <f>AH62/AI62</f>
        <v>0.22738886050076648</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row>
    <row r="75" spans="1:220" s="12" customFormat="1" ht="15">
      <c r="A75" s="69"/>
      <c r="B75" s="11"/>
      <c r="C75" s="1882" t="s">
        <v>45</v>
      </c>
      <c r="D75" s="1883"/>
      <c r="E75" s="605">
        <v>0.11</v>
      </c>
      <c r="F75" s="605">
        <v>0</v>
      </c>
      <c r="G75" s="605">
        <v>0</v>
      </c>
      <c r="H75" s="605">
        <v>0.1</v>
      </c>
      <c r="I75" s="607">
        <v>0.1</v>
      </c>
      <c r="J75" s="608">
        <v>0</v>
      </c>
      <c r="K75" s="609">
        <v>0.1</v>
      </c>
      <c r="L75" s="1103">
        <v>0.11</v>
      </c>
      <c r="M75" s="1103">
        <v>0</v>
      </c>
      <c r="N75" s="605">
        <v>0</v>
      </c>
      <c r="O75" s="605">
        <v>0.1</v>
      </c>
      <c r="P75" s="607">
        <f>AC65/AD65</f>
        <v>8.065240050595536E-2</v>
      </c>
      <c r="Q75" s="608">
        <v>0</v>
      </c>
      <c r="R75" s="608">
        <v>0</v>
      </c>
      <c r="S75" s="608">
        <f>AH65/AI65</f>
        <v>7.6960650712690398E-2</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row>
    <row r="76" spans="1:220" s="12" customFormat="1" ht="40.5" customHeight="1">
      <c r="A76" s="69"/>
      <c r="B76" s="11"/>
      <c r="C76" s="1884" t="s">
        <v>1107</v>
      </c>
      <c r="D76" s="1885"/>
      <c r="E76" s="1885"/>
      <c r="F76" s="1885"/>
      <c r="G76" s="1885"/>
      <c r="H76" s="1885"/>
      <c r="I76" s="1885"/>
      <c r="J76" s="1885"/>
      <c r="K76" s="1885"/>
      <c r="L76" s="1885"/>
      <c r="M76" s="1885"/>
      <c r="N76" s="261"/>
      <c r="O76" s="26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row>
    <row r="77" spans="1:220" s="12" customFormat="1">
      <c r="A77" s="69"/>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row>
    <row r="78" spans="1:220" s="12" customFormat="1">
      <c r="A78" s="69"/>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row>
    <row r="79" spans="1:220" s="12" customFormat="1" ht="15.75" customHeight="1">
      <c r="A79" s="69"/>
      <c r="B79" s="11"/>
      <c r="C79" s="1679" t="s">
        <v>1052</v>
      </c>
      <c r="D79" s="1679"/>
      <c r="E79" s="1679"/>
      <c r="F79" s="1679"/>
      <c r="G79" s="1679"/>
      <c r="H79" s="1679"/>
      <c r="I79" s="1679"/>
      <c r="J79" s="1679"/>
      <c r="K79" s="1679"/>
      <c r="L79" s="1679"/>
      <c r="M79" s="1679"/>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row>
    <row r="80" spans="1:220" s="12" customFormat="1" ht="15">
      <c r="A80" s="69"/>
      <c r="B80" s="11"/>
      <c r="C80" s="1357" t="s">
        <v>544</v>
      </c>
      <c r="D80" s="1357"/>
      <c r="E80" s="1357"/>
      <c r="F80" s="1357"/>
      <c r="G80" s="1357"/>
      <c r="H80" s="1357"/>
      <c r="I80" s="1357"/>
      <c r="J80" s="1357"/>
      <c r="K80" s="1357"/>
      <c r="L80" s="1357"/>
      <c r="M80" s="1357"/>
      <c r="N80" s="1357"/>
      <c r="O80" s="1357"/>
      <c r="P80" s="1357"/>
      <c r="Q80" s="1357"/>
      <c r="R80" s="1357"/>
      <c r="S80" s="1357"/>
      <c r="T80" s="1357"/>
      <c r="U80" s="1357"/>
      <c r="V80" s="1357"/>
      <c r="W80" s="1357"/>
      <c r="X80" s="1357"/>
      <c r="Y80" s="1357"/>
      <c r="Z80" s="1357"/>
      <c r="AA80" s="1357"/>
      <c r="AB80" s="1357"/>
      <c r="AC80" s="1357"/>
      <c r="AD80" s="1357"/>
      <c r="AE80" s="1357"/>
      <c r="AF80" s="1357"/>
      <c r="AG80" s="1357"/>
      <c r="AH80" s="1357"/>
      <c r="AI80" s="1357"/>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row>
    <row r="81" spans="1:220" s="12" customFormat="1" ht="15" customHeight="1">
      <c r="A81" s="69"/>
      <c r="B81" s="11"/>
      <c r="C81" s="1892"/>
      <c r="D81" s="1892"/>
      <c r="E81" s="1502">
        <v>2022</v>
      </c>
      <c r="F81" s="1502"/>
      <c r="G81" s="1502"/>
      <c r="H81" s="1502"/>
      <c r="I81" s="1502"/>
      <c r="J81" s="1502"/>
      <c r="K81" s="1502"/>
      <c r="L81" s="1502"/>
      <c r="M81" s="1502">
        <v>2023</v>
      </c>
      <c r="N81" s="1502"/>
      <c r="O81" s="1502"/>
      <c r="P81" s="1502"/>
      <c r="Q81" s="1502"/>
      <c r="R81" s="1502"/>
      <c r="S81" s="1502"/>
      <c r="T81" s="1881">
        <v>2024</v>
      </c>
      <c r="U81" s="1881"/>
      <c r="V81" s="1881"/>
      <c r="W81" s="1881"/>
      <c r="X81" s="1881"/>
      <c r="Y81" s="1881"/>
      <c r="Z81" s="1881"/>
      <c r="AA81" s="1881"/>
      <c r="AB81" s="1881">
        <v>2025</v>
      </c>
      <c r="AC81" s="1881"/>
      <c r="AD81" s="1881"/>
      <c r="AE81" s="1881"/>
      <c r="AF81" s="1881"/>
      <c r="AG81" s="1881"/>
      <c r="AH81" s="1881"/>
      <c r="AI81" s="188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row>
    <row r="82" spans="1:220" s="12" customFormat="1" ht="15">
      <c r="A82" s="69"/>
      <c r="B82" s="11"/>
      <c r="C82" s="1892"/>
      <c r="D82" s="1892"/>
      <c r="E82" s="1321" t="s">
        <v>179</v>
      </c>
      <c r="F82" s="1321"/>
      <c r="G82" s="1321"/>
      <c r="H82" s="300" t="s">
        <v>180</v>
      </c>
      <c r="I82" s="300" t="s">
        <v>181</v>
      </c>
      <c r="J82" s="1851" t="s">
        <v>45</v>
      </c>
      <c r="K82" s="1851"/>
      <c r="L82" s="1851"/>
      <c r="M82" s="1321" t="s">
        <v>179</v>
      </c>
      <c r="N82" s="1321"/>
      <c r="O82" s="1321"/>
      <c r="P82" s="300" t="s">
        <v>181</v>
      </c>
      <c r="Q82" s="1851" t="s">
        <v>45</v>
      </c>
      <c r="R82" s="1851"/>
      <c r="S82" s="1851"/>
      <c r="T82" s="1321" t="s">
        <v>179</v>
      </c>
      <c r="U82" s="1321"/>
      <c r="V82" s="1321"/>
      <c r="W82" s="300" t="s">
        <v>181</v>
      </c>
      <c r="X82" s="300" t="s">
        <v>180</v>
      </c>
      <c r="Y82" s="1851" t="s">
        <v>45</v>
      </c>
      <c r="Z82" s="1851"/>
      <c r="AA82" s="1851"/>
      <c r="AB82" s="1321" t="s">
        <v>179</v>
      </c>
      <c r="AC82" s="1321"/>
      <c r="AD82" s="1321"/>
      <c r="AE82" s="300" t="s">
        <v>181</v>
      </c>
      <c r="AF82" s="300" t="s">
        <v>180</v>
      </c>
      <c r="AG82" s="1851" t="s">
        <v>45</v>
      </c>
      <c r="AH82" s="1851"/>
      <c r="AI82" s="185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row>
    <row r="83" spans="1:220" s="12" customFormat="1" ht="30">
      <c r="A83" s="69"/>
      <c r="B83" s="11"/>
      <c r="C83" s="1892"/>
      <c r="D83" s="1892"/>
      <c r="E83" s="300" t="s">
        <v>538</v>
      </c>
      <c r="F83" s="300" t="s">
        <v>539</v>
      </c>
      <c r="G83" s="305" t="s">
        <v>540</v>
      </c>
      <c r="H83" s="300" t="s">
        <v>538</v>
      </c>
      <c r="I83" s="300" t="s">
        <v>538</v>
      </c>
      <c r="J83" s="305" t="s">
        <v>538</v>
      </c>
      <c r="K83" s="305" t="s">
        <v>539</v>
      </c>
      <c r="L83" s="305" t="s">
        <v>540</v>
      </c>
      <c r="M83" s="300" t="s">
        <v>538</v>
      </c>
      <c r="N83" s="300" t="s">
        <v>539</v>
      </c>
      <c r="O83" s="305" t="s">
        <v>540</v>
      </c>
      <c r="P83" s="300" t="s">
        <v>538</v>
      </c>
      <c r="Q83" s="305" t="s">
        <v>538</v>
      </c>
      <c r="R83" s="305" t="s">
        <v>539</v>
      </c>
      <c r="S83" s="305" t="s">
        <v>540</v>
      </c>
      <c r="T83" s="300" t="s">
        <v>520</v>
      </c>
      <c r="U83" s="300" t="s">
        <v>521</v>
      </c>
      <c r="V83" s="300" t="s">
        <v>45</v>
      </c>
      <c r="W83" s="300" t="s">
        <v>520</v>
      </c>
      <c r="X83" s="300" t="s">
        <v>520</v>
      </c>
      <c r="Y83" s="305" t="s">
        <v>520</v>
      </c>
      <c r="Z83" s="305" t="s">
        <v>521</v>
      </c>
      <c r="AA83" s="305" t="s">
        <v>45</v>
      </c>
      <c r="AB83" s="300" t="s">
        <v>520</v>
      </c>
      <c r="AC83" s="300" t="s">
        <v>521</v>
      </c>
      <c r="AD83" s="300" t="s">
        <v>45</v>
      </c>
      <c r="AE83" s="300" t="s">
        <v>520</v>
      </c>
      <c r="AF83" s="300" t="s">
        <v>520</v>
      </c>
      <c r="AG83" s="305" t="s">
        <v>520</v>
      </c>
      <c r="AH83" s="305" t="s">
        <v>521</v>
      </c>
      <c r="AI83" s="305" t="s">
        <v>45</v>
      </c>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row>
    <row r="84" spans="1:220" s="12" customFormat="1" ht="15">
      <c r="A84" s="69"/>
      <c r="B84" s="11"/>
      <c r="C84" s="1887" t="s">
        <v>532</v>
      </c>
      <c r="D84" s="266" t="s">
        <v>533</v>
      </c>
      <c r="E84" s="26">
        <v>7062.6</v>
      </c>
      <c r="F84" s="26">
        <v>0</v>
      </c>
      <c r="G84" s="27">
        <v>7062.6</v>
      </c>
      <c r="H84" s="26">
        <v>33</v>
      </c>
      <c r="I84" s="26">
        <v>6.3</v>
      </c>
      <c r="J84" s="26">
        <v>7101.9</v>
      </c>
      <c r="K84" s="26">
        <v>0.01</v>
      </c>
      <c r="L84" s="27">
        <v>7101.9</v>
      </c>
      <c r="M84" s="126">
        <v>3019.6</v>
      </c>
      <c r="N84" s="123">
        <v>0.01</v>
      </c>
      <c r="O84" s="201">
        <v>3019.6</v>
      </c>
      <c r="P84" s="123">
        <v>10.9</v>
      </c>
      <c r="Q84" s="123">
        <v>3030.5</v>
      </c>
      <c r="R84" s="123">
        <v>0.01</v>
      </c>
      <c r="S84" s="307">
        <v>3030.5</v>
      </c>
      <c r="T84" s="206">
        <v>4207</v>
      </c>
      <c r="U84" s="26">
        <v>0.01</v>
      </c>
      <c r="V84" s="27">
        <v>4207</v>
      </c>
      <c r="W84" s="26">
        <v>17</v>
      </c>
      <c r="X84" s="26">
        <v>0.01</v>
      </c>
      <c r="Y84" s="26">
        <v>4224</v>
      </c>
      <c r="Z84" s="26">
        <v>0.01</v>
      </c>
      <c r="AA84" s="207">
        <v>4224</v>
      </c>
      <c r="AB84" s="303">
        <v>3296.2099999999996</v>
      </c>
      <c r="AC84" s="123">
        <v>83.02</v>
      </c>
      <c r="AD84" s="201">
        <f>AB84+AC84</f>
        <v>3379.2299999999996</v>
      </c>
      <c r="AE84" s="123">
        <v>14.39</v>
      </c>
      <c r="AF84" s="123">
        <v>20.350000000000001</v>
      </c>
      <c r="AG84" s="201">
        <f>AB84+AE84+AF84</f>
        <v>3330.9499999999994</v>
      </c>
      <c r="AH84" s="245">
        <f>AC84</f>
        <v>83.02</v>
      </c>
      <c r="AI84" s="246">
        <f t="shared" ref="AI84:AI95" si="6">AG84+AH84</f>
        <v>3413.9699999999993</v>
      </c>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row>
    <row r="85" spans="1:220" s="12" customFormat="1" ht="15">
      <c r="A85" s="69"/>
      <c r="B85" s="11"/>
      <c r="C85" s="1887"/>
      <c r="D85" s="267" t="s">
        <v>534</v>
      </c>
      <c r="E85" s="29">
        <v>0</v>
      </c>
      <c r="F85" s="29">
        <v>0</v>
      </c>
      <c r="G85" s="62">
        <v>0</v>
      </c>
      <c r="H85" s="29">
        <v>0</v>
      </c>
      <c r="I85" s="29">
        <v>0</v>
      </c>
      <c r="J85" s="29">
        <v>0.01</v>
      </c>
      <c r="K85" s="29">
        <v>0.01</v>
      </c>
      <c r="L85" s="62">
        <v>0.01</v>
      </c>
      <c r="M85" s="127">
        <v>0.01</v>
      </c>
      <c r="N85" s="120">
        <v>0.01</v>
      </c>
      <c r="O85" s="121">
        <v>0.01</v>
      </c>
      <c r="P85" s="120">
        <v>0.01</v>
      </c>
      <c r="Q85" s="120">
        <v>0.01</v>
      </c>
      <c r="R85" s="120">
        <v>0.01</v>
      </c>
      <c r="S85" s="284">
        <v>0.01</v>
      </c>
      <c r="T85" s="208">
        <v>0.01</v>
      </c>
      <c r="U85" s="29">
        <v>0.01</v>
      </c>
      <c r="V85" s="62">
        <v>0.01</v>
      </c>
      <c r="W85" s="29">
        <v>0.01</v>
      </c>
      <c r="X85" s="29">
        <v>0.01</v>
      </c>
      <c r="Y85" s="29">
        <v>0.01</v>
      </c>
      <c r="Z85" s="29">
        <v>0.01</v>
      </c>
      <c r="AA85" s="209">
        <v>0.01</v>
      </c>
      <c r="AB85" s="824">
        <v>0</v>
      </c>
      <c r="AC85" s="120">
        <v>0</v>
      </c>
      <c r="AD85" s="121">
        <f>AB85+AC85</f>
        <v>0</v>
      </c>
      <c r="AE85" s="120">
        <v>0</v>
      </c>
      <c r="AF85" s="120">
        <v>0</v>
      </c>
      <c r="AG85" s="121">
        <f>AB85+AE85+AF85</f>
        <v>0</v>
      </c>
      <c r="AH85" s="825">
        <f>AC85</f>
        <v>0</v>
      </c>
      <c r="AI85" s="834">
        <f t="shared" si="6"/>
        <v>0</v>
      </c>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row>
    <row r="86" spans="1:220" s="12" customFormat="1" ht="15.5" thickBot="1">
      <c r="A86" s="69"/>
      <c r="B86" s="11"/>
      <c r="C86" s="1888"/>
      <c r="D86" s="268" t="s">
        <v>535</v>
      </c>
      <c r="E86" s="254">
        <v>7062.6</v>
      </c>
      <c r="F86" s="254">
        <v>0</v>
      </c>
      <c r="G86" s="255">
        <v>7062.6</v>
      </c>
      <c r="H86" s="254">
        <v>33</v>
      </c>
      <c r="I86" s="254">
        <v>6.3</v>
      </c>
      <c r="J86" s="254">
        <v>7101.9</v>
      </c>
      <c r="K86" s="254">
        <v>0.01</v>
      </c>
      <c r="L86" s="255">
        <v>7101.9</v>
      </c>
      <c r="M86" s="278">
        <v>3019.6</v>
      </c>
      <c r="N86" s="258">
        <v>0.01</v>
      </c>
      <c r="O86" s="257">
        <v>3019.6</v>
      </c>
      <c r="P86" s="258">
        <v>10.9</v>
      </c>
      <c r="Q86" s="258">
        <v>3030.5</v>
      </c>
      <c r="R86" s="258">
        <v>0.01</v>
      </c>
      <c r="S86" s="285">
        <v>3030.5</v>
      </c>
      <c r="T86" s="272">
        <v>4207</v>
      </c>
      <c r="U86" s="254">
        <v>0.01</v>
      </c>
      <c r="V86" s="255">
        <v>4207</v>
      </c>
      <c r="W86" s="254">
        <v>17</v>
      </c>
      <c r="X86" s="254">
        <v>0.01</v>
      </c>
      <c r="Y86" s="254">
        <v>4224</v>
      </c>
      <c r="Z86" s="254">
        <v>0.01</v>
      </c>
      <c r="AA86" s="273">
        <v>4224</v>
      </c>
      <c r="AB86" s="1203">
        <f t="shared" ref="AB86:AH86" si="7">AB84+AB85</f>
        <v>3296.2099999999996</v>
      </c>
      <c r="AC86" s="257">
        <f t="shared" si="7"/>
        <v>83.02</v>
      </c>
      <c r="AD86" s="257">
        <f t="shared" si="7"/>
        <v>3379.2299999999996</v>
      </c>
      <c r="AE86" s="257">
        <f t="shared" si="7"/>
        <v>14.39</v>
      </c>
      <c r="AF86" s="257">
        <f t="shared" si="7"/>
        <v>20.350000000000001</v>
      </c>
      <c r="AG86" s="257">
        <f t="shared" si="7"/>
        <v>3330.9499999999994</v>
      </c>
      <c r="AH86" s="259">
        <f t="shared" si="7"/>
        <v>83.02</v>
      </c>
      <c r="AI86" s="1203">
        <f t="shared" si="6"/>
        <v>3413.9699999999993</v>
      </c>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row>
    <row r="87" spans="1:220" s="12" customFormat="1" ht="15">
      <c r="A87" s="69"/>
      <c r="B87" s="11"/>
      <c r="C87" s="1886" t="s">
        <v>536</v>
      </c>
      <c r="D87" s="269" t="s">
        <v>533</v>
      </c>
      <c r="E87" s="262">
        <v>0</v>
      </c>
      <c r="F87" s="262">
        <v>167.7</v>
      </c>
      <c r="G87" s="263">
        <v>167.7</v>
      </c>
      <c r="H87" s="262">
        <v>0</v>
      </c>
      <c r="I87" s="262">
        <v>2.6</v>
      </c>
      <c r="J87" s="262">
        <v>2.6</v>
      </c>
      <c r="K87" s="262">
        <v>167.8</v>
      </c>
      <c r="L87" s="263">
        <v>170.3</v>
      </c>
      <c r="M87" s="279">
        <v>0.01</v>
      </c>
      <c r="N87" s="280">
        <v>165.1</v>
      </c>
      <c r="O87" s="281">
        <v>165.1</v>
      </c>
      <c r="P87" s="280">
        <v>3.3</v>
      </c>
      <c r="Q87" s="280">
        <v>3.3</v>
      </c>
      <c r="R87" s="280">
        <v>165.1</v>
      </c>
      <c r="S87" s="286">
        <v>168.4</v>
      </c>
      <c r="T87" s="274">
        <v>1</v>
      </c>
      <c r="U87" s="262">
        <v>80.290000000000006</v>
      </c>
      <c r="V87" s="263">
        <v>81</v>
      </c>
      <c r="W87" s="262">
        <v>0.01</v>
      </c>
      <c r="X87" s="262">
        <v>0.01</v>
      </c>
      <c r="Y87" s="262">
        <v>1.01</v>
      </c>
      <c r="Z87" s="262">
        <v>80.290000000000006</v>
      </c>
      <c r="AA87" s="275">
        <v>81.300000000000011</v>
      </c>
      <c r="AB87" s="826">
        <v>0</v>
      </c>
      <c r="AC87" s="282">
        <v>0</v>
      </c>
      <c r="AD87" s="283">
        <f>AB87+AC87</f>
        <v>0</v>
      </c>
      <c r="AE87" s="282">
        <v>4.3499999999999996</v>
      </c>
      <c r="AF87" s="282">
        <v>0</v>
      </c>
      <c r="AG87" s="283">
        <f>AB87+AE87+AF87</f>
        <v>4.3499999999999996</v>
      </c>
      <c r="AH87" s="827">
        <f>AC87</f>
        <v>0</v>
      </c>
      <c r="AI87" s="1204">
        <f t="shared" si="6"/>
        <v>4.3499999999999996</v>
      </c>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row>
    <row r="88" spans="1:220" s="12" customFormat="1" ht="15">
      <c r="A88" s="69"/>
      <c r="B88" s="11"/>
      <c r="C88" s="1895"/>
      <c r="D88" s="267" t="s">
        <v>534</v>
      </c>
      <c r="E88" s="29">
        <v>0</v>
      </c>
      <c r="F88" s="29">
        <v>0</v>
      </c>
      <c r="G88" s="62">
        <v>0</v>
      </c>
      <c r="H88" s="29">
        <v>0</v>
      </c>
      <c r="I88" s="29">
        <v>0</v>
      </c>
      <c r="J88" s="29">
        <v>0.01</v>
      </c>
      <c r="K88" s="29">
        <v>0.01</v>
      </c>
      <c r="L88" s="62">
        <v>0.01</v>
      </c>
      <c r="M88" s="127">
        <v>0.01</v>
      </c>
      <c r="N88" s="120">
        <v>0.01</v>
      </c>
      <c r="O88" s="121">
        <v>0.01</v>
      </c>
      <c r="P88" s="120">
        <v>0.01</v>
      </c>
      <c r="Q88" s="120">
        <v>0.01</v>
      </c>
      <c r="R88" s="120">
        <v>0.01</v>
      </c>
      <c r="S88" s="284">
        <v>0.01</v>
      </c>
      <c r="T88" s="208">
        <v>0.01</v>
      </c>
      <c r="U88" s="29">
        <v>0.01</v>
      </c>
      <c r="V88" s="62">
        <v>0.01</v>
      </c>
      <c r="W88" s="29">
        <v>0.01</v>
      </c>
      <c r="X88" s="29">
        <v>0.01</v>
      </c>
      <c r="Y88" s="29">
        <v>0.01</v>
      </c>
      <c r="Z88" s="29">
        <v>0.01</v>
      </c>
      <c r="AA88" s="209">
        <v>0.01</v>
      </c>
      <c r="AB88" s="824">
        <v>0</v>
      </c>
      <c r="AC88" s="123">
        <v>0</v>
      </c>
      <c r="AD88" s="1205">
        <f>AB88+AC88</f>
        <v>0</v>
      </c>
      <c r="AE88" s="123">
        <v>0</v>
      </c>
      <c r="AF88" s="123">
        <v>0</v>
      </c>
      <c r="AG88" s="201">
        <f>AB88+AE88+AF88</f>
        <v>0</v>
      </c>
      <c r="AH88" s="245">
        <f>AC88</f>
        <v>0</v>
      </c>
      <c r="AI88" s="834">
        <f t="shared" si="6"/>
        <v>0</v>
      </c>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row>
    <row r="89" spans="1:220" s="12" customFormat="1" ht="15.5" thickBot="1">
      <c r="A89" s="69"/>
      <c r="B89" s="11"/>
      <c r="C89" s="1896"/>
      <c r="D89" s="268" t="s">
        <v>535</v>
      </c>
      <c r="E89" s="254">
        <v>0</v>
      </c>
      <c r="F89" s="254">
        <v>167.7</v>
      </c>
      <c r="G89" s="255">
        <v>167.7</v>
      </c>
      <c r="H89" s="254">
        <v>0</v>
      </c>
      <c r="I89" s="254">
        <v>2.6</v>
      </c>
      <c r="J89" s="254">
        <v>2.6</v>
      </c>
      <c r="K89" s="254">
        <v>167.8</v>
      </c>
      <c r="L89" s="255">
        <v>170.3</v>
      </c>
      <c r="M89" s="278">
        <v>0.01</v>
      </c>
      <c r="N89" s="258">
        <v>165.1</v>
      </c>
      <c r="O89" s="257">
        <v>165.1</v>
      </c>
      <c r="P89" s="258">
        <v>3.3</v>
      </c>
      <c r="Q89" s="258">
        <v>3.3</v>
      </c>
      <c r="R89" s="258">
        <v>165.1</v>
      </c>
      <c r="S89" s="285">
        <v>168.4</v>
      </c>
      <c r="T89" s="272">
        <v>1</v>
      </c>
      <c r="U89" s="254">
        <v>80.290000000000006</v>
      </c>
      <c r="V89" s="255">
        <v>81</v>
      </c>
      <c r="W89" s="254">
        <v>0.01</v>
      </c>
      <c r="X89" s="254">
        <v>0.01</v>
      </c>
      <c r="Y89" s="254">
        <v>1.01</v>
      </c>
      <c r="Z89" s="254">
        <v>80.290000000000006</v>
      </c>
      <c r="AA89" s="273">
        <v>81.300000000000011</v>
      </c>
      <c r="AB89" s="1203">
        <f t="shared" ref="AB89:AH89" si="8">AB87+AB88</f>
        <v>0</v>
      </c>
      <c r="AC89" s="1206">
        <f t="shared" si="8"/>
        <v>0</v>
      </c>
      <c r="AD89" s="257">
        <f t="shared" si="8"/>
        <v>0</v>
      </c>
      <c r="AE89" s="829">
        <f t="shared" si="8"/>
        <v>4.3499999999999996</v>
      </c>
      <c r="AF89" s="829">
        <f t="shared" si="8"/>
        <v>0</v>
      </c>
      <c r="AG89" s="829">
        <f t="shared" si="8"/>
        <v>4.3499999999999996</v>
      </c>
      <c r="AH89" s="830">
        <f t="shared" si="8"/>
        <v>0</v>
      </c>
      <c r="AI89" s="1203">
        <f t="shared" si="6"/>
        <v>4.3499999999999996</v>
      </c>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row>
    <row r="90" spans="1:220" s="12" customFormat="1" ht="25.5" customHeight="1">
      <c r="A90" s="69"/>
      <c r="B90" s="11"/>
      <c r="C90" s="1886" t="s">
        <v>537</v>
      </c>
      <c r="D90" s="269" t="s">
        <v>533</v>
      </c>
      <c r="E90" s="262">
        <v>6.3</v>
      </c>
      <c r="F90" s="262">
        <v>0.1</v>
      </c>
      <c r="G90" s="263">
        <v>6.4</v>
      </c>
      <c r="H90" s="262">
        <v>0</v>
      </c>
      <c r="I90" s="262">
        <v>0</v>
      </c>
      <c r="J90" s="262">
        <v>6.3</v>
      </c>
      <c r="K90" s="262">
        <v>0.01</v>
      </c>
      <c r="L90" s="263">
        <v>6.4</v>
      </c>
      <c r="M90" s="279">
        <v>7</v>
      </c>
      <c r="N90" s="280">
        <v>0.1</v>
      </c>
      <c r="O90" s="281">
        <v>7.1</v>
      </c>
      <c r="P90" s="280">
        <v>0.9</v>
      </c>
      <c r="Q90" s="280">
        <v>7.9</v>
      </c>
      <c r="R90" s="280">
        <v>0.1</v>
      </c>
      <c r="S90" s="286">
        <v>8</v>
      </c>
      <c r="T90" s="274">
        <v>7</v>
      </c>
      <c r="U90" s="262">
        <v>22</v>
      </c>
      <c r="V90" s="263">
        <v>29</v>
      </c>
      <c r="W90" s="262">
        <v>0.01</v>
      </c>
      <c r="X90" s="262">
        <v>0.01</v>
      </c>
      <c r="Y90" s="262">
        <v>7.01</v>
      </c>
      <c r="Z90" s="262">
        <v>22</v>
      </c>
      <c r="AA90" s="275">
        <v>29.009999999999998</v>
      </c>
      <c r="AB90" s="826">
        <v>1.61</v>
      </c>
      <c r="AC90" s="280">
        <v>0</v>
      </c>
      <c r="AD90" s="281">
        <f>AB90+AC90</f>
        <v>1.61</v>
      </c>
      <c r="AE90" s="280">
        <v>0.3</v>
      </c>
      <c r="AF90" s="280">
        <v>0</v>
      </c>
      <c r="AG90" s="281">
        <f>AB90+AE90+AF90</f>
        <v>1.9100000000000001</v>
      </c>
      <c r="AH90" s="833">
        <f>AC90</f>
        <v>0</v>
      </c>
      <c r="AI90" s="1204">
        <f t="shared" si="6"/>
        <v>1.9100000000000001</v>
      </c>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row>
    <row r="91" spans="1:220" s="12" customFormat="1" ht="25.5" customHeight="1">
      <c r="A91" s="69"/>
      <c r="B91" s="11"/>
      <c r="C91" s="1887"/>
      <c r="D91" s="267" t="s">
        <v>534</v>
      </c>
      <c r="E91" s="29">
        <v>0</v>
      </c>
      <c r="F91" s="29">
        <v>0</v>
      </c>
      <c r="G91" s="62">
        <v>0</v>
      </c>
      <c r="H91" s="29">
        <v>0</v>
      </c>
      <c r="I91" s="29">
        <v>0</v>
      </c>
      <c r="J91" s="29">
        <v>0</v>
      </c>
      <c r="K91" s="29">
        <v>0.01</v>
      </c>
      <c r="L91" s="62">
        <v>0.01</v>
      </c>
      <c r="M91" s="127">
        <v>0.01</v>
      </c>
      <c r="N91" s="120">
        <v>0.01</v>
      </c>
      <c r="O91" s="121">
        <v>0.01</v>
      </c>
      <c r="P91" s="120">
        <v>0.01</v>
      </c>
      <c r="Q91" s="120">
        <v>0.01</v>
      </c>
      <c r="R91" s="120">
        <v>0.01</v>
      </c>
      <c r="S91" s="284">
        <v>0.01</v>
      </c>
      <c r="T91" s="208">
        <v>0.01</v>
      </c>
      <c r="U91" s="29">
        <v>0.01</v>
      </c>
      <c r="V91" s="62">
        <v>0.01</v>
      </c>
      <c r="W91" s="29">
        <v>0.01</v>
      </c>
      <c r="X91" s="29">
        <v>0.01</v>
      </c>
      <c r="Y91" s="29">
        <v>0.01</v>
      </c>
      <c r="Z91" s="29">
        <v>0.01</v>
      </c>
      <c r="AA91" s="209">
        <v>0.01</v>
      </c>
      <c r="AB91" s="824">
        <v>0</v>
      </c>
      <c r="AC91" s="120">
        <v>0</v>
      </c>
      <c r="AD91" s="121">
        <f>AB91+AC91</f>
        <v>0</v>
      </c>
      <c r="AE91" s="120">
        <v>0</v>
      </c>
      <c r="AF91" s="120">
        <v>0</v>
      </c>
      <c r="AG91" s="121">
        <f>AB91+AE91+AF91</f>
        <v>0</v>
      </c>
      <c r="AH91" s="825">
        <f>AC91</f>
        <v>0</v>
      </c>
      <c r="AI91" s="834">
        <f t="shared" si="6"/>
        <v>0</v>
      </c>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row>
    <row r="92" spans="1:220" s="12" customFormat="1" ht="27.75" customHeight="1" thickBot="1">
      <c r="A92" s="69"/>
      <c r="B92" s="11"/>
      <c r="C92" s="1888"/>
      <c r="D92" s="268" t="s">
        <v>535</v>
      </c>
      <c r="E92" s="254">
        <v>6.3</v>
      </c>
      <c r="F92" s="254">
        <v>0.1</v>
      </c>
      <c r="G92" s="255">
        <v>6.4</v>
      </c>
      <c r="H92" s="254">
        <v>0</v>
      </c>
      <c r="I92" s="254">
        <v>0</v>
      </c>
      <c r="J92" s="254">
        <v>6.3</v>
      </c>
      <c r="K92" s="254">
        <v>0.01</v>
      </c>
      <c r="L92" s="255">
        <v>6.4</v>
      </c>
      <c r="M92" s="278">
        <v>7</v>
      </c>
      <c r="N92" s="258">
        <v>0.1</v>
      </c>
      <c r="O92" s="257">
        <v>7.1</v>
      </c>
      <c r="P92" s="258">
        <v>0.9</v>
      </c>
      <c r="Q92" s="258">
        <v>7.9</v>
      </c>
      <c r="R92" s="258">
        <v>0.1</v>
      </c>
      <c r="S92" s="285">
        <v>8</v>
      </c>
      <c r="T92" s="272">
        <v>7</v>
      </c>
      <c r="U92" s="254">
        <v>22</v>
      </c>
      <c r="V92" s="255">
        <v>29</v>
      </c>
      <c r="W92" s="254">
        <v>0.01</v>
      </c>
      <c r="X92" s="254">
        <v>0.01</v>
      </c>
      <c r="Y92" s="254">
        <v>7.01</v>
      </c>
      <c r="Z92" s="254">
        <v>22</v>
      </c>
      <c r="AA92" s="273">
        <v>29.009999999999998</v>
      </c>
      <c r="AB92" s="1203">
        <f t="shared" ref="AB92:AH92" si="9">AB90+AB91</f>
        <v>1.61</v>
      </c>
      <c r="AC92" s="1207">
        <f t="shared" si="9"/>
        <v>0</v>
      </c>
      <c r="AD92" s="1207">
        <f t="shared" si="9"/>
        <v>1.61</v>
      </c>
      <c r="AE92" s="257">
        <f t="shared" si="9"/>
        <v>0.3</v>
      </c>
      <c r="AF92" s="257">
        <f t="shared" si="9"/>
        <v>0</v>
      </c>
      <c r="AG92" s="257">
        <f t="shared" si="9"/>
        <v>1.9100000000000001</v>
      </c>
      <c r="AH92" s="259">
        <f t="shared" si="9"/>
        <v>0</v>
      </c>
      <c r="AI92" s="1203">
        <f t="shared" si="6"/>
        <v>1.9100000000000001</v>
      </c>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row>
    <row r="93" spans="1:220" s="12" customFormat="1" ht="15">
      <c r="A93" s="69"/>
      <c r="B93" s="11"/>
      <c r="C93" s="1889" t="s">
        <v>45</v>
      </c>
      <c r="D93" s="270" t="s">
        <v>533</v>
      </c>
      <c r="E93" s="265">
        <v>7068.8</v>
      </c>
      <c r="F93" s="265">
        <v>167.8</v>
      </c>
      <c r="G93" s="265">
        <v>7236.6</v>
      </c>
      <c r="H93" s="265">
        <v>33</v>
      </c>
      <c r="I93" s="265">
        <v>9</v>
      </c>
      <c r="J93" s="265">
        <v>7110.8</v>
      </c>
      <c r="K93" s="265">
        <v>167.8</v>
      </c>
      <c r="L93" s="265">
        <v>7278.5</v>
      </c>
      <c r="M93" s="835">
        <v>3026.6</v>
      </c>
      <c r="N93" s="283">
        <v>165.2</v>
      </c>
      <c r="O93" s="283">
        <v>3191.8</v>
      </c>
      <c r="P93" s="283">
        <v>15.1</v>
      </c>
      <c r="Q93" s="283">
        <v>3041.7</v>
      </c>
      <c r="R93" s="283">
        <v>165.2</v>
      </c>
      <c r="S93" s="836">
        <v>3206.9</v>
      </c>
      <c r="T93" s="837">
        <v>4215</v>
      </c>
      <c r="U93" s="265">
        <v>102</v>
      </c>
      <c r="V93" s="265">
        <v>4317</v>
      </c>
      <c r="W93" s="265">
        <v>17</v>
      </c>
      <c r="X93" s="265">
        <v>0.01</v>
      </c>
      <c r="Y93" s="265">
        <v>4232</v>
      </c>
      <c r="Z93" s="265">
        <v>102</v>
      </c>
      <c r="AA93" s="276">
        <v>4334</v>
      </c>
      <c r="AB93" s="246">
        <f t="shared" ref="AB93:AH94" si="10">AB84+AB87+AB90</f>
        <v>3297.8199999999997</v>
      </c>
      <c r="AC93" s="1208">
        <f t="shared" si="10"/>
        <v>83.02</v>
      </c>
      <c r="AD93" s="1208">
        <f t="shared" si="10"/>
        <v>3380.8399999999997</v>
      </c>
      <c r="AE93" s="1209">
        <f t="shared" si="10"/>
        <v>19.040000000000003</v>
      </c>
      <c r="AF93" s="1209">
        <f t="shared" si="10"/>
        <v>20.350000000000001</v>
      </c>
      <c r="AG93" s="1209">
        <f t="shared" si="10"/>
        <v>3337.2099999999991</v>
      </c>
      <c r="AH93" s="245">
        <f t="shared" si="10"/>
        <v>83.02</v>
      </c>
      <c r="AI93" s="246">
        <f t="shared" si="6"/>
        <v>3420.2299999999991</v>
      </c>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row>
    <row r="94" spans="1:220" s="12" customFormat="1" ht="15">
      <c r="A94" s="69"/>
      <c r="B94" s="11"/>
      <c r="C94" s="1890"/>
      <c r="D94" s="114" t="s">
        <v>534</v>
      </c>
      <c r="E94" s="240">
        <v>0</v>
      </c>
      <c r="F94" s="240">
        <v>0</v>
      </c>
      <c r="G94" s="240">
        <v>0</v>
      </c>
      <c r="H94" s="240">
        <v>0</v>
      </c>
      <c r="I94" s="240">
        <v>0</v>
      </c>
      <c r="J94" s="240">
        <v>0.01</v>
      </c>
      <c r="K94" s="240">
        <v>0.01</v>
      </c>
      <c r="L94" s="240">
        <v>0.01</v>
      </c>
      <c r="M94" s="838">
        <v>0.01</v>
      </c>
      <c r="N94" s="247">
        <v>0.01</v>
      </c>
      <c r="O94" s="247">
        <v>0.01</v>
      </c>
      <c r="P94" s="247">
        <v>0.01</v>
      </c>
      <c r="Q94" s="247">
        <v>0.01</v>
      </c>
      <c r="R94" s="247">
        <v>0.01</v>
      </c>
      <c r="S94" s="839">
        <v>0.01</v>
      </c>
      <c r="T94" s="840">
        <v>0.01</v>
      </c>
      <c r="U94" s="240">
        <v>0.01</v>
      </c>
      <c r="V94" s="240">
        <v>0.01</v>
      </c>
      <c r="W94" s="240">
        <v>0.01</v>
      </c>
      <c r="X94" s="240">
        <v>0.01</v>
      </c>
      <c r="Y94" s="240">
        <v>0.01</v>
      </c>
      <c r="Z94" s="240">
        <v>0.01</v>
      </c>
      <c r="AA94" s="277">
        <v>0.01</v>
      </c>
      <c r="AB94" s="834">
        <f t="shared" si="10"/>
        <v>0</v>
      </c>
      <c r="AC94" s="247">
        <f t="shared" si="10"/>
        <v>0</v>
      </c>
      <c r="AD94" s="247">
        <f t="shared" si="10"/>
        <v>0</v>
      </c>
      <c r="AE94" s="247">
        <f t="shared" si="10"/>
        <v>0</v>
      </c>
      <c r="AF94" s="247">
        <f t="shared" si="10"/>
        <v>0</v>
      </c>
      <c r="AG94" s="247">
        <f t="shared" si="10"/>
        <v>0</v>
      </c>
      <c r="AH94" s="825">
        <f t="shared" si="10"/>
        <v>0</v>
      </c>
      <c r="AI94" s="834">
        <f t="shared" si="6"/>
        <v>0</v>
      </c>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row>
    <row r="95" spans="1:220" s="12" customFormat="1" ht="15.5" thickBot="1">
      <c r="A95" s="69"/>
      <c r="B95" s="11"/>
      <c r="C95" s="1891"/>
      <c r="D95" s="271" t="s">
        <v>45</v>
      </c>
      <c r="E95" s="255">
        <v>7068.8</v>
      </c>
      <c r="F95" s="255">
        <v>167.8</v>
      </c>
      <c r="G95" s="255">
        <v>7236.6</v>
      </c>
      <c r="H95" s="255">
        <v>33</v>
      </c>
      <c r="I95" s="255">
        <v>9</v>
      </c>
      <c r="J95" s="255">
        <v>7110.8</v>
      </c>
      <c r="K95" s="255">
        <v>167.8</v>
      </c>
      <c r="L95" s="255">
        <v>7278.5</v>
      </c>
      <c r="M95" s="841">
        <v>3026.6</v>
      </c>
      <c r="N95" s="257">
        <v>165.2</v>
      </c>
      <c r="O95" s="257">
        <v>3191.8</v>
      </c>
      <c r="P95" s="257">
        <v>15.1</v>
      </c>
      <c r="Q95" s="257">
        <v>3041.7</v>
      </c>
      <c r="R95" s="257">
        <v>165.2</v>
      </c>
      <c r="S95" s="842">
        <v>3206.9</v>
      </c>
      <c r="T95" s="843">
        <v>4215</v>
      </c>
      <c r="U95" s="255">
        <v>101.8</v>
      </c>
      <c r="V95" s="255">
        <v>4317</v>
      </c>
      <c r="W95" s="255">
        <v>17</v>
      </c>
      <c r="X95" s="255">
        <v>0.01</v>
      </c>
      <c r="Y95" s="255">
        <v>4232</v>
      </c>
      <c r="Z95" s="255">
        <v>101.8</v>
      </c>
      <c r="AA95" s="273">
        <v>4334</v>
      </c>
      <c r="AB95" s="1210">
        <f t="shared" ref="AB95:AH95" si="11">AB93+AB94</f>
        <v>3297.8199999999997</v>
      </c>
      <c r="AC95" s="1207">
        <f t="shared" si="11"/>
        <v>83.02</v>
      </c>
      <c r="AD95" s="1207">
        <f t="shared" si="11"/>
        <v>3380.8399999999997</v>
      </c>
      <c r="AE95" s="1207">
        <f t="shared" si="11"/>
        <v>19.040000000000003</v>
      </c>
      <c r="AF95" s="1207">
        <f t="shared" si="11"/>
        <v>20.350000000000001</v>
      </c>
      <c r="AG95" s="1207">
        <f t="shared" si="11"/>
        <v>3337.2099999999991</v>
      </c>
      <c r="AH95" s="1211">
        <f t="shared" si="11"/>
        <v>83.02</v>
      </c>
      <c r="AI95" s="1212">
        <f t="shared" si="6"/>
        <v>3420.2299999999991</v>
      </c>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row>
    <row r="96" spans="1:220" s="12" customFormat="1" ht="64.150000000000006" customHeight="1">
      <c r="A96" s="69"/>
      <c r="B96" s="11"/>
      <c r="C96" s="1893" t="s">
        <v>545</v>
      </c>
      <c r="D96" s="1894"/>
      <c r="E96" s="1894"/>
      <c r="F96" s="1894"/>
      <c r="G96" s="1894"/>
      <c r="H96" s="1894"/>
      <c r="I96" s="1894"/>
      <c r="J96" s="1894"/>
      <c r="K96" s="1894"/>
      <c r="L96" s="1894"/>
      <c r="M96" s="1894"/>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972"/>
      <c r="AM96" s="102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row>
    <row r="97" spans="1:16335" s="12" customFormat="1">
      <c r="A97" s="69"/>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row>
    <row r="98" spans="1:16335" s="12" customFormat="1">
      <c r="A98" s="69"/>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row>
    <row r="99" spans="1:16335" s="12" customFormat="1" ht="15" customHeight="1">
      <c r="A99" s="69"/>
      <c r="B99" s="11"/>
      <c r="C99" s="1679" t="s">
        <v>1694</v>
      </c>
      <c r="D99" s="1679"/>
      <c r="E99" s="1679"/>
      <c r="F99" s="1679"/>
      <c r="G99" s="1679"/>
      <c r="H99" s="1679"/>
      <c r="I99" s="1679"/>
      <c r="J99" s="1679"/>
      <c r="K99" s="1679"/>
      <c r="L99" s="1679"/>
      <c r="M99" s="1679"/>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row>
    <row r="100" spans="1:16335" s="12" customFormat="1" ht="15">
      <c r="A100" s="69"/>
      <c r="B100" s="11"/>
      <c r="C100" s="1903" t="s">
        <v>546</v>
      </c>
      <c r="D100" s="1904"/>
      <c r="E100" s="1904"/>
      <c r="F100" s="1904"/>
      <c r="G100" s="1904"/>
      <c r="H100" s="1905"/>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row>
    <row r="101" spans="1:16335" s="12" customFormat="1" ht="15">
      <c r="A101" s="69"/>
      <c r="B101" s="11"/>
      <c r="C101" s="1898"/>
      <c r="D101" s="1899"/>
      <c r="E101" s="308">
        <v>2022</v>
      </c>
      <c r="F101" s="308">
        <v>2023</v>
      </c>
      <c r="G101" s="308">
        <v>2024</v>
      </c>
      <c r="H101" s="308">
        <v>2025</v>
      </c>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row>
    <row r="102" spans="1:16335" s="12" customFormat="1" ht="33" customHeight="1">
      <c r="A102" s="69"/>
      <c r="B102" s="11"/>
      <c r="C102" s="1906" t="s">
        <v>547</v>
      </c>
      <c r="D102" s="1710"/>
      <c r="E102" s="45">
        <v>4952</v>
      </c>
      <c r="F102" s="288">
        <v>4132</v>
      </c>
      <c r="G102" s="45">
        <v>2880.5</v>
      </c>
      <c r="H102" s="126">
        <v>3783.79</v>
      </c>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row>
    <row r="103" spans="1:16335" s="12" customFormat="1" ht="15">
      <c r="A103" s="69"/>
      <c r="B103" s="11"/>
      <c r="C103" s="1900" t="s">
        <v>548</v>
      </c>
      <c r="D103" s="1335"/>
      <c r="E103" s="1335"/>
      <c r="F103" s="1335"/>
      <c r="G103" s="1335"/>
      <c r="H103" s="1335"/>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row>
    <row r="104" spans="1:16335" s="12" customFormat="1" ht="35.25" customHeight="1">
      <c r="A104" s="69"/>
      <c r="B104" s="11"/>
      <c r="C104" s="1897" t="s">
        <v>549</v>
      </c>
      <c r="D104" s="1702"/>
      <c r="E104" s="29">
        <v>9872</v>
      </c>
      <c r="F104" s="289">
        <v>6566.4</v>
      </c>
      <c r="G104" s="45">
        <v>4733.2</v>
      </c>
      <c r="H104" s="291">
        <v>6343.5</v>
      </c>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row>
    <row r="105" spans="1:16335" s="12" customFormat="1" ht="15">
      <c r="A105" s="69"/>
      <c r="B105" s="11"/>
      <c r="C105" s="1897" t="s">
        <v>550</v>
      </c>
      <c r="D105" s="1702"/>
      <c r="E105" s="29">
        <v>6711</v>
      </c>
      <c r="F105" s="289">
        <v>4505.3</v>
      </c>
      <c r="G105" s="45">
        <v>2880.4</v>
      </c>
      <c r="H105" s="435">
        <v>4247.04</v>
      </c>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row>
    <row r="106" spans="1:16335" s="12" customFormat="1" ht="56.25" customHeight="1">
      <c r="A106" s="69"/>
      <c r="B106" s="11"/>
      <c r="C106" s="1897" t="s">
        <v>551</v>
      </c>
      <c r="D106" s="1702"/>
      <c r="E106" s="287">
        <f>E105/E104</f>
        <v>0.67980145867098862</v>
      </c>
      <c r="F106" s="290">
        <f>F105/F104</f>
        <v>0.68611415692007804</v>
      </c>
      <c r="G106" s="287">
        <f>G105/G104</f>
        <v>0.60855235358742499</v>
      </c>
      <c r="H106" s="436">
        <f>H105/H104</f>
        <v>0.6695105225821707</v>
      </c>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row>
    <row r="107" spans="1:16335" s="12" customFormat="1" ht="43.5" customHeight="1">
      <c r="A107" s="69"/>
      <c r="B107" s="11"/>
      <c r="C107" s="1901" t="s">
        <v>1401</v>
      </c>
      <c r="D107" s="1902"/>
      <c r="E107" s="1902"/>
      <c r="F107" s="1902"/>
      <c r="G107" s="1902"/>
      <c r="H107" s="1902"/>
      <c r="I107" s="1902"/>
      <c r="J107" s="1902"/>
      <c r="K107" s="1902"/>
      <c r="L107" s="1902"/>
      <c r="M107" s="1902"/>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row>
    <row r="108" spans="1:16335" s="12" customFormat="1" ht="14.5">
      <c r="A108" s="69"/>
      <c r="B108" s="11"/>
      <c r="C108" s="13"/>
      <c r="D108" s="13"/>
      <c r="E108" s="13"/>
      <c r="F108" s="13"/>
      <c r="G108" s="13"/>
      <c r="H108" s="13"/>
      <c r="I108" s="13"/>
      <c r="J108" s="13"/>
      <c r="K108" s="13"/>
      <c r="L108" s="13"/>
      <c r="M108" s="13"/>
      <c r="N108" s="13"/>
      <c r="O108" s="13"/>
      <c r="P108" s="13"/>
      <c r="Q108" s="13"/>
      <c r="R108" s="13"/>
      <c r="S108" s="76"/>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row>
    <row r="109" spans="1:16335" s="12" customFormat="1">
      <c r="A109" s="69"/>
      <c r="B109" s="11"/>
    </row>
    <row r="110" spans="1:16335" s="12" customFormat="1" ht="15.75" customHeight="1">
      <c r="A110" s="69"/>
      <c r="B110" s="11"/>
      <c r="C110" s="1603" t="s">
        <v>938</v>
      </c>
      <c r="D110" s="1604"/>
      <c r="E110" s="1604"/>
      <c r="F110" s="1604"/>
      <c r="G110" s="1604"/>
      <c r="H110" s="1604"/>
      <c r="I110" s="1604"/>
      <c r="J110" s="1604"/>
      <c r="K110" s="1604"/>
      <c r="L110" s="1604"/>
      <c r="M110" s="1604"/>
    </row>
    <row r="111" spans="1:16335" s="12" customFormat="1" ht="15">
      <c r="A111" s="69"/>
      <c r="B111" s="11"/>
      <c r="C111" s="1913"/>
      <c r="D111" s="1914"/>
      <c r="E111" s="1914"/>
      <c r="F111" s="1915"/>
      <c r="G111" s="292">
        <v>2025</v>
      </c>
    </row>
    <row r="112" spans="1:16335" s="12" customFormat="1">
      <c r="A112" s="69"/>
      <c r="B112" s="11"/>
      <c r="C112" s="1916" t="s">
        <v>552</v>
      </c>
      <c r="D112" s="1916"/>
      <c r="E112" s="1916"/>
      <c r="F112" s="1917"/>
      <c r="G112" s="293">
        <v>2</v>
      </c>
    </row>
    <row r="113" spans="1:268" s="12" customFormat="1">
      <c r="A113" s="69"/>
      <c r="B113" s="11"/>
      <c r="C113" s="1916" t="s">
        <v>553</v>
      </c>
      <c r="D113" s="1916"/>
      <c r="E113" s="1916"/>
      <c r="F113" s="1917"/>
      <c r="G113" s="293">
        <v>24</v>
      </c>
    </row>
    <row r="114" spans="1:268" s="12" customFormat="1">
      <c r="A114" s="69"/>
      <c r="B114" s="11"/>
      <c r="C114" s="1916" t="s">
        <v>554</v>
      </c>
      <c r="D114" s="1916"/>
      <c r="E114" s="1916"/>
      <c r="F114" s="1917"/>
      <c r="G114" s="294">
        <v>8.3000000000000004E-2</v>
      </c>
    </row>
    <row r="115" spans="1:268" s="12" customFormat="1">
      <c r="A115" s="69"/>
      <c r="B115" s="11"/>
      <c r="C115" s="1916" t="s">
        <v>555</v>
      </c>
      <c r="D115" s="1916"/>
      <c r="E115" s="1916"/>
      <c r="F115" s="1917"/>
      <c r="G115" s="293" t="s">
        <v>78</v>
      </c>
    </row>
    <row r="116" spans="1:268" s="12" customFormat="1">
      <c r="A116" s="69"/>
      <c r="B116" s="11"/>
      <c r="C116" s="1901" t="s">
        <v>1402</v>
      </c>
      <c r="D116" s="1902"/>
      <c r="E116" s="1902"/>
      <c r="F116" s="1902"/>
      <c r="G116" s="1902"/>
      <c r="H116" s="1902"/>
      <c r="I116" s="1902"/>
      <c r="J116" s="1902"/>
      <c r="K116" s="1902"/>
      <c r="L116" s="1902"/>
      <c r="M116" s="1902"/>
    </row>
    <row r="117" spans="1:268">
      <c r="A117" s="69"/>
    </row>
    <row r="118" spans="1:268">
      <c r="A118" s="69"/>
    </row>
    <row r="119" spans="1:268" s="98" customFormat="1" ht="14" thickBot="1">
      <c r="A119" s="69"/>
      <c r="B119" s="11"/>
      <c r="K119" s="99"/>
      <c r="L119" s="99"/>
      <c r="M119" s="99"/>
      <c r="N119" s="99"/>
      <c r="O119" s="99"/>
      <c r="P119" s="99"/>
    </row>
    <row r="120" spans="1:268" ht="23">
      <c r="A120" s="69"/>
      <c r="C120" s="79" t="s">
        <v>620</v>
      </c>
      <c r="K120" s="12"/>
      <c r="L120" s="12"/>
      <c r="M120" s="12"/>
      <c r="N120" s="12"/>
      <c r="O120" s="12"/>
      <c r="P120" s="12"/>
    </row>
    <row r="121" spans="1:268" s="69" customFormat="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row>
    <row r="122" spans="1:268" s="69" customFormat="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row>
    <row r="123" spans="1:268" s="69" customFormat="1" ht="15.75" customHeight="1">
      <c r="B123" s="11"/>
      <c r="C123" s="1736" t="s">
        <v>1403</v>
      </c>
      <c r="D123" s="1753"/>
      <c r="E123" s="1753"/>
      <c r="F123" s="1753"/>
      <c r="G123" s="1753"/>
      <c r="H123" s="1753"/>
      <c r="I123" s="1753"/>
      <c r="J123" s="1753"/>
      <c r="K123" s="1753"/>
      <c r="L123" s="1753"/>
      <c r="M123" s="1753"/>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row>
    <row r="124" spans="1:268" s="69" customFormat="1" ht="15">
      <c r="B124" s="11"/>
      <c r="C124" s="1907" t="s">
        <v>556</v>
      </c>
      <c r="D124" s="1908"/>
      <c r="E124" s="1908"/>
      <c r="F124" s="1908"/>
      <c r="G124" s="1908"/>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row>
    <row r="125" spans="1:268" s="69" customFormat="1" ht="15">
      <c r="B125" s="11"/>
      <c r="C125" s="39"/>
      <c r="D125" s="39">
        <v>2022</v>
      </c>
      <c r="E125" s="39">
        <v>2023</v>
      </c>
      <c r="F125" s="39">
        <v>2024</v>
      </c>
      <c r="G125" s="39">
        <v>2025</v>
      </c>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row>
    <row r="126" spans="1:268" s="69" customFormat="1" ht="15">
      <c r="B126" s="11"/>
      <c r="C126" s="309" t="s">
        <v>619</v>
      </c>
      <c r="D126" s="461">
        <v>0</v>
      </c>
      <c r="E126" s="462">
        <v>0</v>
      </c>
      <c r="F126" s="461">
        <v>0</v>
      </c>
      <c r="G126" s="463">
        <v>0</v>
      </c>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row>
    <row r="127" spans="1:268" s="69" customFormat="1">
      <c r="B127" s="11"/>
      <c r="C127" s="1909" t="s">
        <v>1108</v>
      </c>
      <c r="D127" s="1322"/>
      <c r="E127" s="1322"/>
      <c r="F127" s="1322"/>
      <c r="G127" s="1322"/>
      <c r="H127" s="1322"/>
      <c r="I127" s="1322"/>
      <c r="J127" s="1322"/>
      <c r="K127" s="1322"/>
      <c r="L127" s="1322"/>
      <c r="M127" s="1322"/>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row>
    <row r="128" spans="1:268" s="69" customFormat="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row>
    <row r="129" spans="1:268" s="69" customFormat="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row>
    <row r="130" spans="1:268" s="69" customFormat="1" ht="15.5">
      <c r="B130" s="11"/>
      <c r="C130" s="1918" t="s">
        <v>557</v>
      </c>
      <c r="D130" s="1919"/>
      <c r="E130" s="1919"/>
      <c r="F130" s="1919"/>
      <c r="G130" s="1919"/>
      <c r="H130" s="1919"/>
      <c r="I130" s="1919"/>
      <c r="J130" s="1919"/>
      <c r="K130" s="1919"/>
      <c r="L130" s="1919"/>
      <c r="M130" s="1920"/>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row>
    <row r="131" spans="1:268" s="69" customFormat="1" ht="15">
      <c r="B131" s="11"/>
      <c r="C131" s="1650" t="s">
        <v>313</v>
      </c>
      <c r="D131" s="1650"/>
      <c r="E131" s="1650"/>
      <c r="F131" s="1651"/>
      <c r="G131" s="1649" t="s">
        <v>456</v>
      </c>
      <c r="H131" s="1650"/>
      <c r="I131" s="1650"/>
      <c r="J131" s="1650"/>
      <c r="K131" s="1650"/>
      <c r="L131" s="1650"/>
      <c r="M131" s="1650"/>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row>
    <row r="132" spans="1:268" s="69" customFormat="1" ht="235.9" customHeight="1">
      <c r="B132" s="11"/>
      <c r="C132" s="1921" t="s">
        <v>558</v>
      </c>
      <c r="D132" s="1714"/>
      <c r="E132" s="1714"/>
      <c r="F132" s="1733"/>
      <c r="G132" s="1910" t="s">
        <v>565</v>
      </c>
      <c r="H132" s="1819"/>
      <c r="I132" s="1819"/>
      <c r="J132" s="1819"/>
      <c r="K132" s="1819"/>
      <c r="L132" s="1819"/>
      <c r="M132" s="1819"/>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row>
    <row r="133" spans="1:268" s="69" customFormat="1" ht="174.75" customHeight="1">
      <c r="B133" s="11"/>
      <c r="C133" s="1921" t="s">
        <v>559</v>
      </c>
      <c r="D133" s="1714"/>
      <c r="E133" s="1714"/>
      <c r="F133" s="1733"/>
      <c r="G133" s="1911" t="s">
        <v>1061</v>
      </c>
      <c r="H133" s="1912"/>
      <c r="I133" s="1912"/>
      <c r="J133" s="1912"/>
      <c r="K133" s="1912"/>
      <c r="L133" s="1912"/>
      <c r="M133" s="1912"/>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row>
    <row r="134" spans="1:268" s="69" customFormat="1" ht="137.25" customHeight="1">
      <c r="B134" s="11"/>
      <c r="C134" s="1921" t="s">
        <v>560</v>
      </c>
      <c r="D134" s="1714"/>
      <c r="E134" s="1714"/>
      <c r="F134" s="1733"/>
      <c r="G134" s="1910" t="s">
        <v>566</v>
      </c>
      <c r="H134" s="1819"/>
      <c r="I134" s="1819"/>
      <c r="J134" s="1819"/>
      <c r="K134" s="1819"/>
      <c r="L134" s="1819"/>
      <c r="M134" s="1819"/>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row>
    <row r="135" spans="1:268" s="69" customFormat="1" ht="30.75" customHeight="1">
      <c r="B135" s="11"/>
      <c r="C135" s="1921" t="s">
        <v>561</v>
      </c>
      <c r="D135" s="1714"/>
      <c r="E135" s="1714"/>
      <c r="F135" s="1733"/>
      <c r="G135" s="1910" t="s">
        <v>143</v>
      </c>
      <c r="H135" s="1819"/>
      <c r="I135" s="1819"/>
      <c r="J135" s="1819"/>
      <c r="K135" s="1819"/>
      <c r="L135" s="1819"/>
      <c r="M135" s="1819"/>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row>
    <row r="136" spans="1:268" s="69" customFormat="1" ht="202.15" customHeight="1">
      <c r="B136" s="11"/>
      <c r="C136" s="1921" t="s">
        <v>562</v>
      </c>
      <c r="D136" s="1714"/>
      <c r="E136" s="1714"/>
      <c r="F136" s="1733"/>
      <c r="G136" s="1910" t="s">
        <v>567</v>
      </c>
      <c r="H136" s="1819"/>
      <c r="I136" s="1819"/>
      <c r="J136" s="1819"/>
      <c r="K136" s="1819"/>
      <c r="L136" s="1819"/>
      <c r="M136" s="1819"/>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row>
    <row r="137" spans="1:268" ht="159.75" customHeight="1">
      <c r="A137" s="69"/>
      <c r="C137" s="1921" t="s">
        <v>563</v>
      </c>
      <c r="D137" s="1714"/>
      <c r="E137" s="1714"/>
      <c r="F137" s="1733"/>
      <c r="G137" s="1911" t="s">
        <v>1576</v>
      </c>
      <c r="H137" s="1912"/>
      <c r="I137" s="1912"/>
      <c r="J137" s="1912"/>
      <c r="K137" s="1912"/>
      <c r="L137" s="1912"/>
      <c r="M137" s="1912"/>
    </row>
    <row r="138" spans="1:268" s="296" customFormat="1" ht="27.75" customHeight="1">
      <c r="A138" s="295"/>
      <c r="C138" s="1921" t="s">
        <v>564</v>
      </c>
      <c r="D138" s="1714"/>
      <c r="E138" s="1714"/>
      <c r="F138" s="1733"/>
      <c r="G138" s="1910" t="s">
        <v>568</v>
      </c>
      <c r="H138" s="1819"/>
      <c r="I138" s="1819"/>
      <c r="J138" s="1819"/>
      <c r="K138" s="1819"/>
      <c r="L138" s="1819"/>
      <c r="M138" s="1819"/>
    </row>
    <row r="139" spans="1:268">
      <c r="A139" s="69"/>
    </row>
    <row r="140" spans="1:268">
      <c r="A140" s="69"/>
    </row>
    <row r="141" spans="1:268" s="86" customFormat="1" ht="15.5">
      <c r="A141" s="69"/>
      <c r="C141" s="1723" t="s">
        <v>1695</v>
      </c>
      <c r="D141" s="1309"/>
      <c r="E141" s="1309"/>
      <c r="F141" s="1309"/>
      <c r="G141" s="1309"/>
      <c r="H141" s="1309"/>
      <c r="I141" s="1309"/>
      <c r="J141" s="1309"/>
      <c r="K141" s="1309"/>
      <c r="L141" s="1309"/>
      <c r="M141" s="1309"/>
    </row>
    <row r="142" spans="1:268" s="1" customFormat="1" ht="25.5" customHeight="1">
      <c r="A142" s="69"/>
      <c r="B142" s="915"/>
      <c r="C142" s="39"/>
      <c r="D142" s="39">
        <v>2022</v>
      </c>
      <c r="E142" s="39">
        <v>2023</v>
      </c>
      <c r="F142" s="39">
        <v>2024</v>
      </c>
      <c r="G142" s="39">
        <v>2025</v>
      </c>
      <c r="I142" s="916"/>
      <c r="J142" s="916"/>
      <c r="K142" s="916"/>
      <c r="L142" s="916"/>
      <c r="M142" s="916"/>
      <c r="N142" s="916"/>
      <c r="O142" s="916"/>
      <c r="P142" s="916"/>
      <c r="Q142" s="916"/>
      <c r="R142" s="916"/>
      <c r="S142" s="916"/>
      <c r="T142" s="916"/>
      <c r="U142" s="916"/>
      <c r="V142" s="916"/>
      <c r="W142" s="916"/>
      <c r="X142" s="916"/>
      <c r="Y142" s="916"/>
      <c r="Z142" s="916"/>
      <c r="AA142" s="916"/>
      <c r="AB142" s="916"/>
      <c r="AC142" s="916"/>
      <c r="AD142" s="916"/>
      <c r="AE142" s="916"/>
      <c r="AF142" s="916"/>
      <c r="AG142" s="916"/>
      <c r="AH142" s="916"/>
      <c r="AI142" s="916"/>
      <c r="AJ142" s="916"/>
      <c r="AK142" s="916"/>
      <c r="AL142" s="916"/>
      <c r="AM142" s="916"/>
      <c r="AN142" s="916"/>
    </row>
    <row r="143" spans="1:268" s="1" customFormat="1" ht="27" customHeight="1">
      <c r="A143" s="69"/>
      <c r="B143" s="915"/>
      <c r="C143" s="917"/>
      <c r="D143" s="917">
        <v>1</v>
      </c>
      <c r="E143" s="917">
        <v>0</v>
      </c>
      <c r="F143" s="917">
        <v>0</v>
      </c>
      <c r="G143" s="918">
        <v>1</v>
      </c>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c r="AJ143" s="916"/>
      <c r="AK143" s="916"/>
      <c r="AL143" s="916"/>
      <c r="AM143" s="916"/>
      <c r="AN143" s="916"/>
    </row>
    <row r="144" spans="1:268" s="1" customFormat="1" ht="15">
      <c r="A144" s="69"/>
      <c r="B144" s="915"/>
      <c r="C144" s="919"/>
      <c r="D144" s="919"/>
      <c r="E144" s="919"/>
      <c r="F144" s="919"/>
      <c r="G144" s="920"/>
      <c r="H144"/>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c r="AI144" s="916"/>
      <c r="AJ144" s="916"/>
      <c r="AK144" s="916"/>
      <c r="AL144" s="916"/>
      <c r="AM144" s="916"/>
      <c r="AN144" s="916"/>
    </row>
    <row r="145" spans="1:40" s="1" customFormat="1" ht="15">
      <c r="A145" s="69"/>
      <c r="B145" s="915"/>
      <c r="C145" s="919"/>
      <c r="D145" s="919"/>
      <c r="E145" s="919"/>
      <c r="F145" s="919"/>
      <c r="G145" s="920"/>
      <c r="H145"/>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c r="AJ145" s="916"/>
      <c r="AK145" s="916"/>
      <c r="AL145" s="916"/>
      <c r="AM145" s="916"/>
      <c r="AN145" s="916"/>
    </row>
    <row r="146" spans="1:40" s="1" customFormat="1" ht="15.5">
      <c r="A146" s="69"/>
      <c r="B146" s="921"/>
      <c r="C146" s="1918" t="s">
        <v>1714</v>
      </c>
      <c r="D146" s="1919"/>
      <c r="E146" s="1919"/>
      <c r="F146" s="1919"/>
      <c r="G146" s="1919"/>
      <c r="H146" s="1919"/>
      <c r="I146" s="1919"/>
      <c r="J146" s="1919"/>
      <c r="K146" s="1919"/>
      <c r="L146" s="1919"/>
      <c r="M146" s="1920"/>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916"/>
      <c r="AM146" s="916"/>
      <c r="AN146" s="916"/>
    </row>
    <row r="147" spans="1:40" ht="15" customHeight="1">
      <c r="A147" s="69"/>
      <c r="C147" s="1252" t="s">
        <v>1548</v>
      </c>
      <c r="D147" s="1252"/>
      <c r="E147" s="1252"/>
      <c r="F147" s="1252"/>
      <c r="G147" s="1252"/>
      <c r="H147" s="1252"/>
      <c r="I147" s="1252"/>
      <c r="J147" s="1252"/>
      <c r="K147" s="1252"/>
      <c r="L147" s="1252"/>
      <c r="M147" s="1252"/>
    </row>
    <row r="148" spans="1:40" ht="14.25" customHeight="1">
      <c r="A148" s="69"/>
      <c r="C148" s="1252"/>
      <c r="D148" s="1252"/>
      <c r="E148" s="1252"/>
      <c r="F148" s="1252"/>
      <c r="G148" s="1252"/>
      <c r="H148" s="1252"/>
      <c r="I148" s="1252"/>
      <c r="J148" s="1252"/>
      <c r="K148" s="1252"/>
      <c r="L148" s="1252"/>
      <c r="M148" s="1252"/>
    </row>
    <row r="149" spans="1:40" ht="14.25" customHeight="1">
      <c r="A149" s="69"/>
      <c r="C149" s="1252"/>
      <c r="D149" s="1252"/>
      <c r="E149" s="1252"/>
      <c r="F149" s="1252"/>
      <c r="G149" s="1252"/>
      <c r="H149" s="1252"/>
      <c r="I149" s="1252"/>
      <c r="J149" s="1252"/>
      <c r="K149" s="1252"/>
      <c r="L149" s="1252"/>
      <c r="M149" s="1252"/>
    </row>
    <row r="150" spans="1:40" ht="14.25" customHeight="1">
      <c r="A150" s="69"/>
      <c r="C150" s="1252"/>
      <c r="D150" s="1252"/>
      <c r="E150" s="1252"/>
      <c r="F150" s="1252"/>
      <c r="G150" s="1252"/>
      <c r="H150" s="1252"/>
      <c r="I150" s="1252"/>
      <c r="J150" s="1252"/>
      <c r="K150" s="1252"/>
      <c r="L150" s="1252"/>
      <c r="M150" s="1252"/>
    </row>
    <row r="151" spans="1:40" ht="14.25" customHeight="1">
      <c r="A151" s="69"/>
      <c r="C151" s="1252"/>
      <c r="D151" s="1252"/>
      <c r="E151" s="1252"/>
      <c r="F151" s="1252"/>
      <c r="G151" s="1252"/>
      <c r="H151" s="1252"/>
      <c r="I151" s="1252"/>
      <c r="J151" s="1252"/>
      <c r="K151" s="1252"/>
      <c r="L151" s="1252"/>
      <c r="M151" s="1252"/>
    </row>
    <row r="152" spans="1:40" ht="14.25" customHeight="1">
      <c r="A152" s="69"/>
      <c r="C152" s="1252"/>
      <c r="D152" s="1252"/>
      <c r="E152" s="1252"/>
      <c r="F152" s="1252"/>
      <c r="G152" s="1252"/>
      <c r="H152" s="1252"/>
      <c r="I152" s="1252"/>
      <c r="J152" s="1252"/>
      <c r="K152" s="1252"/>
      <c r="L152" s="1252"/>
      <c r="M152" s="1252"/>
    </row>
    <row r="153" spans="1:40" ht="14.25" customHeight="1">
      <c r="A153" s="69"/>
      <c r="C153" s="1252"/>
      <c r="D153" s="1252"/>
      <c r="E153" s="1252"/>
      <c r="F153" s="1252"/>
      <c r="G153" s="1252"/>
      <c r="H153" s="1252"/>
      <c r="I153" s="1252"/>
      <c r="J153" s="1252"/>
      <c r="K153" s="1252"/>
      <c r="L153" s="1252"/>
      <c r="M153" s="1252"/>
    </row>
    <row r="154" spans="1:40" ht="14.25" customHeight="1">
      <c r="A154" s="69"/>
      <c r="C154" s="1252"/>
      <c r="D154" s="1252"/>
      <c r="E154" s="1252"/>
      <c r="F154" s="1252"/>
      <c r="G154" s="1252"/>
      <c r="H154" s="1252"/>
      <c r="I154" s="1252"/>
      <c r="J154" s="1252"/>
      <c r="K154" s="1252"/>
      <c r="L154" s="1252"/>
      <c r="M154" s="1252"/>
    </row>
    <row r="155" spans="1:40" ht="14.25" customHeight="1">
      <c r="A155" s="69"/>
      <c r="C155" s="1252"/>
      <c r="D155" s="1252"/>
      <c r="E155" s="1252"/>
      <c r="F155" s="1252"/>
      <c r="G155" s="1252"/>
      <c r="H155" s="1252"/>
      <c r="I155" s="1252"/>
      <c r="J155" s="1252"/>
      <c r="K155" s="1252"/>
      <c r="L155" s="1252"/>
      <c r="M155" s="1252"/>
    </row>
    <row r="156" spans="1:40" ht="14.25" customHeight="1">
      <c r="A156" s="69"/>
      <c r="C156" s="1252"/>
      <c r="D156" s="1252"/>
      <c r="E156" s="1252"/>
      <c r="F156" s="1252"/>
      <c r="G156" s="1252"/>
      <c r="H156" s="1252"/>
      <c r="I156" s="1252"/>
      <c r="J156" s="1252"/>
      <c r="K156" s="1252"/>
      <c r="L156" s="1252"/>
      <c r="M156" s="1252"/>
    </row>
    <row r="157" spans="1:40" ht="14.25" customHeight="1">
      <c r="A157" s="69"/>
      <c r="C157" s="1252"/>
      <c r="D157" s="1252"/>
      <c r="E157" s="1252"/>
      <c r="F157" s="1252"/>
      <c r="G157" s="1252"/>
      <c r="H157" s="1252"/>
      <c r="I157" s="1252"/>
      <c r="J157" s="1252"/>
      <c r="K157" s="1252"/>
      <c r="L157" s="1252"/>
      <c r="M157" s="1252"/>
    </row>
    <row r="158" spans="1:40" ht="14.25" customHeight="1">
      <c r="A158" s="69"/>
      <c r="C158" s="1252"/>
      <c r="D158" s="1252"/>
      <c r="E158" s="1252"/>
      <c r="F158" s="1252"/>
      <c r="G158" s="1252"/>
      <c r="H158" s="1252"/>
      <c r="I158" s="1252"/>
      <c r="J158" s="1252"/>
      <c r="K158" s="1252"/>
      <c r="L158" s="1252"/>
      <c r="M158" s="1252"/>
    </row>
    <row r="159" spans="1:40" ht="14.25" customHeight="1">
      <c r="A159" s="69"/>
      <c r="C159" s="1252"/>
      <c r="D159" s="1252"/>
      <c r="E159" s="1252"/>
      <c r="F159" s="1252"/>
      <c r="G159" s="1252"/>
      <c r="H159" s="1252"/>
      <c r="I159" s="1252"/>
      <c r="J159" s="1252"/>
      <c r="K159" s="1252"/>
      <c r="L159" s="1252"/>
      <c r="M159" s="1252"/>
    </row>
    <row r="160" spans="1:40" ht="14.25" customHeight="1">
      <c r="A160" s="69"/>
      <c r="C160" s="1252"/>
      <c r="D160" s="1252"/>
      <c r="E160" s="1252"/>
      <c r="F160" s="1252"/>
      <c r="G160" s="1252"/>
      <c r="H160" s="1252"/>
      <c r="I160" s="1252"/>
      <c r="J160" s="1252"/>
      <c r="K160" s="1252"/>
      <c r="L160" s="1252"/>
      <c r="M160" s="1252"/>
    </row>
    <row r="161" spans="1:16335" s="12" customFormat="1" ht="14.25" customHeight="1">
      <c r="A161" s="69"/>
      <c r="B161" s="11"/>
      <c r="C161" s="1252"/>
      <c r="D161" s="1252"/>
      <c r="E161" s="1252"/>
      <c r="F161" s="1252"/>
      <c r="G161" s="1252"/>
      <c r="H161" s="1252"/>
      <c r="I161" s="1252"/>
      <c r="J161" s="1252"/>
      <c r="K161" s="1252"/>
      <c r="L161" s="1252"/>
      <c r="M161" s="1252"/>
    </row>
    <row r="162" spans="1:16335" s="12" customFormat="1" ht="14.25" customHeight="1">
      <c r="A162" s="69"/>
      <c r="B162" s="11"/>
      <c r="C162" s="1252"/>
      <c r="D162" s="1252"/>
      <c r="E162" s="1252"/>
      <c r="F162" s="1252"/>
      <c r="G162" s="1252"/>
      <c r="H162" s="1252"/>
      <c r="I162" s="1252"/>
      <c r="J162" s="1252"/>
      <c r="K162" s="1252"/>
      <c r="L162" s="1252"/>
      <c r="M162" s="1252"/>
    </row>
    <row r="163" spans="1:16335" s="12" customFormat="1" ht="14.25" customHeight="1">
      <c r="A163" s="69"/>
      <c r="B163" s="11"/>
      <c r="C163" s="1252"/>
      <c r="D163" s="1252"/>
      <c r="E163" s="1252"/>
      <c r="F163" s="1252"/>
      <c r="G163" s="1252"/>
      <c r="H163" s="1252"/>
      <c r="I163" s="1252"/>
      <c r="J163" s="1252"/>
      <c r="K163" s="1252"/>
      <c r="L163" s="1252"/>
      <c r="M163" s="1252"/>
    </row>
    <row r="164" spans="1:16335" s="12" customFormat="1" ht="14.25" customHeight="1">
      <c r="A164" s="69"/>
      <c r="B164" s="11"/>
      <c r="C164" s="1252"/>
      <c r="D164" s="1252"/>
      <c r="E164" s="1252"/>
      <c r="F164" s="1252"/>
      <c r="G164" s="1252"/>
      <c r="H164" s="1252"/>
      <c r="I164" s="1252"/>
      <c r="J164" s="1252"/>
      <c r="K164" s="1252"/>
      <c r="L164" s="1252"/>
      <c r="M164" s="1252"/>
    </row>
    <row r="165" spans="1:16335" s="12" customFormat="1" ht="14.25" customHeight="1">
      <c r="A165" s="69"/>
      <c r="B165" s="11"/>
      <c r="C165" s="1252"/>
      <c r="D165" s="1252"/>
      <c r="E165" s="1252"/>
      <c r="F165" s="1252"/>
      <c r="G165" s="1252"/>
      <c r="H165" s="1252"/>
      <c r="I165" s="1252"/>
      <c r="J165" s="1252"/>
      <c r="K165" s="1252"/>
      <c r="L165" s="1252"/>
      <c r="M165" s="1252"/>
    </row>
    <row r="166" spans="1:16335" s="12" customFormat="1" ht="14.25" customHeight="1">
      <c r="A166" s="69"/>
      <c r="B166" s="11"/>
      <c r="C166" s="1252"/>
      <c r="D166" s="1252"/>
      <c r="E166" s="1252"/>
      <c r="F166" s="1252"/>
      <c r="G166" s="1252"/>
      <c r="H166" s="1252"/>
      <c r="I166" s="1252"/>
      <c r="J166" s="1252"/>
      <c r="K166" s="1252"/>
      <c r="L166" s="1252"/>
      <c r="M166" s="1252"/>
    </row>
    <row r="167" spans="1:16335" s="12" customFormat="1" ht="14.25" customHeight="1">
      <c r="A167" s="69"/>
      <c r="B167" s="11"/>
      <c r="C167" s="1252"/>
      <c r="D167" s="1252"/>
      <c r="E167" s="1252"/>
      <c r="F167" s="1252"/>
      <c r="G167" s="1252"/>
      <c r="H167" s="1252"/>
      <c r="I167" s="1252"/>
      <c r="J167" s="1252"/>
      <c r="K167" s="1252"/>
      <c r="L167" s="1252"/>
      <c r="M167" s="1252"/>
    </row>
    <row r="168" spans="1:16335" s="12" customFormat="1" ht="14.25" customHeight="1">
      <c r="A168" s="69"/>
      <c r="B168" s="11"/>
      <c r="C168" s="1252"/>
      <c r="D168" s="1252"/>
      <c r="E168" s="1252"/>
      <c r="F168" s="1252"/>
      <c r="G168" s="1252"/>
      <c r="H168" s="1252"/>
      <c r="I168" s="1252"/>
      <c r="J168" s="1252"/>
      <c r="K168" s="1252"/>
      <c r="L168" s="1252"/>
      <c r="M168" s="1252"/>
    </row>
    <row r="169" spans="1:16335" s="12" customFormat="1" ht="14.25" customHeight="1">
      <c r="A169" s="69"/>
      <c r="B169" s="11"/>
      <c r="C169" s="1252"/>
      <c r="D169" s="1252"/>
      <c r="E169" s="1252"/>
      <c r="F169" s="1252"/>
      <c r="G169" s="1252"/>
      <c r="H169" s="1252"/>
      <c r="I169" s="1252"/>
      <c r="J169" s="1252"/>
      <c r="K169" s="1252"/>
      <c r="L169" s="1252"/>
      <c r="M169" s="1252"/>
    </row>
    <row r="170" spans="1:16335" s="12" customFormat="1" ht="14.25" customHeight="1">
      <c r="A170" s="69"/>
      <c r="B170" s="11"/>
      <c r="C170" s="1252"/>
      <c r="D170" s="1252"/>
      <c r="E170" s="1252"/>
      <c r="F170" s="1252"/>
      <c r="G170" s="1252"/>
      <c r="H170" s="1252"/>
      <c r="I170" s="1252"/>
      <c r="J170" s="1252"/>
      <c r="K170" s="1252"/>
      <c r="L170" s="1252"/>
      <c r="M170" s="1252"/>
    </row>
    <row r="171" spans="1:16335" s="12" customFormat="1" ht="14.25" customHeight="1">
      <c r="A171" s="69"/>
      <c r="B171" s="11"/>
      <c r="C171" s="1252"/>
      <c r="D171" s="1252"/>
      <c r="E171" s="1252"/>
      <c r="F171" s="1252"/>
      <c r="G171" s="1252"/>
      <c r="H171" s="1252"/>
      <c r="I171" s="1252"/>
      <c r="J171" s="1252"/>
      <c r="K171" s="1252"/>
      <c r="L171" s="1252"/>
      <c r="M171" s="1252"/>
    </row>
    <row r="172" spans="1:16335" s="12" customFormat="1">
      <c r="A172" s="69"/>
      <c r="B172" s="11"/>
      <c r="C172" s="1252"/>
      <c r="D172" s="1252"/>
      <c r="E172" s="1252"/>
      <c r="F172" s="1252"/>
      <c r="G172" s="1252"/>
      <c r="H172" s="1252"/>
      <c r="I172" s="1252"/>
      <c r="J172" s="1252"/>
      <c r="K172" s="1252"/>
      <c r="L172" s="1252"/>
      <c r="M172" s="1252"/>
    </row>
    <row r="173" spans="1:16335" s="12" customFormat="1" ht="14.25" customHeight="1">
      <c r="A173" s="69"/>
      <c r="B173" s="11"/>
    </row>
    <row r="174" spans="1:16335" s="12" customFormat="1" ht="15">
      <c r="A174" s="69"/>
      <c r="B174" s="11"/>
      <c r="C174" s="5"/>
      <c r="D174" s="6"/>
      <c r="E174" s="5"/>
      <c r="F174" s="5"/>
      <c r="G174" s="5"/>
      <c r="H174" s="6"/>
      <c r="I174" s="63"/>
      <c r="J174" s="63"/>
      <c r="K174" s="63"/>
      <c r="L174" s="63"/>
      <c r="M174" s="63"/>
      <c r="N174" s="63"/>
      <c r="O174" s="63"/>
      <c r="P174" s="63"/>
      <c r="Q174" s="63"/>
      <c r="R174" s="63"/>
      <c r="S174" s="7"/>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row>
    <row r="175" spans="1:16335" s="12" customFormat="1" ht="15.75" customHeight="1">
      <c r="A175" s="69"/>
      <c r="B175" s="11"/>
      <c r="C175" s="1723" t="s">
        <v>937</v>
      </c>
      <c r="D175" s="1309"/>
      <c r="E175" s="1309"/>
      <c r="F175" s="1309"/>
      <c r="G175" s="1309"/>
      <c r="H175" s="1309"/>
      <c r="I175" s="1309"/>
      <c r="J175" s="1309"/>
      <c r="K175" s="1309"/>
      <c r="L175" s="1309"/>
      <c r="M175" s="1309"/>
      <c r="N175" s="63"/>
      <c r="O175" s="63"/>
      <c r="P175" s="63"/>
      <c r="Q175" s="63"/>
      <c r="R175" s="63"/>
      <c r="S175" s="63"/>
      <c r="T175" s="63"/>
      <c r="U175" s="63"/>
      <c r="V175" s="7"/>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c r="BHB175" s="1"/>
      <c r="BHC175" s="1"/>
      <c r="BHD175" s="1"/>
      <c r="BHE175" s="1"/>
      <c r="BHF175" s="1"/>
      <c r="BHG175" s="1"/>
      <c r="BHH175" s="1"/>
      <c r="BHI175" s="1"/>
      <c r="BHJ175" s="1"/>
      <c r="BHK175" s="1"/>
      <c r="BHL175" s="1"/>
      <c r="BHM175" s="1"/>
      <c r="BHN175" s="1"/>
      <c r="BHO175" s="1"/>
      <c r="BHP175" s="1"/>
      <c r="BHQ175" s="1"/>
      <c r="BHR175" s="1"/>
      <c r="BHS175" s="1"/>
      <c r="BHT175" s="1"/>
      <c r="BHU175" s="1"/>
      <c r="BHV175" s="1"/>
      <c r="BHW175" s="1"/>
      <c r="BHX175" s="1"/>
      <c r="BHY175" s="1"/>
      <c r="BHZ175" s="1"/>
      <c r="BIA175" s="1"/>
      <c r="BIB175" s="1"/>
      <c r="BIC175" s="1"/>
      <c r="BID175" s="1"/>
      <c r="BIE175" s="1"/>
      <c r="BIF175" s="1"/>
      <c r="BIG175" s="1"/>
      <c r="BIH175" s="1"/>
      <c r="BII175" s="1"/>
      <c r="BIJ175" s="1"/>
      <c r="BIK175" s="1"/>
      <c r="BIL175" s="1"/>
      <c r="BIM175" s="1"/>
      <c r="BIN175" s="1"/>
      <c r="BIO175" s="1"/>
      <c r="BIP175" s="1"/>
      <c r="BIQ175" s="1"/>
      <c r="BIR175" s="1"/>
      <c r="BIS175" s="1"/>
      <c r="BIT175" s="1"/>
      <c r="BIU175" s="1"/>
      <c r="BIV175" s="1"/>
      <c r="BIW175" s="1"/>
      <c r="BIX175" s="1"/>
      <c r="BIY175" s="1"/>
      <c r="BIZ175" s="1"/>
      <c r="BJA175" s="1"/>
      <c r="BJB175" s="1"/>
      <c r="BJC175" s="1"/>
      <c r="BJD175" s="1"/>
      <c r="BJE175" s="1"/>
      <c r="BJF175" s="1"/>
      <c r="BJG175" s="1"/>
      <c r="BJH175" s="1"/>
      <c r="BJI175" s="1"/>
      <c r="BJJ175" s="1"/>
      <c r="BJK175" s="1"/>
      <c r="BJL175" s="1"/>
      <c r="BJM175" s="1"/>
      <c r="BJN175" s="1"/>
      <c r="BJO175" s="1"/>
      <c r="BJP175" s="1"/>
      <c r="BJQ175" s="1"/>
      <c r="BJR175" s="1"/>
      <c r="BJS175" s="1"/>
      <c r="BJT175" s="1"/>
      <c r="BJU175" s="1"/>
      <c r="BJV175" s="1"/>
      <c r="BJW175" s="1"/>
      <c r="BJX175" s="1"/>
      <c r="BJY175" s="1"/>
      <c r="BJZ175" s="1"/>
      <c r="BKA175" s="1"/>
      <c r="BKB175" s="1"/>
      <c r="BKC175" s="1"/>
      <c r="BKD175" s="1"/>
      <c r="BKE175" s="1"/>
      <c r="BKF175" s="1"/>
      <c r="BKG175" s="1"/>
      <c r="BKH175" s="1"/>
      <c r="BKI175" s="1"/>
      <c r="BKJ175" s="1"/>
      <c r="BKK175" s="1"/>
      <c r="BKL175" s="1"/>
      <c r="BKM175" s="1"/>
      <c r="BKN175" s="1"/>
      <c r="BKO175" s="1"/>
      <c r="BKP175" s="1"/>
      <c r="BKQ175" s="1"/>
      <c r="BKR175" s="1"/>
      <c r="BKS175" s="1"/>
      <c r="BKT175" s="1"/>
      <c r="BKU175" s="1"/>
      <c r="BKV175" s="1"/>
      <c r="BKW175" s="1"/>
      <c r="BKX175" s="1"/>
      <c r="BKY175" s="1"/>
      <c r="BKZ175" s="1"/>
      <c r="BLA175" s="1"/>
      <c r="BLB175" s="1"/>
      <c r="BLC175" s="1"/>
      <c r="BLD175" s="1"/>
      <c r="BLE175" s="1"/>
      <c r="BLF175" s="1"/>
      <c r="BLG175" s="1"/>
      <c r="BLH175" s="1"/>
      <c r="BLI175" s="1"/>
      <c r="BLJ175" s="1"/>
      <c r="BLK175" s="1"/>
      <c r="BLL175" s="1"/>
      <c r="BLM175" s="1"/>
      <c r="BLN175" s="1"/>
      <c r="BLO175" s="1"/>
      <c r="BLP175" s="1"/>
      <c r="BLQ175" s="1"/>
      <c r="BLR175" s="1"/>
      <c r="BLS175" s="1"/>
      <c r="BLT175" s="1"/>
      <c r="BLU175" s="1"/>
      <c r="BLV175" s="1"/>
      <c r="BLW175" s="1"/>
      <c r="BLX175" s="1"/>
      <c r="BLY175" s="1"/>
      <c r="BLZ175" s="1"/>
      <c r="BMA175" s="1"/>
      <c r="BMB175" s="1"/>
      <c r="BMC175" s="1"/>
      <c r="BMD175" s="1"/>
      <c r="BME175" s="1"/>
      <c r="BMF175" s="1"/>
      <c r="BMG175" s="1"/>
      <c r="BMH175" s="1"/>
      <c r="BMI175" s="1"/>
      <c r="BMJ175" s="1"/>
      <c r="BMK175" s="1"/>
      <c r="BML175" s="1"/>
      <c r="BMM175" s="1"/>
      <c r="BMN175" s="1"/>
      <c r="BMO175" s="1"/>
      <c r="BMP175" s="1"/>
      <c r="BMQ175" s="1"/>
      <c r="BMR175" s="1"/>
      <c r="BMS175" s="1"/>
      <c r="BMT175" s="1"/>
      <c r="BMU175" s="1"/>
      <c r="BMV175" s="1"/>
      <c r="BMW175" s="1"/>
      <c r="BMX175" s="1"/>
      <c r="BMY175" s="1"/>
      <c r="BMZ175" s="1"/>
      <c r="BNA175" s="1"/>
      <c r="BNB175" s="1"/>
      <c r="BNC175" s="1"/>
      <c r="BND175" s="1"/>
      <c r="BNE175" s="1"/>
      <c r="BNF175" s="1"/>
      <c r="BNG175" s="1"/>
      <c r="BNH175" s="1"/>
      <c r="BNI175" s="1"/>
      <c r="BNJ175" s="1"/>
      <c r="BNK175" s="1"/>
      <c r="BNL175" s="1"/>
      <c r="BNM175" s="1"/>
      <c r="BNN175" s="1"/>
      <c r="BNO175" s="1"/>
      <c r="BNP175" s="1"/>
      <c r="BNQ175" s="1"/>
      <c r="BNR175" s="1"/>
      <c r="BNS175" s="1"/>
      <c r="BNT175" s="1"/>
      <c r="BNU175" s="1"/>
      <c r="BNV175" s="1"/>
      <c r="BNW175" s="1"/>
      <c r="BNX175" s="1"/>
      <c r="BNY175" s="1"/>
      <c r="BNZ175" s="1"/>
      <c r="BOA175" s="1"/>
      <c r="BOB175" s="1"/>
      <c r="BOC175" s="1"/>
      <c r="BOD175" s="1"/>
      <c r="BOE175" s="1"/>
      <c r="BOF175" s="1"/>
      <c r="BOG175" s="1"/>
      <c r="BOH175" s="1"/>
      <c r="BOI175" s="1"/>
      <c r="BOJ175" s="1"/>
      <c r="BOK175" s="1"/>
      <c r="BOL175" s="1"/>
      <c r="BOM175" s="1"/>
      <c r="BON175" s="1"/>
      <c r="BOO175" s="1"/>
      <c r="BOP175" s="1"/>
      <c r="BOQ175" s="1"/>
      <c r="BOR175" s="1"/>
      <c r="BOS175" s="1"/>
      <c r="BOT175" s="1"/>
      <c r="BOU175" s="1"/>
      <c r="BOV175" s="1"/>
      <c r="BOW175" s="1"/>
      <c r="BOX175" s="1"/>
      <c r="BOY175" s="1"/>
      <c r="BOZ175" s="1"/>
      <c r="BPA175" s="1"/>
      <c r="BPB175" s="1"/>
      <c r="BPC175" s="1"/>
      <c r="BPD175" s="1"/>
      <c r="BPE175" s="1"/>
      <c r="BPF175" s="1"/>
      <c r="BPG175" s="1"/>
      <c r="BPH175" s="1"/>
      <c r="BPI175" s="1"/>
      <c r="BPJ175" s="1"/>
      <c r="BPK175" s="1"/>
      <c r="BPL175" s="1"/>
      <c r="BPM175" s="1"/>
      <c r="BPN175" s="1"/>
      <c r="BPO175" s="1"/>
      <c r="BPP175" s="1"/>
      <c r="BPQ175" s="1"/>
      <c r="BPR175" s="1"/>
      <c r="BPS175" s="1"/>
      <c r="BPT175" s="1"/>
      <c r="BPU175" s="1"/>
      <c r="BPV175" s="1"/>
      <c r="BPW175" s="1"/>
      <c r="BPX175" s="1"/>
      <c r="BPY175" s="1"/>
      <c r="BPZ175" s="1"/>
      <c r="BQA175" s="1"/>
      <c r="BQB175" s="1"/>
      <c r="BQC175" s="1"/>
      <c r="BQD175" s="1"/>
      <c r="BQE175" s="1"/>
      <c r="BQF175" s="1"/>
      <c r="BQG175" s="1"/>
      <c r="BQH175" s="1"/>
      <c r="BQI175" s="1"/>
      <c r="BQJ175" s="1"/>
      <c r="BQK175" s="1"/>
      <c r="BQL175" s="1"/>
      <c r="BQM175" s="1"/>
      <c r="BQN175" s="1"/>
      <c r="BQO175" s="1"/>
      <c r="BQP175" s="1"/>
      <c r="BQQ175" s="1"/>
      <c r="BQR175" s="1"/>
      <c r="BQS175" s="1"/>
      <c r="BQT175" s="1"/>
      <c r="BQU175" s="1"/>
      <c r="BQV175" s="1"/>
      <c r="BQW175" s="1"/>
      <c r="BQX175" s="1"/>
      <c r="BQY175" s="1"/>
      <c r="BQZ175" s="1"/>
      <c r="BRA175" s="1"/>
      <c r="BRB175" s="1"/>
      <c r="BRC175" s="1"/>
      <c r="BRD175" s="1"/>
      <c r="BRE175" s="1"/>
      <c r="BRF175" s="1"/>
      <c r="BRG175" s="1"/>
      <c r="BRH175" s="1"/>
      <c r="BRI175" s="1"/>
      <c r="BRJ175" s="1"/>
      <c r="BRK175" s="1"/>
      <c r="BRL175" s="1"/>
      <c r="BRM175" s="1"/>
      <c r="BRN175" s="1"/>
      <c r="BRO175" s="1"/>
      <c r="BRP175" s="1"/>
      <c r="BRQ175" s="1"/>
      <c r="BRR175" s="1"/>
      <c r="BRS175" s="1"/>
      <c r="BRT175" s="1"/>
      <c r="BRU175" s="1"/>
      <c r="BRV175" s="1"/>
      <c r="BRW175" s="1"/>
      <c r="BRX175" s="1"/>
      <c r="BRY175" s="1"/>
      <c r="BRZ175" s="1"/>
      <c r="BSA175" s="1"/>
      <c r="BSB175" s="1"/>
      <c r="BSC175" s="1"/>
      <c r="BSD175" s="1"/>
      <c r="BSE175" s="1"/>
      <c r="BSF175" s="1"/>
      <c r="BSG175" s="1"/>
      <c r="BSH175" s="1"/>
      <c r="BSI175" s="1"/>
      <c r="BSJ175" s="1"/>
      <c r="BSK175" s="1"/>
      <c r="BSL175" s="1"/>
      <c r="BSM175" s="1"/>
      <c r="BSN175" s="1"/>
      <c r="BSO175" s="1"/>
      <c r="BSP175" s="1"/>
      <c r="BSQ175" s="1"/>
      <c r="BSR175" s="1"/>
      <c r="BSS175" s="1"/>
      <c r="BST175" s="1"/>
      <c r="BSU175" s="1"/>
      <c r="BSV175" s="1"/>
      <c r="BSW175" s="1"/>
      <c r="BSX175" s="1"/>
      <c r="BSY175" s="1"/>
      <c r="BSZ175" s="1"/>
      <c r="BTA175" s="1"/>
      <c r="BTB175" s="1"/>
      <c r="BTC175" s="1"/>
      <c r="BTD175" s="1"/>
      <c r="BTE175" s="1"/>
      <c r="BTF175" s="1"/>
      <c r="BTG175" s="1"/>
      <c r="BTH175" s="1"/>
      <c r="BTI175" s="1"/>
      <c r="BTJ175" s="1"/>
      <c r="BTK175" s="1"/>
      <c r="BTL175" s="1"/>
      <c r="BTM175" s="1"/>
      <c r="BTN175" s="1"/>
      <c r="BTO175" s="1"/>
      <c r="BTP175" s="1"/>
      <c r="BTQ175" s="1"/>
      <c r="BTR175" s="1"/>
      <c r="BTS175" s="1"/>
      <c r="BTT175" s="1"/>
      <c r="BTU175" s="1"/>
      <c r="BTV175" s="1"/>
      <c r="BTW175" s="1"/>
      <c r="BTX175" s="1"/>
      <c r="BTY175" s="1"/>
      <c r="BTZ175" s="1"/>
      <c r="BUA175" s="1"/>
      <c r="BUB175" s="1"/>
      <c r="BUC175" s="1"/>
      <c r="BUD175" s="1"/>
      <c r="BUE175" s="1"/>
      <c r="BUF175" s="1"/>
      <c r="BUG175" s="1"/>
      <c r="BUH175" s="1"/>
      <c r="BUI175" s="1"/>
      <c r="BUJ175" s="1"/>
      <c r="BUK175" s="1"/>
      <c r="BUL175" s="1"/>
      <c r="BUM175" s="1"/>
      <c r="BUN175" s="1"/>
      <c r="BUO175" s="1"/>
      <c r="BUP175" s="1"/>
      <c r="BUQ175" s="1"/>
      <c r="BUR175" s="1"/>
      <c r="BUS175" s="1"/>
      <c r="BUT175" s="1"/>
      <c r="BUU175" s="1"/>
      <c r="BUV175" s="1"/>
      <c r="BUW175" s="1"/>
      <c r="BUX175" s="1"/>
      <c r="BUY175" s="1"/>
      <c r="BUZ175" s="1"/>
      <c r="BVA175" s="1"/>
      <c r="BVB175" s="1"/>
      <c r="BVC175" s="1"/>
      <c r="BVD175" s="1"/>
      <c r="BVE175" s="1"/>
      <c r="BVF175" s="1"/>
      <c r="BVG175" s="1"/>
      <c r="BVH175" s="1"/>
      <c r="BVI175" s="1"/>
      <c r="BVJ175" s="1"/>
      <c r="BVK175" s="1"/>
      <c r="BVL175" s="1"/>
      <c r="BVM175" s="1"/>
      <c r="BVN175" s="1"/>
      <c r="BVO175" s="1"/>
      <c r="BVP175" s="1"/>
      <c r="BVQ175" s="1"/>
      <c r="BVR175" s="1"/>
      <c r="BVS175" s="1"/>
      <c r="BVT175" s="1"/>
      <c r="BVU175" s="1"/>
      <c r="BVV175" s="1"/>
      <c r="BVW175" s="1"/>
      <c r="BVX175" s="1"/>
      <c r="BVY175" s="1"/>
      <c r="BVZ175" s="1"/>
      <c r="BWA175" s="1"/>
      <c r="BWB175" s="1"/>
      <c r="BWC175" s="1"/>
      <c r="BWD175" s="1"/>
      <c r="BWE175" s="1"/>
      <c r="BWF175" s="1"/>
      <c r="BWG175" s="1"/>
      <c r="BWH175" s="1"/>
      <c r="BWI175" s="1"/>
      <c r="BWJ175" s="1"/>
      <c r="BWK175" s="1"/>
      <c r="BWL175" s="1"/>
      <c r="BWM175" s="1"/>
      <c r="BWN175" s="1"/>
      <c r="BWO175" s="1"/>
      <c r="BWP175" s="1"/>
      <c r="BWQ175" s="1"/>
      <c r="BWR175" s="1"/>
      <c r="BWS175" s="1"/>
      <c r="BWT175" s="1"/>
      <c r="BWU175" s="1"/>
      <c r="BWV175" s="1"/>
      <c r="BWW175" s="1"/>
      <c r="BWX175" s="1"/>
      <c r="BWY175" s="1"/>
      <c r="BWZ175" s="1"/>
      <c r="BXA175" s="1"/>
      <c r="BXB175" s="1"/>
      <c r="BXC175" s="1"/>
      <c r="BXD175" s="1"/>
      <c r="BXE175" s="1"/>
      <c r="BXF175" s="1"/>
      <c r="BXG175" s="1"/>
      <c r="BXH175" s="1"/>
      <c r="BXI175" s="1"/>
      <c r="BXJ175" s="1"/>
      <c r="BXK175" s="1"/>
      <c r="BXL175" s="1"/>
      <c r="BXM175" s="1"/>
      <c r="BXN175" s="1"/>
      <c r="BXO175" s="1"/>
      <c r="BXP175" s="1"/>
      <c r="BXQ175" s="1"/>
      <c r="BXR175" s="1"/>
      <c r="BXS175" s="1"/>
      <c r="BXT175" s="1"/>
      <c r="BXU175" s="1"/>
      <c r="BXV175" s="1"/>
      <c r="BXW175" s="1"/>
      <c r="BXX175" s="1"/>
      <c r="BXY175" s="1"/>
      <c r="BXZ175" s="1"/>
      <c r="BYA175" s="1"/>
      <c r="BYB175" s="1"/>
      <c r="BYC175" s="1"/>
      <c r="BYD175" s="1"/>
      <c r="BYE175" s="1"/>
      <c r="BYF175" s="1"/>
      <c r="BYG175" s="1"/>
      <c r="BYH175" s="1"/>
      <c r="BYI175" s="1"/>
      <c r="BYJ175" s="1"/>
      <c r="BYK175" s="1"/>
      <c r="BYL175" s="1"/>
      <c r="BYM175" s="1"/>
      <c r="BYN175" s="1"/>
      <c r="BYO175" s="1"/>
      <c r="BYP175" s="1"/>
      <c r="BYQ175" s="1"/>
      <c r="BYR175" s="1"/>
      <c r="BYS175" s="1"/>
      <c r="BYT175" s="1"/>
      <c r="BYU175" s="1"/>
      <c r="BYV175" s="1"/>
      <c r="BYW175" s="1"/>
      <c r="BYX175" s="1"/>
      <c r="BYY175" s="1"/>
      <c r="BYZ175" s="1"/>
      <c r="BZA175" s="1"/>
      <c r="BZB175" s="1"/>
      <c r="BZC175" s="1"/>
      <c r="BZD175" s="1"/>
      <c r="BZE175" s="1"/>
      <c r="BZF175" s="1"/>
      <c r="BZG175" s="1"/>
      <c r="BZH175" s="1"/>
      <c r="BZI175" s="1"/>
      <c r="BZJ175" s="1"/>
      <c r="BZK175" s="1"/>
      <c r="BZL175" s="1"/>
      <c r="BZM175" s="1"/>
      <c r="BZN175" s="1"/>
      <c r="BZO175" s="1"/>
      <c r="BZP175" s="1"/>
      <c r="BZQ175" s="1"/>
      <c r="BZR175" s="1"/>
      <c r="BZS175" s="1"/>
      <c r="BZT175" s="1"/>
      <c r="BZU175" s="1"/>
      <c r="BZV175" s="1"/>
      <c r="BZW175" s="1"/>
      <c r="BZX175" s="1"/>
      <c r="BZY175" s="1"/>
      <c r="BZZ175" s="1"/>
      <c r="CAA175" s="1"/>
      <c r="CAB175" s="1"/>
      <c r="CAC175" s="1"/>
      <c r="CAD175" s="1"/>
      <c r="CAE175" s="1"/>
      <c r="CAF175" s="1"/>
      <c r="CAG175" s="1"/>
      <c r="CAH175" s="1"/>
      <c r="CAI175" s="1"/>
      <c r="CAJ175" s="1"/>
      <c r="CAK175" s="1"/>
      <c r="CAL175" s="1"/>
      <c r="CAM175" s="1"/>
      <c r="CAN175" s="1"/>
      <c r="CAO175" s="1"/>
      <c r="CAP175" s="1"/>
      <c r="CAQ175" s="1"/>
      <c r="CAR175" s="1"/>
      <c r="CAS175" s="1"/>
      <c r="CAT175" s="1"/>
      <c r="CAU175" s="1"/>
      <c r="CAV175" s="1"/>
      <c r="CAW175" s="1"/>
      <c r="CAX175" s="1"/>
      <c r="CAY175" s="1"/>
      <c r="CAZ175" s="1"/>
      <c r="CBA175" s="1"/>
      <c r="CBB175" s="1"/>
      <c r="CBC175" s="1"/>
      <c r="CBD175" s="1"/>
      <c r="CBE175" s="1"/>
      <c r="CBF175" s="1"/>
      <c r="CBG175" s="1"/>
      <c r="CBH175" s="1"/>
      <c r="CBI175" s="1"/>
      <c r="CBJ175" s="1"/>
      <c r="CBK175" s="1"/>
      <c r="CBL175" s="1"/>
      <c r="CBM175" s="1"/>
      <c r="CBN175" s="1"/>
      <c r="CBO175" s="1"/>
      <c r="CBP175" s="1"/>
      <c r="CBQ175" s="1"/>
      <c r="CBR175" s="1"/>
      <c r="CBS175" s="1"/>
      <c r="CBT175" s="1"/>
      <c r="CBU175" s="1"/>
      <c r="CBV175" s="1"/>
      <c r="CBW175" s="1"/>
      <c r="CBX175" s="1"/>
      <c r="CBY175" s="1"/>
      <c r="CBZ175" s="1"/>
      <c r="CCA175" s="1"/>
      <c r="CCB175" s="1"/>
      <c r="CCC175" s="1"/>
      <c r="CCD175" s="1"/>
      <c r="CCE175" s="1"/>
      <c r="CCF175" s="1"/>
      <c r="CCG175" s="1"/>
      <c r="CCH175" s="1"/>
      <c r="CCI175" s="1"/>
      <c r="CCJ175" s="1"/>
      <c r="CCK175" s="1"/>
      <c r="CCL175" s="1"/>
      <c r="CCM175" s="1"/>
      <c r="CCN175" s="1"/>
      <c r="CCO175" s="1"/>
      <c r="CCP175" s="1"/>
      <c r="CCQ175" s="1"/>
      <c r="CCR175" s="1"/>
      <c r="CCS175" s="1"/>
      <c r="CCT175" s="1"/>
      <c r="CCU175" s="1"/>
      <c r="CCV175" s="1"/>
      <c r="CCW175" s="1"/>
      <c r="CCX175" s="1"/>
      <c r="CCY175" s="1"/>
      <c r="CCZ175" s="1"/>
      <c r="CDA175" s="1"/>
      <c r="CDB175" s="1"/>
      <c r="CDC175" s="1"/>
      <c r="CDD175" s="1"/>
      <c r="CDE175" s="1"/>
      <c r="CDF175" s="1"/>
      <c r="CDG175" s="1"/>
      <c r="CDH175" s="1"/>
      <c r="CDI175" s="1"/>
      <c r="CDJ175" s="1"/>
      <c r="CDK175" s="1"/>
      <c r="CDL175" s="1"/>
      <c r="CDM175" s="1"/>
      <c r="CDN175" s="1"/>
      <c r="CDO175" s="1"/>
      <c r="CDP175" s="1"/>
      <c r="CDQ175" s="1"/>
      <c r="CDR175" s="1"/>
      <c r="CDS175" s="1"/>
      <c r="CDT175" s="1"/>
      <c r="CDU175" s="1"/>
      <c r="CDV175" s="1"/>
      <c r="CDW175" s="1"/>
      <c r="CDX175" s="1"/>
      <c r="CDY175" s="1"/>
      <c r="CDZ175" s="1"/>
      <c r="CEA175" s="1"/>
      <c r="CEB175" s="1"/>
      <c r="CEC175" s="1"/>
      <c r="CED175" s="1"/>
      <c r="CEE175" s="1"/>
      <c r="CEF175" s="1"/>
      <c r="CEG175" s="1"/>
      <c r="CEH175" s="1"/>
      <c r="CEI175" s="1"/>
      <c r="CEJ175" s="1"/>
      <c r="CEK175" s="1"/>
      <c r="CEL175" s="1"/>
      <c r="CEM175" s="1"/>
      <c r="CEN175" s="1"/>
      <c r="CEO175" s="1"/>
      <c r="CEP175" s="1"/>
      <c r="CEQ175" s="1"/>
      <c r="CER175" s="1"/>
      <c r="CES175" s="1"/>
      <c r="CET175" s="1"/>
      <c r="CEU175" s="1"/>
      <c r="CEV175" s="1"/>
      <c r="CEW175" s="1"/>
      <c r="CEX175" s="1"/>
      <c r="CEY175" s="1"/>
      <c r="CEZ175" s="1"/>
      <c r="CFA175" s="1"/>
      <c r="CFB175" s="1"/>
      <c r="CFC175" s="1"/>
      <c r="CFD175" s="1"/>
      <c r="CFE175" s="1"/>
      <c r="CFF175" s="1"/>
      <c r="CFG175" s="1"/>
      <c r="CFH175" s="1"/>
      <c r="CFI175" s="1"/>
      <c r="CFJ175" s="1"/>
      <c r="CFK175" s="1"/>
      <c r="CFL175" s="1"/>
      <c r="CFM175" s="1"/>
      <c r="CFN175" s="1"/>
      <c r="CFO175" s="1"/>
      <c r="CFP175" s="1"/>
      <c r="CFQ175" s="1"/>
      <c r="CFR175" s="1"/>
      <c r="CFS175" s="1"/>
      <c r="CFT175" s="1"/>
      <c r="CFU175" s="1"/>
      <c r="CFV175" s="1"/>
      <c r="CFW175" s="1"/>
      <c r="CFX175" s="1"/>
      <c r="CFY175" s="1"/>
      <c r="CFZ175" s="1"/>
      <c r="CGA175" s="1"/>
      <c r="CGB175" s="1"/>
      <c r="CGC175" s="1"/>
      <c r="CGD175" s="1"/>
      <c r="CGE175" s="1"/>
      <c r="CGF175" s="1"/>
      <c r="CGG175" s="1"/>
      <c r="CGH175" s="1"/>
      <c r="CGI175" s="1"/>
      <c r="CGJ175" s="1"/>
      <c r="CGK175" s="1"/>
      <c r="CGL175" s="1"/>
      <c r="CGM175" s="1"/>
      <c r="CGN175" s="1"/>
      <c r="CGO175" s="1"/>
      <c r="CGP175" s="1"/>
      <c r="CGQ175" s="1"/>
      <c r="CGR175" s="1"/>
      <c r="CGS175" s="1"/>
      <c r="CGT175" s="1"/>
      <c r="CGU175" s="1"/>
      <c r="CGV175" s="1"/>
      <c r="CGW175" s="1"/>
      <c r="CGX175" s="1"/>
      <c r="CGY175" s="1"/>
      <c r="CGZ175" s="1"/>
      <c r="CHA175" s="1"/>
      <c r="CHB175" s="1"/>
      <c r="CHC175" s="1"/>
      <c r="CHD175" s="1"/>
      <c r="CHE175" s="1"/>
      <c r="CHF175" s="1"/>
      <c r="CHG175" s="1"/>
      <c r="CHH175" s="1"/>
      <c r="CHI175" s="1"/>
      <c r="CHJ175" s="1"/>
      <c r="CHK175" s="1"/>
      <c r="CHL175" s="1"/>
      <c r="CHM175" s="1"/>
      <c r="CHN175" s="1"/>
      <c r="CHO175" s="1"/>
      <c r="CHP175" s="1"/>
      <c r="CHQ175" s="1"/>
      <c r="CHR175" s="1"/>
      <c r="CHS175" s="1"/>
      <c r="CHT175" s="1"/>
      <c r="CHU175" s="1"/>
      <c r="CHV175" s="1"/>
      <c r="CHW175" s="1"/>
      <c r="CHX175" s="1"/>
      <c r="CHY175" s="1"/>
      <c r="CHZ175" s="1"/>
      <c r="CIA175" s="1"/>
      <c r="CIB175" s="1"/>
      <c r="CIC175" s="1"/>
      <c r="CID175" s="1"/>
      <c r="CIE175" s="1"/>
      <c r="CIF175" s="1"/>
      <c r="CIG175" s="1"/>
      <c r="CIH175" s="1"/>
      <c r="CII175" s="1"/>
      <c r="CIJ175" s="1"/>
      <c r="CIK175" s="1"/>
      <c r="CIL175" s="1"/>
      <c r="CIM175" s="1"/>
      <c r="CIN175" s="1"/>
      <c r="CIO175" s="1"/>
      <c r="CIP175" s="1"/>
      <c r="CIQ175" s="1"/>
      <c r="CIR175" s="1"/>
      <c r="CIS175" s="1"/>
      <c r="CIT175" s="1"/>
      <c r="CIU175" s="1"/>
      <c r="CIV175" s="1"/>
      <c r="CIW175" s="1"/>
      <c r="CIX175" s="1"/>
      <c r="CIY175" s="1"/>
      <c r="CIZ175" s="1"/>
      <c r="CJA175" s="1"/>
      <c r="CJB175" s="1"/>
      <c r="CJC175" s="1"/>
      <c r="CJD175" s="1"/>
      <c r="CJE175" s="1"/>
      <c r="CJF175" s="1"/>
      <c r="CJG175" s="1"/>
      <c r="CJH175" s="1"/>
      <c r="CJI175" s="1"/>
      <c r="CJJ175" s="1"/>
      <c r="CJK175" s="1"/>
      <c r="CJL175" s="1"/>
      <c r="CJM175" s="1"/>
      <c r="CJN175" s="1"/>
      <c r="CJO175" s="1"/>
      <c r="CJP175" s="1"/>
      <c r="CJQ175" s="1"/>
      <c r="CJR175" s="1"/>
      <c r="CJS175" s="1"/>
      <c r="CJT175" s="1"/>
      <c r="CJU175" s="1"/>
      <c r="CJV175" s="1"/>
      <c r="CJW175" s="1"/>
      <c r="CJX175" s="1"/>
      <c r="CJY175" s="1"/>
      <c r="CJZ175" s="1"/>
      <c r="CKA175" s="1"/>
      <c r="CKB175" s="1"/>
      <c r="CKC175" s="1"/>
      <c r="CKD175" s="1"/>
      <c r="CKE175" s="1"/>
      <c r="CKF175" s="1"/>
      <c r="CKG175" s="1"/>
      <c r="CKH175" s="1"/>
      <c r="CKI175" s="1"/>
      <c r="CKJ175" s="1"/>
      <c r="CKK175" s="1"/>
      <c r="CKL175" s="1"/>
      <c r="CKM175" s="1"/>
      <c r="CKN175" s="1"/>
      <c r="CKO175" s="1"/>
      <c r="CKP175" s="1"/>
      <c r="CKQ175" s="1"/>
      <c r="CKR175" s="1"/>
      <c r="CKS175" s="1"/>
      <c r="CKT175" s="1"/>
      <c r="CKU175" s="1"/>
      <c r="CKV175" s="1"/>
      <c r="CKW175" s="1"/>
      <c r="CKX175" s="1"/>
      <c r="CKY175" s="1"/>
      <c r="CKZ175" s="1"/>
      <c r="CLA175" s="1"/>
      <c r="CLB175" s="1"/>
      <c r="CLC175" s="1"/>
      <c r="CLD175" s="1"/>
      <c r="CLE175" s="1"/>
      <c r="CLF175" s="1"/>
      <c r="CLG175" s="1"/>
      <c r="CLH175" s="1"/>
      <c r="CLI175" s="1"/>
      <c r="CLJ175" s="1"/>
      <c r="CLK175" s="1"/>
      <c r="CLL175" s="1"/>
      <c r="CLM175" s="1"/>
      <c r="CLN175" s="1"/>
      <c r="CLO175" s="1"/>
      <c r="CLP175" s="1"/>
      <c r="CLQ175" s="1"/>
      <c r="CLR175" s="1"/>
      <c r="CLS175" s="1"/>
      <c r="CLT175" s="1"/>
      <c r="CLU175" s="1"/>
      <c r="CLV175" s="1"/>
      <c r="CLW175" s="1"/>
      <c r="CLX175" s="1"/>
      <c r="CLY175" s="1"/>
      <c r="CLZ175" s="1"/>
      <c r="CMA175" s="1"/>
      <c r="CMB175" s="1"/>
      <c r="CMC175" s="1"/>
      <c r="CMD175" s="1"/>
      <c r="CME175" s="1"/>
      <c r="CMF175" s="1"/>
      <c r="CMG175" s="1"/>
      <c r="CMH175" s="1"/>
      <c r="CMI175" s="1"/>
      <c r="CMJ175" s="1"/>
      <c r="CMK175" s="1"/>
      <c r="CML175" s="1"/>
      <c r="CMM175" s="1"/>
      <c r="CMN175" s="1"/>
      <c r="CMO175" s="1"/>
      <c r="CMP175" s="1"/>
      <c r="CMQ175" s="1"/>
      <c r="CMR175" s="1"/>
      <c r="CMS175" s="1"/>
      <c r="CMT175" s="1"/>
      <c r="CMU175" s="1"/>
      <c r="CMV175" s="1"/>
      <c r="CMW175" s="1"/>
      <c r="CMX175" s="1"/>
      <c r="CMY175" s="1"/>
      <c r="CMZ175" s="1"/>
      <c r="CNA175" s="1"/>
      <c r="CNB175" s="1"/>
      <c r="CNC175" s="1"/>
      <c r="CND175" s="1"/>
      <c r="CNE175" s="1"/>
      <c r="CNF175" s="1"/>
      <c r="CNG175" s="1"/>
      <c r="CNH175" s="1"/>
      <c r="CNI175" s="1"/>
      <c r="CNJ175" s="1"/>
      <c r="CNK175" s="1"/>
      <c r="CNL175" s="1"/>
      <c r="CNM175" s="1"/>
      <c r="CNN175" s="1"/>
      <c r="CNO175" s="1"/>
      <c r="CNP175" s="1"/>
      <c r="CNQ175" s="1"/>
      <c r="CNR175" s="1"/>
      <c r="CNS175" s="1"/>
      <c r="CNT175" s="1"/>
      <c r="CNU175" s="1"/>
      <c r="CNV175" s="1"/>
      <c r="CNW175" s="1"/>
      <c r="CNX175" s="1"/>
      <c r="CNY175" s="1"/>
      <c r="CNZ175" s="1"/>
      <c r="COA175" s="1"/>
      <c r="COB175" s="1"/>
      <c r="COC175" s="1"/>
      <c r="COD175" s="1"/>
      <c r="COE175" s="1"/>
      <c r="COF175" s="1"/>
      <c r="COG175" s="1"/>
      <c r="COH175" s="1"/>
      <c r="COI175" s="1"/>
      <c r="COJ175" s="1"/>
      <c r="COK175" s="1"/>
      <c r="COL175" s="1"/>
      <c r="COM175" s="1"/>
      <c r="CON175" s="1"/>
      <c r="COO175" s="1"/>
      <c r="COP175" s="1"/>
      <c r="COQ175" s="1"/>
      <c r="COR175" s="1"/>
      <c r="COS175" s="1"/>
      <c r="COT175" s="1"/>
      <c r="COU175" s="1"/>
      <c r="COV175" s="1"/>
      <c r="COW175" s="1"/>
      <c r="COX175" s="1"/>
      <c r="COY175" s="1"/>
      <c r="COZ175" s="1"/>
      <c r="CPA175" s="1"/>
      <c r="CPB175" s="1"/>
      <c r="CPC175" s="1"/>
      <c r="CPD175" s="1"/>
      <c r="CPE175" s="1"/>
      <c r="CPF175" s="1"/>
      <c r="CPG175" s="1"/>
      <c r="CPH175" s="1"/>
      <c r="CPI175" s="1"/>
      <c r="CPJ175" s="1"/>
      <c r="CPK175" s="1"/>
      <c r="CPL175" s="1"/>
      <c r="CPM175" s="1"/>
      <c r="CPN175" s="1"/>
      <c r="CPO175" s="1"/>
      <c r="CPP175" s="1"/>
      <c r="CPQ175" s="1"/>
      <c r="CPR175" s="1"/>
      <c r="CPS175" s="1"/>
      <c r="CPT175" s="1"/>
      <c r="CPU175" s="1"/>
      <c r="CPV175" s="1"/>
      <c r="CPW175" s="1"/>
      <c r="CPX175" s="1"/>
      <c r="CPY175" s="1"/>
      <c r="CPZ175" s="1"/>
      <c r="CQA175" s="1"/>
      <c r="CQB175" s="1"/>
      <c r="CQC175" s="1"/>
      <c r="CQD175" s="1"/>
      <c r="CQE175" s="1"/>
      <c r="CQF175" s="1"/>
      <c r="CQG175" s="1"/>
      <c r="CQH175" s="1"/>
      <c r="CQI175" s="1"/>
      <c r="CQJ175" s="1"/>
      <c r="CQK175" s="1"/>
      <c r="CQL175" s="1"/>
      <c r="CQM175" s="1"/>
      <c r="CQN175" s="1"/>
      <c r="CQO175" s="1"/>
      <c r="CQP175" s="1"/>
      <c r="CQQ175" s="1"/>
      <c r="CQR175" s="1"/>
      <c r="CQS175" s="1"/>
      <c r="CQT175" s="1"/>
      <c r="CQU175" s="1"/>
      <c r="CQV175" s="1"/>
      <c r="CQW175" s="1"/>
      <c r="CQX175" s="1"/>
      <c r="CQY175" s="1"/>
      <c r="CQZ175" s="1"/>
      <c r="CRA175" s="1"/>
      <c r="CRB175" s="1"/>
      <c r="CRC175" s="1"/>
      <c r="CRD175" s="1"/>
      <c r="CRE175" s="1"/>
      <c r="CRF175" s="1"/>
      <c r="CRG175" s="1"/>
      <c r="CRH175" s="1"/>
      <c r="CRI175" s="1"/>
      <c r="CRJ175" s="1"/>
      <c r="CRK175" s="1"/>
      <c r="CRL175" s="1"/>
      <c r="CRM175" s="1"/>
      <c r="CRN175" s="1"/>
      <c r="CRO175" s="1"/>
      <c r="CRP175" s="1"/>
      <c r="CRQ175" s="1"/>
      <c r="CRR175" s="1"/>
      <c r="CRS175" s="1"/>
      <c r="CRT175" s="1"/>
      <c r="CRU175" s="1"/>
      <c r="CRV175" s="1"/>
      <c r="CRW175" s="1"/>
      <c r="CRX175" s="1"/>
      <c r="CRY175" s="1"/>
      <c r="CRZ175" s="1"/>
      <c r="CSA175" s="1"/>
      <c r="CSB175" s="1"/>
      <c r="CSC175" s="1"/>
      <c r="CSD175" s="1"/>
      <c r="CSE175" s="1"/>
      <c r="CSF175" s="1"/>
      <c r="CSG175" s="1"/>
      <c r="CSH175" s="1"/>
      <c r="CSI175" s="1"/>
      <c r="CSJ175" s="1"/>
      <c r="CSK175" s="1"/>
      <c r="CSL175" s="1"/>
      <c r="CSM175" s="1"/>
      <c r="CSN175" s="1"/>
      <c r="CSO175" s="1"/>
      <c r="CSP175" s="1"/>
      <c r="CSQ175" s="1"/>
      <c r="CSR175" s="1"/>
      <c r="CSS175" s="1"/>
      <c r="CST175" s="1"/>
      <c r="CSU175" s="1"/>
      <c r="CSV175" s="1"/>
      <c r="CSW175" s="1"/>
      <c r="CSX175" s="1"/>
      <c r="CSY175" s="1"/>
      <c r="CSZ175" s="1"/>
      <c r="CTA175" s="1"/>
      <c r="CTB175" s="1"/>
      <c r="CTC175" s="1"/>
      <c r="CTD175" s="1"/>
      <c r="CTE175" s="1"/>
      <c r="CTF175" s="1"/>
      <c r="CTG175" s="1"/>
      <c r="CTH175" s="1"/>
      <c r="CTI175" s="1"/>
      <c r="CTJ175" s="1"/>
      <c r="CTK175" s="1"/>
      <c r="CTL175" s="1"/>
      <c r="CTM175" s="1"/>
      <c r="CTN175" s="1"/>
      <c r="CTO175" s="1"/>
      <c r="CTP175" s="1"/>
      <c r="CTQ175" s="1"/>
      <c r="CTR175" s="1"/>
      <c r="CTS175" s="1"/>
      <c r="CTT175" s="1"/>
      <c r="CTU175" s="1"/>
      <c r="CTV175" s="1"/>
      <c r="CTW175" s="1"/>
      <c r="CTX175" s="1"/>
      <c r="CTY175" s="1"/>
      <c r="CTZ175" s="1"/>
      <c r="CUA175" s="1"/>
      <c r="CUB175" s="1"/>
      <c r="CUC175" s="1"/>
      <c r="CUD175" s="1"/>
      <c r="CUE175" s="1"/>
      <c r="CUF175" s="1"/>
      <c r="CUG175" s="1"/>
      <c r="CUH175" s="1"/>
      <c r="CUI175" s="1"/>
      <c r="CUJ175" s="1"/>
      <c r="CUK175" s="1"/>
      <c r="CUL175" s="1"/>
      <c r="CUM175" s="1"/>
      <c r="CUN175" s="1"/>
      <c r="CUO175" s="1"/>
      <c r="CUP175" s="1"/>
      <c r="CUQ175" s="1"/>
      <c r="CUR175" s="1"/>
      <c r="CUS175" s="1"/>
      <c r="CUT175" s="1"/>
      <c r="CUU175" s="1"/>
      <c r="CUV175" s="1"/>
      <c r="CUW175" s="1"/>
      <c r="CUX175" s="1"/>
      <c r="CUY175" s="1"/>
      <c r="CUZ175" s="1"/>
      <c r="CVA175" s="1"/>
      <c r="CVB175" s="1"/>
      <c r="CVC175" s="1"/>
      <c r="CVD175" s="1"/>
      <c r="CVE175" s="1"/>
      <c r="CVF175" s="1"/>
      <c r="CVG175" s="1"/>
      <c r="CVH175" s="1"/>
      <c r="CVI175" s="1"/>
      <c r="CVJ175" s="1"/>
      <c r="CVK175" s="1"/>
      <c r="CVL175" s="1"/>
      <c r="CVM175" s="1"/>
      <c r="CVN175" s="1"/>
      <c r="CVO175" s="1"/>
      <c r="CVP175" s="1"/>
      <c r="CVQ175" s="1"/>
      <c r="CVR175" s="1"/>
      <c r="CVS175" s="1"/>
      <c r="CVT175" s="1"/>
      <c r="CVU175" s="1"/>
      <c r="CVV175" s="1"/>
      <c r="CVW175" s="1"/>
      <c r="CVX175" s="1"/>
      <c r="CVY175" s="1"/>
      <c r="CVZ175" s="1"/>
      <c r="CWA175" s="1"/>
      <c r="CWB175" s="1"/>
      <c r="CWC175" s="1"/>
      <c r="CWD175" s="1"/>
      <c r="CWE175" s="1"/>
      <c r="CWF175" s="1"/>
      <c r="CWG175" s="1"/>
      <c r="CWH175" s="1"/>
      <c r="CWI175" s="1"/>
      <c r="CWJ175" s="1"/>
      <c r="CWK175" s="1"/>
      <c r="CWL175" s="1"/>
      <c r="CWM175" s="1"/>
      <c r="CWN175" s="1"/>
      <c r="CWO175" s="1"/>
      <c r="CWP175" s="1"/>
      <c r="CWQ175" s="1"/>
      <c r="CWR175" s="1"/>
      <c r="CWS175" s="1"/>
      <c r="CWT175" s="1"/>
      <c r="CWU175" s="1"/>
      <c r="CWV175" s="1"/>
      <c r="CWW175" s="1"/>
      <c r="CWX175" s="1"/>
      <c r="CWY175" s="1"/>
      <c r="CWZ175" s="1"/>
      <c r="CXA175" s="1"/>
      <c r="CXB175" s="1"/>
      <c r="CXC175" s="1"/>
      <c r="CXD175" s="1"/>
      <c r="CXE175" s="1"/>
      <c r="CXF175" s="1"/>
      <c r="CXG175" s="1"/>
      <c r="CXH175" s="1"/>
      <c r="CXI175" s="1"/>
      <c r="CXJ175" s="1"/>
      <c r="CXK175" s="1"/>
      <c r="CXL175" s="1"/>
      <c r="CXM175" s="1"/>
      <c r="CXN175" s="1"/>
      <c r="CXO175" s="1"/>
      <c r="CXP175" s="1"/>
      <c r="CXQ175" s="1"/>
      <c r="CXR175" s="1"/>
      <c r="CXS175" s="1"/>
      <c r="CXT175" s="1"/>
      <c r="CXU175" s="1"/>
      <c r="CXV175" s="1"/>
      <c r="CXW175" s="1"/>
      <c r="CXX175" s="1"/>
      <c r="CXY175" s="1"/>
      <c r="CXZ175" s="1"/>
      <c r="CYA175" s="1"/>
      <c r="CYB175" s="1"/>
      <c r="CYC175" s="1"/>
      <c r="CYD175" s="1"/>
      <c r="CYE175" s="1"/>
      <c r="CYF175" s="1"/>
      <c r="CYG175" s="1"/>
      <c r="CYH175" s="1"/>
      <c r="CYI175" s="1"/>
      <c r="CYJ175" s="1"/>
      <c r="CYK175" s="1"/>
      <c r="CYL175" s="1"/>
      <c r="CYM175" s="1"/>
      <c r="CYN175" s="1"/>
      <c r="CYO175" s="1"/>
      <c r="CYP175" s="1"/>
      <c r="CYQ175" s="1"/>
      <c r="CYR175" s="1"/>
      <c r="CYS175" s="1"/>
      <c r="CYT175" s="1"/>
      <c r="CYU175" s="1"/>
      <c r="CYV175" s="1"/>
      <c r="CYW175" s="1"/>
      <c r="CYX175" s="1"/>
      <c r="CYY175" s="1"/>
      <c r="CYZ175" s="1"/>
      <c r="CZA175" s="1"/>
      <c r="CZB175" s="1"/>
      <c r="CZC175" s="1"/>
      <c r="CZD175" s="1"/>
      <c r="CZE175" s="1"/>
      <c r="CZF175" s="1"/>
      <c r="CZG175" s="1"/>
      <c r="CZH175" s="1"/>
      <c r="CZI175" s="1"/>
      <c r="CZJ175" s="1"/>
      <c r="CZK175" s="1"/>
      <c r="CZL175" s="1"/>
      <c r="CZM175" s="1"/>
      <c r="CZN175" s="1"/>
      <c r="CZO175" s="1"/>
      <c r="CZP175" s="1"/>
      <c r="CZQ175" s="1"/>
      <c r="CZR175" s="1"/>
      <c r="CZS175" s="1"/>
      <c r="CZT175" s="1"/>
      <c r="CZU175" s="1"/>
      <c r="CZV175" s="1"/>
      <c r="CZW175" s="1"/>
      <c r="CZX175" s="1"/>
      <c r="CZY175" s="1"/>
      <c r="CZZ175" s="1"/>
      <c r="DAA175" s="1"/>
      <c r="DAB175" s="1"/>
      <c r="DAC175" s="1"/>
      <c r="DAD175" s="1"/>
      <c r="DAE175" s="1"/>
      <c r="DAF175" s="1"/>
      <c r="DAG175" s="1"/>
      <c r="DAH175" s="1"/>
      <c r="DAI175" s="1"/>
      <c r="DAJ175" s="1"/>
      <c r="DAK175" s="1"/>
      <c r="DAL175" s="1"/>
      <c r="DAM175" s="1"/>
      <c r="DAN175" s="1"/>
      <c r="DAO175" s="1"/>
      <c r="DAP175" s="1"/>
      <c r="DAQ175" s="1"/>
      <c r="DAR175" s="1"/>
      <c r="DAS175" s="1"/>
      <c r="DAT175" s="1"/>
      <c r="DAU175" s="1"/>
      <c r="DAV175" s="1"/>
      <c r="DAW175" s="1"/>
      <c r="DAX175" s="1"/>
      <c r="DAY175" s="1"/>
      <c r="DAZ175" s="1"/>
      <c r="DBA175" s="1"/>
      <c r="DBB175" s="1"/>
      <c r="DBC175" s="1"/>
      <c r="DBD175" s="1"/>
      <c r="DBE175" s="1"/>
      <c r="DBF175" s="1"/>
      <c r="DBG175" s="1"/>
      <c r="DBH175" s="1"/>
      <c r="DBI175" s="1"/>
      <c r="DBJ175" s="1"/>
      <c r="DBK175" s="1"/>
      <c r="DBL175" s="1"/>
      <c r="DBM175" s="1"/>
      <c r="DBN175" s="1"/>
      <c r="DBO175" s="1"/>
      <c r="DBP175" s="1"/>
      <c r="DBQ175" s="1"/>
      <c r="DBR175" s="1"/>
      <c r="DBS175" s="1"/>
      <c r="DBT175" s="1"/>
      <c r="DBU175" s="1"/>
      <c r="DBV175" s="1"/>
      <c r="DBW175" s="1"/>
      <c r="DBX175" s="1"/>
      <c r="DBY175" s="1"/>
      <c r="DBZ175" s="1"/>
      <c r="DCA175" s="1"/>
      <c r="DCB175" s="1"/>
      <c r="DCC175" s="1"/>
      <c r="DCD175" s="1"/>
      <c r="DCE175" s="1"/>
      <c r="DCF175" s="1"/>
      <c r="DCG175" s="1"/>
      <c r="DCH175" s="1"/>
      <c r="DCI175" s="1"/>
      <c r="DCJ175" s="1"/>
      <c r="DCK175" s="1"/>
      <c r="DCL175" s="1"/>
      <c r="DCM175" s="1"/>
      <c r="DCN175" s="1"/>
      <c r="DCO175" s="1"/>
      <c r="DCP175" s="1"/>
      <c r="DCQ175" s="1"/>
      <c r="DCR175" s="1"/>
      <c r="DCS175" s="1"/>
      <c r="DCT175" s="1"/>
      <c r="DCU175" s="1"/>
      <c r="DCV175" s="1"/>
      <c r="DCW175" s="1"/>
      <c r="DCX175" s="1"/>
      <c r="DCY175" s="1"/>
      <c r="DCZ175" s="1"/>
      <c r="DDA175" s="1"/>
      <c r="DDB175" s="1"/>
      <c r="DDC175" s="1"/>
      <c r="DDD175" s="1"/>
      <c r="DDE175" s="1"/>
      <c r="DDF175" s="1"/>
      <c r="DDG175" s="1"/>
      <c r="DDH175" s="1"/>
      <c r="DDI175" s="1"/>
      <c r="DDJ175" s="1"/>
      <c r="DDK175" s="1"/>
      <c r="DDL175" s="1"/>
      <c r="DDM175" s="1"/>
      <c r="DDN175" s="1"/>
      <c r="DDO175" s="1"/>
      <c r="DDP175" s="1"/>
      <c r="DDQ175" s="1"/>
      <c r="DDR175" s="1"/>
      <c r="DDS175" s="1"/>
      <c r="DDT175" s="1"/>
      <c r="DDU175" s="1"/>
      <c r="DDV175" s="1"/>
      <c r="DDW175" s="1"/>
      <c r="DDX175" s="1"/>
      <c r="DDY175" s="1"/>
      <c r="DDZ175" s="1"/>
      <c r="DEA175" s="1"/>
      <c r="DEB175" s="1"/>
      <c r="DEC175" s="1"/>
      <c r="DED175" s="1"/>
      <c r="DEE175" s="1"/>
      <c r="DEF175" s="1"/>
      <c r="DEG175" s="1"/>
      <c r="DEH175" s="1"/>
      <c r="DEI175" s="1"/>
      <c r="DEJ175" s="1"/>
      <c r="DEK175" s="1"/>
      <c r="DEL175" s="1"/>
      <c r="DEM175" s="1"/>
      <c r="DEN175" s="1"/>
      <c r="DEO175" s="1"/>
      <c r="DEP175" s="1"/>
      <c r="DEQ175" s="1"/>
      <c r="DER175" s="1"/>
      <c r="DES175" s="1"/>
      <c r="DET175" s="1"/>
      <c r="DEU175" s="1"/>
      <c r="DEV175" s="1"/>
      <c r="DEW175" s="1"/>
      <c r="DEX175" s="1"/>
      <c r="DEY175" s="1"/>
      <c r="DEZ175" s="1"/>
      <c r="DFA175" s="1"/>
      <c r="DFB175" s="1"/>
      <c r="DFC175" s="1"/>
      <c r="DFD175" s="1"/>
      <c r="DFE175" s="1"/>
      <c r="DFF175" s="1"/>
      <c r="DFG175" s="1"/>
      <c r="DFH175" s="1"/>
      <c r="DFI175" s="1"/>
      <c r="DFJ175" s="1"/>
      <c r="DFK175" s="1"/>
      <c r="DFL175" s="1"/>
      <c r="DFM175" s="1"/>
      <c r="DFN175" s="1"/>
      <c r="DFO175" s="1"/>
      <c r="DFP175" s="1"/>
      <c r="DFQ175" s="1"/>
      <c r="DFR175" s="1"/>
      <c r="DFS175" s="1"/>
      <c r="DFT175" s="1"/>
      <c r="DFU175" s="1"/>
      <c r="DFV175" s="1"/>
      <c r="DFW175" s="1"/>
      <c r="DFX175" s="1"/>
      <c r="DFY175" s="1"/>
      <c r="DFZ175" s="1"/>
      <c r="DGA175" s="1"/>
      <c r="DGB175" s="1"/>
      <c r="DGC175" s="1"/>
      <c r="DGD175" s="1"/>
      <c r="DGE175" s="1"/>
      <c r="DGF175" s="1"/>
      <c r="DGG175" s="1"/>
      <c r="DGH175" s="1"/>
      <c r="DGI175" s="1"/>
      <c r="DGJ175" s="1"/>
      <c r="DGK175" s="1"/>
      <c r="DGL175" s="1"/>
      <c r="DGM175" s="1"/>
      <c r="DGN175" s="1"/>
      <c r="DGO175" s="1"/>
      <c r="DGP175" s="1"/>
      <c r="DGQ175" s="1"/>
      <c r="DGR175" s="1"/>
      <c r="DGS175" s="1"/>
      <c r="DGT175" s="1"/>
      <c r="DGU175" s="1"/>
      <c r="DGV175" s="1"/>
      <c r="DGW175" s="1"/>
      <c r="DGX175" s="1"/>
      <c r="DGY175" s="1"/>
      <c r="DGZ175" s="1"/>
      <c r="DHA175" s="1"/>
      <c r="DHB175" s="1"/>
      <c r="DHC175" s="1"/>
      <c r="DHD175" s="1"/>
      <c r="DHE175" s="1"/>
      <c r="DHF175" s="1"/>
      <c r="DHG175" s="1"/>
      <c r="DHH175" s="1"/>
      <c r="DHI175" s="1"/>
      <c r="DHJ175" s="1"/>
      <c r="DHK175" s="1"/>
      <c r="DHL175" s="1"/>
      <c r="DHM175" s="1"/>
      <c r="DHN175" s="1"/>
      <c r="DHO175" s="1"/>
      <c r="DHP175" s="1"/>
      <c r="DHQ175" s="1"/>
      <c r="DHR175" s="1"/>
      <c r="DHS175" s="1"/>
      <c r="DHT175" s="1"/>
      <c r="DHU175" s="1"/>
      <c r="DHV175" s="1"/>
      <c r="DHW175" s="1"/>
      <c r="DHX175" s="1"/>
      <c r="DHY175" s="1"/>
      <c r="DHZ175" s="1"/>
      <c r="DIA175" s="1"/>
      <c r="DIB175" s="1"/>
      <c r="DIC175" s="1"/>
      <c r="DID175" s="1"/>
      <c r="DIE175" s="1"/>
      <c r="DIF175" s="1"/>
      <c r="DIG175" s="1"/>
      <c r="DIH175" s="1"/>
      <c r="DII175" s="1"/>
      <c r="DIJ175" s="1"/>
      <c r="DIK175" s="1"/>
      <c r="DIL175" s="1"/>
      <c r="DIM175" s="1"/>
      <c r="DIN175" s="1"/>
      <c r="DIO175" s="1"/>
      <c r="DIP175" s="1"/>
      <c r="DIQ175" s="1"/>
      <c r="DIR175" s="1"/>
      <c r="DIS175" s="1"/>
      <c r="DIT175" s="1"/>
      <c r="DIU175" s="1"/>
      <c r="DIV175" s="1"/>
      <c r="DIW175" s="1"/>
      <c r="DIX175" s="1"/>
      <c r="DIY175" s="1"/>
      <c r="DIZ175" s="1"/>
      <c r="DJA175" s="1"/>
      <c r="DJB175" s="1"/>
      <c r="DJC175" s="1"/>
      <c r="DJD175" s="1"/>
      <c r="DJE175" s="1"/>
      <c r="DJF175" s="1"/>
      <c r="DJG175" s="1"/>
      <c r="DJH175" s="1"/>
      <c r="DJI175" s="1"/>
      <c r="DJJ175" s="1"/>
      <c r="DJK175" s="1"/>
      <c r="DJL175" s="1"/>
      <c r="DJM175" s="1"/>
      <c r="DJN175" s="1"/>
      <c r="DJO175" s="1"/>
      <c r="DJP175" s="1"/>
      <c r="DJQ175" s="1"/>
      <c r="DJR175" s="1"/>
      <c r="DJS175" s="1"/>
      <c r="DJT175" s="1"/>
      <c r="DJU175" s="1"/>
      <c r="DJV175" s="1"/>
      <c r="DJW175" s="1"/>
      <c r="DJX175" s="1"/>
      <c r="DJY175" s="1"/>
      <c r="DJZ175" s="1"/>
      <c r="DKA175" s="1"/>
      <c r="DKB175" s="1"/>
      <c r="DKC175" s="1"/>
      <c r="DKD175" s="1"/>
      <c r="DKE175" s="1"/>
      <c r="DKF175" s="1"/>
      <c r="DKG175" s="1"/>
      <c r="DKH175" s="1"/>
      <c r="DKI175" s="1"/>
      <c r="DKJ175" s="1"/>
      <c r="DKK175" s="1"/>
      <c r="DKL175" s="1"/>
      <c r="DKM175" s="1"/>
      <c r="DKN175" s="1"/>
      <c r="DKO175" s="1"/>
      <c r="DKP175" s="1"/>
      <c r="DKQ175" s="1"/>
      <c r="DKR175" s="1"/>
      <c r="DKS175" s="1"/>
      <c r="DKT175" s="1"/>
      <c r="DKU175" s="1"/>
      <c r="DKV175" s="1"/>
      <c r="DKW175" s="1"/>
      <c r="DKX175" s="1"/>
      <c r="DKY175" s="1"/>
      <c r="DKZ175" s="1"/>
      <c r="DLA175" s="1"/>
      <c r="DLB175" s="1"/>
      <c r="DLC175" s="1"/>
      <c r="DLD175" s="1"/>
      <c r="DLE175" s="1"/>
      <c r="DLF175" s="1"/>
      <c r="DLG175" s="1"/>
      <c r="DLH175" s="1"/>
      <c r="DLI175" s="1"/>
      <c r="DLJ175" s="1"/>
      <c r="DLK175" s="1"/>
      <c r="DLL175" s="1"/>
      <c r="DLM175" s="1"/>
      <c r="DLN175" s="1"/>
      <c r="DLO175" s="1"/>
      <c r="DLP175" s="1"/>
      <c r="DLQ175" s="1"/>
      <c r="DLR175" s="1"/>
      <c r="DLS175" s="1"/>
      <c r="DLT175" s="1"/>
      <c r="DLU175" s="1"/>
      <c r="DLV175" s="1"/>
      <c r="DLW175" s="1"/>
      <c r="DLX175" s="1"/>
      <c r="DLY175" s="1"/>
      <c r="DLZ175" s="1"/>
      <c r="DMA175" s="1"/>
      <c r="DMB175" s="1"/>
      <c r="DMC175" s="1"/>
      <c r="DMD175" s="1"/>
      <c r="DME175" s="1"/>
      <c r="DMF175" s="1"/>
      <c r="DMG175" s="1"/>
      <c r="DMH175" s="1"/>
      <c r="DMI175" s="1"/>
      <c r="DMJ175" s="1"/>
      <c r="DMK175" s="1"/>
      <c r="DML175" s="1"/>
      <c r="DMM175" s="1"/>
      <c r="DMN175" s="1"/>
      <c r="DMO175" s="1"/>
      <c r="DMP175" s="1"/>
      <c r="DMQ175" s="1"/>
      <c r="DMR175" s="1"/>
      <c r="DMS175" s="1"/>
      <c r="DMT175" s="1"/>
      <c r="DMU175" s="1"/>
      <c r="DMV175" s="1"/>
      <c r="DMW175" s="1"/>
      <c r="DMX175" s="1"/>
      <c r="DMY175" s="1"/>
      <c r="DMZ175" s="1"/>
      <c r="DNA175" s="1"/>
      <c r="DNB175" s="1"/>
      <c r="DNC175" s="1"/>
      <c r="DND175" s="1"/>
      <c r="DNE175" s="1"/>
      <c r="DNF175" s="1"/>
      <c r="DNG175" s="1"/>
      <c r="DNH175" s="1"/>
      <c r="DNI175" s="1"/>
      <c r="DNJ175" s="1"/>
      <c r="DNK175" s="1"/>
      <c r="DNL175" s="1"/>
      <c r="DNM175" s="1"/>
      <c r="DNN175" s="1"/>
      <c r="DNO175" s="1"/>
      <c r="DNP175" s="1"/>
      <c r="DNQ175" s="1"/>
      <c r="DNR175" s="1"/>
      <c r="DNS175" s="1"/>
      <c r="DNT175" s="1"/>
      <c r="DNU175" s="1"/>
      <c r="DNV175" s="1"/>
      <c r="DNW175" s="1"/>
      <c r="DNX175" s="1"/>
      <c r="DNY175" s="1"/>
      <c r="DNZ175" s="1"/>
      <c r="DOA175" s="1"/>
      <c r="DOB175" s="1"/>
      <c r="DOC175" s="1"/>
      <c r="DOD175" s="1"/>
      <c r="DOE175" s="1"/>
      <c r="DOF175" s="1"/>
      <c r="DOG175" s="1"/>
      <c r="DOH175" s="1"/>
      <c r="DOI175" s="1"/>
      <c r="DOJ175" s="1"/>
      <c r="DOK175" s="1"/>
      <c r="DOL175" s="1"/>
      <c r="DOM175" s="1"/>
      <c r="DON175" s="1"/>
      <c r="DOO175" s="1"/>
      <c r="DOP175" s="1"/>
      <c r="DOQ175" s="1"/>
      <c r="DOR175" s="1"/>
      <c r="DOS175" s="1"/>
      <c r="DOT175" s="1"/>
      <c r="DOU175" s="1"/>
      <c r="DOV175" s="1"/>
      <c r="DOW175" s="1"/>
      <c r="DOX175" s="1"/>
      <c r="DOY175" s="1"/>
      <c r="DOZ175" s="1"/>
      <c r="DPA175" s="1"/>
      <c r="DPB175" s="1"/>
      <c r="DPC175" s="1"/>
      <c r="DPD175" s="1"/>
      <c r="DPE175" s="1"/>
      <c r="DPF175" s="1"/>
      <c r="DPG175" s="1"/>
      <c r="DPH175" s="1"/>
      <c r="DPI175" s="1"/>
      <c r="DPJ175" s="1"/>
      <c r="DPK175" s="1"/>
      <c r="DPL175" s="1"/>
      <c r="DPM175" s="1"/>
      <c r="DPN175" s="1"/>
      <c r="DPO175" s="1"/>
      <c r="DPP175" s="1"/>
      <c r="DPQ175" s="1"/>
      <c r="DPR175" s="1"/>
      <c r="DPS175" s="1"/>
      <c r="DPT175" s="1"/>
      <c r="DPU175" s="1"/>
      <c r="DPV175" s="1"/>
      <c r="DPW175" s="1"/>
      <c r="DPX175" s="1"/>
      <c r="DPY175" s="1"/>
      <c r="DPZ175" s="1"/>
      <c r="DQA175" s="1"/>
      <c r="DQB175" s="1"/>
      <c r="DQC175" s="1"/>
      <c r="DQD175" s="1"/>
      <c r="DQE175" s="1"/>
      <c r="DQF175" s="1"/>
      <c r="DQG175" s="1"/>
      <c r="DQH175" s="1"/>
      <c r="DQI175" s="1"/>
      <c r="DQJ175" s="1"/>
      <c r="DQK175" s="1"/>
      <c r="DQL175" s="1"/>
      <c r="DQM175" s="1"/>
      <c r="DQN175" s="1"/>
      <c r="DQO175" s="1"/>
      <c r="DQP175" s="1"/>
      <c r="DQQ175" s="1"/>
      <c r="DQR175" s="1"/>
      <c r="DQS175" s="1"/>
      <c r="DQT175" s="1"/>
      <c r="DQU175" s="1"/>
      <c r="DQV175" s="1"/>
      <c r="DQW175" s="1"/>
      <c r="DQX175" s="1"/>
      <c r="DQY175" s="1"/>
      <c r="DQZ175" s="1"/>
      <c r="DRA175" s="1"/>
      <c r="DRB175" s="1"/>
      <c r="DRC175" s="1"/>
      <c r="DRD175" s="1"/>
      <c r="DRE175" s="1"/>
      <c r="DRF175" s="1"/>
      <c r="DRG175" s="1"/>
      <c r="DRH175" s="1"/>
      <c r="DRI175" s="1"/>
      <c r="DRJ175" s="1"/>
      <c r="DRK175" s="1"/>
      <c r="DRL175" s="1"/>
      <c r="DRM175" s="1"/>
      <c r="DRN175" s="1"/>
      <c r="DRO175" s="1"/>
      <c r="DRP175" s="1"/>
      <c r="DRQ175" s="1"/>
      <c r="DRR175" s="1"/>
      <c r="DRS175" s="1"/>
      <c r="DRT175" s="1"/>
      <c r="DRU175" s="1"/>
      <c r="DRV175" s="1"/>
      <c r="DRW175" s="1"/>
      <c r="DRX175" s="1"/>
      <c r="DRY175" s="1"/>
      <c r="DRZ175" s="1"/>
      <c r="DSA175" s="1"/>
      <c r="DSB175" s="1"/>
      <c r="DSC175" s="1"/>
      <c r="DSD175" s="1"/>
      <c r="DSE175" s="1"/>
      <c r="DSF175" s="1"/>
      <c r="DSG175" s="1"/>
      <c r="DSH175" s="1"/>
      <c r="DSI175" s="1"/>
      <c r="DSJ175" s="1"/>
      <c r="DSK175" s="1"/>
      <c r="DSL175" s="1"/>
      <c r="DSM175" s="1"/>
      <c r="DSN175" s="1"/>
      <c r="DSO175" s="1"/>
      <c r="DSP175" s="1"/>
      <c r="DSQ175" s="1"/>
      <c r="DSR175" s="1"/>
      <c r="DSS175" s="1"/>
      <c r="DST175" s="1"/>
      <c r="DSU175" s="1"/>
      <c r="DSV175" s="1"/>
      <c r="DSW175" s="1"/>
      <c r="DSX175" s="1"/>
      <c r="DSY175" s="1"/>
      <c r="DSZ175" s="1"/>
      <c r="DTA175" s="1"/>
      <c r="DTB175" s="1"/>
      <c r="DTC175" s="1"/>
      <c r="DTD175" s="1"/>
      <c r="DTE175" s="1"/>
      <c r="DTF175" s="1"/>
      <c r="DTG175" s="1"/>
      <c r="DTH175" s="1"/>
      <c r="DTI175" s="1"/>
      <c r="DTJ175" s="1"/>
      <c r="DTK175" s="1"/>
      <c r="DTL175" s="1"/>
      <c r="DTM175" s="1"/>
      <c r="DTN175" s="1"/>
      <c r="DTO175" s="1"/>
      <c r="DTP175" s="1"/>
      <c r="DTQ175" s="1"/>
      <c r="DTR175" s="1"/>
      <c r="DTS175" s="1"/>
      <c r="DTT175" s="1"/>
      <c r="DTU175" s="1"/>
      <c r="DTV175" s="1"/>
      <c r="DTW175" s="1"/>
      <c r="DTX175" s="1"/>
      <c r="DTY175" s="1"/>
      <c r="DTZ175" s="1"/>
      <c r="DUA175" s="1"/>
      <c r="DUB175" s="1"/>
      <c r="DUC175" s="1"/>
      <c r="DUD175" s="1"/>
      <c r="DUE175" s="1"/>
      <c r="DUF175" s="1"/>
      <c r="DUG175" s="1"/>
      <c r="DUH175" s="1"/>
      <c r="DUI175" s="1"/>
      <c r="DUJ175" s="1"/>
      <c r="DUK175" s="1"/>
      <c r="DUL175" s="1"/>
      <c r="DUM175" s="1"/>
      <c r="DUN175" s="1"/>
      <c r="DUO175" s="1"/>
      <c r="DUP175" s="1"/>
      <c r="DUQ175" s="1"/>
      <c r="DUR175" s="1"/>
      <c r="DUS175" s="1"/>
      <c r="DUT175" s="1"/>
      <c r="DUU175" s="1"/>
      <c r="DUV175" s="1"/>
      <c r="DUW175" s="1"/>
      <c r="DUX175" s="1"/>
      <c r="DUY175" s="1"/>
      <c r="DUZ175" s="1"/>
      <c r="DVA175" s="1"/>
      <c r="DVB175" s="1"/>
      <c r="DVC175" s="1"/>
      <c r="DVD175" s="1"/>
      <c r="DVE175" s="1"/>
      <c r="DVF175" s="1"/>
      <c r="DVG175" s="1"/>
      <c r="DVH175" s="1"/>
      <c r="DVI175" s="1"/>
      <c r="DVJ175" s="1"/>
      <c r="DVK175" s="1"/>
      <c r="DVL175" s="1"/>
      <c r="DVM175" s="1"/>
      <c r="DVN175" s="1"/>
      <c r="DVO175" s="1"/>
      <c r="DVP175" s="1"/>
      <c r="DVQ175" s="1"/>
      <c r="DVR175" s="1"/>
      <c r="DVS175" s="1"/>
      <c r="DVT175" s="1"/>
      <c r="DVU175" s="1"/>
      <c r="DVV175" s="1"/>
      <c r="DVW175" s="1"/>
      <c r="DVX175" s="1"/>
      <c r="DVY175" s="1"/>
      <c r="DVZ175" s="1"/>
      <c r="DWA175" s="1"/>
      <c r="DWB175" s="1"/>
      <c r="DWC175" s="1"/>
      <c r="DWD175" s="1"/>
      <c r="DWE175" s="1"/>
      <c r="DWF175" s="1"/>
      <c r="DWG175" s="1"/>
      <c r="DWH175" s="1"/>
      <c r="DWI175" s="1"/>
      <c r="DWJ175" s="1"/>
      <c r="DWK175" s="1"/>
      <c r="DWL175" s="1"/>
      <c r="DWM175" s="1"/>
      <c r="DWN175" s="1"/>
      <c r="DWO175" s="1"/>
      <c r="DWP175" s="1"/>
      <c r="DWQ175" s="1"/>
      <c r="DWR175" s="1"/>
      <c r="DWS175" s="1"/>
      <c r="DWT175" s="1"/>
      <c r="DWU175" s="1"/>
      <c r="DWV175" s="1"/>
      <c r="DWW175" s="1"/>
      <c r="DWX175" s="1"/>
      <c r="DWY175" s="1"/>
      <c r="DWZ175" s="1"/>
      <c r="DXA175" s="1"/>
      <c r="DXB175" s="1"/>
      <c r="DXC175" s="1"/>
      <c r="DXD175" s="1"/>
      <c r="DXE175" s="1"/>
      <c r="DXF175" s="1"/>
      <c r="DXG175" s="1"/>
      <c r="DXH175" s="1"/>
      <c r="DXI175" s="1"/>
      <c r="DXJ175" s="1"/>
      <c r="DXK175" s="1"/>
      <c r="DXL175" s="1"/>
      <c r="DXM175" s="1"/>
      <c r="DXN175" s="1"/>
      <c r="DXO175" s="1"/>
      <c r="DXP175" s="1"/>
      <c r="DXQ175" s="1"/>
      <c r="DXR175" s="1"/>
      <c r="DXS175" s="1"/>
      <c r="DXT175" s="1"/>
      <c r="DXU175" s="1"/>
      <c r="DXV175" s="1"/>
      <c r="DXW175" s="1"/>
      <c r="DXX175" s="1"/>
      <c r="DXY175" s="1"/>
      <c r="DXZ175" s="1"/>
      <c r="DYA175" s="1"/>
      <c r="DYB175" s="1"/>
      <c r="DYC175" s="1"/>
      <c r="DYD175" s="1"/>
      <c r="DYE175" s="1"/>
      <c r="DYF175" s="1"/>
      <c r="DYG175" s="1"/>
      <c r="DYH175" s="1"/>
      <c r="DYI175" s="1"/>
      <c r="DYJ175" s="1"/>
      <c r="DYK175" s="1"/>
      <c r="DYL175" s="1"/>
      <c r="DYM175" s="1"/>
      <c r="DYN175" s="1"/>
      <c r="DYO175" s="1"/>
      <c r="DYP175" s="1"/>
      <c r="DYQ175" s="1"/>
      <c r="DYR175" s="1"/>
      <c r="DYS175" s="1"/>
      <c r="DYT175" s="1"/>
      <c r="DYU175" s="1"/>
      <c r="DYV175" s="1"/>
      <c r="DYW175" s="1"/>
      <c r="DYX175" s="1"/>
      <c r="DYY175" s="1"/>
      <c r="DYZ175" s="1"/>
      <c r="DZA175" s="1"/>
      <c r="DZB175" s="1"/>
      <c r="DZC175" s="1"/>
      <c r="DZD175" s="1"/>
      <c r="DZE175" s="1"/>
      <c r="DZF175" s="1"/>
      <c r="DZG175" s="1"/>
      <c r="DZH175" s="1"/>
      <c r="DZI175" s="1"/>
      <c r="DZJ175" s="1"/>
      <c r="DZK175" s="1"/>
      <c r="DZL175" s="1"/>
      <c r="DZM175" s="1"/>
      <c r="DZN175" s="1"/>
      <c r="DZO175" s="1"/>
      <c r="DZP175" s="1"/>
      <c r="DZQ175" s="1"/>
      <c r="DZR175" s="1"/>
      <c r="DZS175" s="1"/>
      <c r="DZT175" s="1"/>
      <c r="DZU175" s="1"/>
      <c r="DZV175" s="1"/>
      <c r="DZW175" s="1"/>
      <c r="DZX175" s="1"/>
      <c r="DZY175" s="1"/>
      <c r="DZZ175" s="1"/>
      <c r="EAA175" s="1"/>
      <c r="EAB175" s="1"/>
      <c r="EAC175" s="1"/>
      <c r="EAD175" s="1"/>
      <c r="EAE175" s="1"/>
      <c r="EAF175" s="1"/>
      <c r="EAG175" s="1"/>
      <c r="EAH175" s="1"/>
      <c r="EAI175" s="1"/>
      <c r="EAJ175" s="1"/>
      <c r="EAK175" s="1"/>
      <c r="EAL175" s="1"/>
      <c r="EAM175" s="1"/>
      <c r="EAN175" s="1"/>
      <c r="EAO175" s="1"/>
      <c r="EAP175" s="1"/>
      <c r="EAQ175" s="1"/>
      <c r="EAR175" s="1"/>
      <c r="EAS175" s="1"/>
      <c r="EAT175" s="1"/>
      <c r="EAU175" s="1"/>
      <c r="EAV175" s="1"/>
      <c r="EAW175" s="1"/>
      <c r="EAX175" s="1"/>
      <c r="EAY175" s="1"/>
      <c r="EAZ175" s="1"/>
      <c r="EBA175" s="1"/>
      <c r="EBB175" s="1"/>
      <c r="EBC175" s="1"/>
      <c r="EBD175" s="1"/>
      <c r="EBE175" s="1"/>
      <c r="EBF175" s="1"/>
      <c r="EBG175" s="1"/>
      <c r="EBH175" s="1"/>
      <c r="EBI175" s="1"/>
      <c r="EBJ175" s="1"/>
      <c r="EBK175" s="1"/>
      <c r="EBL175" s="1"/>
      <c r="EBM175" s="1"/>
      <c r="EBN175" s="1"/>
      <c r="EBO175" s="1"/>
      <c r="EBP175" s="1"/>
      <c r="EBQ175" s="1"/>
      <c r="EBR175" s="1"/>
      <c r="EBS175" s="1"/>
      <c r="EBT175" s="1"/>
      <c r="EBU175" s="1"/>
      <c r="EBV175" s="1"/>
      <c r="EBW175" s="1"/>
      <c r="EBX175" s="1"/>
      <c r="EBY175" s="1"/>
      <c r="EBZ175" s="1"/>
      <c r="ECA175" s="1"/>
      <c r="ECB175" s="1"/>
      <c r="ECC175" s="1"/>
      <c r="ECD175" s="1"/>
      <c r="ECE175" s="1"/>
      <c r="ECF175" s="1"/>
      <c r="ECG175" s="1"/>
      <c r="ECH175" s="1"/>
      <c r="ECI175" s="1"/>
      <c r="ECJ175" s="1"/>
      <c r="ECK175" s="1"/>
      <c r="ECL175" s="1"/>
      <c r="ECM175" s="1"/>
      <c r="ECN175" s="1"/>
      <c r="ECO175" s="1"/>
      <c r="ECP175" s="1"/>
      <c r="ECQ175" s="1"/>
      <c r="ECR175" s="1"/>
      <c r="ECS175" s="1"/>
      <c r="ECT175" s="1"/>
      <c r="ECU175" s="1"/>
      <c r="ECV175" s="1"/>
      <c r="ECW175" s="1"/>
      <c r="ECX175" s="1"/>
      <c r="ECY175" s="1"/>
      <c r="ECZ175" s="1"/>
      <c r="EDA175" s="1"/>
      <c r="EDB175" s="1"/>
      <c r="EDC175" s="1"/>
      <c r="EDD175" s="1"/>
      <c r="EDE175" s="1"/>
      <c r="EDF175" s="1"/>
      <c r="EDG175" s="1"/>
      <c r="EDH175" s="1"/>
      <c r="EDI175" s="1"/>
      <c r="EDJ175" s="1"/>
      <c r="EDK175" s="1"/>
      <c r="EDL175" s="1"/>
      <c r="EDM175" s="1"/>
      <c r="EDN175" s="1"/>
      <c r="EDO175" s="1"/>
      <c r="EDP175" s="1"/>
      <c r="EDQ175" s="1"/>
      <c r="EDR175" s="1"/>
      <c r="EDS175" s="1"/>
      <c r="EDT175" s="1"/>
      <c r="EDU175" s="1"/>
      <c r="EDV175" s="1"/>
      <c r="EDW175" s="1"/>
      <c r="EDX175" s="1"/>
      <c r="EDY175" s="1"/>
      <c r="EDZ175" s="1"/>
      <c r="EEA175" s="1"/>
      <c r="EEB175" s="1"/>
      <c r="EEC175" s="1"/>
      <c r="EED175" s="1"/>
      <c r="EEE175" s="1"/>
      <c r="EEF175" s="1"/>
      <c r="EEG175" s="1"/>
      <c r="EEH175" s="1"/>
      <c r="EEI175" s="1"/>
      <c r="EEJ175" s="1"/>
      <c r="EEK175" s="1"/>
      <c r="EEL175" s="1"/>
      <c r="EEM175" s="1"/>
      <c r="EEN175" s="1"/>
      <c r="EEO175" s="1"/>
      <c r="EEP175" s="1"/>
      <c r="EEQ175" s="1"/>
      <c r="EER175" s="1"/>
      <c r="EES175" s="1"/>
      <c r="EET175" s="1"/>
      <c r="EEU175" s="1"/>
      <c r="EEV175" s="1"/>
      <c r="EEW175" s="1"/>
      <c r="EEX175" s="1"/>
      <c r="EEY175" s="1"/>
      <c r="EEZ175" s="1"/>
      <c r="EFA175" s="1"/>
      <c r="EFB175" s="1"/>
      <c r="EFC175" s="1"/>
      <c r="EFD175" s="1"/>
      <c r="EFE175" s="1"/>
      <c r="EFF175" s="1"/>
      <c r="EFG175" s="1"/>
      <c r="EFH175" s="1"/>
      <c r="EFI175" s="1"/>
      <c r="EFJ175" s="1"/>
      <c r="EFK175" s="1"/>
      <c r="EFL175" s="1"/>
      <c r="EFM175" s="1"/>
      <c r="EFN175" s="1"/>
      <c r="EFO175" s="1"/>
      <c r="EFP175" s="1"/>
      <c r="EFQ175" s="1"/>
      <c r="EFR175" s="1"/>
      <c r="EFS175" s="1"/>
      <c r="EFT175" s="1"/>
      <c r="EFU175" s="1"/>
      <c r="EFV175" s="1"/>
      <c r="EFW175" s="1"/>
      <c r="EFX175" s="1"/>
      <c r="EFY175" s="1"/>
      <c r="EFZ175" s="1"/>
      <c r="EGA175" s="1"/>
      <c r="EGB175" s="1"/>
      <c r="EGC175" s="1"/>
      <c r="EGD175" s="1"/>
      <c r="EGE175" s="1"/>
      <c r="EGF175" s="1"/>
      <c r="EGG175" s="1"/>
      <c r="EGH175" s="1"/>
      <c r="EGI175" s="1"/>
      <c r="EGJ175" s="1"/>
      <c r="EGK175" s="1"/>
      <c r="EGL175" s="1"/>
      <c r="EGM175" s="1"/>
      <c r="EGN175" s="1"/>
      <c r="EGO175" s="1"/>
      <c r="EGP175" s="1"/>
      <c r="EGQ175" s="1"/>
      <c r="EGR175" s="1"/>
      <c r="EGS175" s="1"/>
      <c r="EGT175" s="1"/>
      <c r="EGU175" s="1"/>
      <c r="EGV175" s="1"/>
      <c r="EGW175" s="1"/>
      <c r="EGX175" s="1"/>
      <c r="EGY175" s="1"/>
      <c r="EGZ175" s="1"/>
      <c r="EHA175" s="1"/>
      <c r="EHB175" s="1"/>
      <c r="EHC175" s="1"/>
      <c r="EHD175" s="1"/>
      <c r="EHE175" s="1"/>
      <c r="EHF175" s="1"/>
      <c r="EHG175" s="1"/>
      <c r="EHH175" s="1"/>
      <c r="EHI175" s="1"/>
      <c r="EHJ175" s="1"/>
      <c r="EHK175" s="1"/>
      <c r="EHL175" s="1"/>
      <c r="EHM175" s="1"/>
      <c r="EHN175" s="1"/>
      <c r="EHO175" s="1"/>
      <c r="EHP175" s="1"/>
      <c r="EHQ175" s="1"/>
      <c r="EHR175" s="1"/>
      <c r="EHS175" s="1"/>
      <c r="EHT175" s="1"/>
      <c r="EHU175" s="1"/>
      <c r="EHV175" s="1"/>
      <c r="EHW175" s="1"/>
      <c r="EHX175" s="1"/>
      <c r="EHY175" s="1"/>
      <c r="EHZ175" s="1"/>
      <c r="EIA175" s="1"/>
      <c r="EIB175" s="1"/>
      <c r="EIC175" s="1"/>
      <c r="EID175" s="1"/>
      <c r="EIE175" s="1"/>
      <c r="EIF175" s="1"/>
      <c r="EIG175" s="1"/>
      <c r="EIH175" s="1"/>
      <c r="EII175" s="1"/>
      <c r="EIJ175" s="1"/>
      <c r="EIK175" s="1"/>
      <c r="EIL175" s="1"/>
      <c r="EIM175" s="1"/>
      <c r="EIN175" s="1"/>
      <c r="EIO175" s="1"/>
      <c r="EIP175" s="1"/>
      <c r="EIQ175" s="1"/>
      <c r="EIR175" s="1"/>
      <c r="EIS175" s="1"/>
      <c r="EIT175" s="1"/>
      <c r="EIU175" s="1"/>
      <c r="EIV175" s="1"/>
      <c r="EIW175" s="1"/>
      <c r="EIX175" s="1"/>
      <c r="EIY175" s="1"/>
      <c r="EIZ175" s="1"/>
      <c r="EJA175" s="1"/>
      <c r="EJB175" s="1"/>
      <c r="EJC175" s="1"/>
      <c r="EJD175" s="1"/>
      <c r="EJE175" s="1"/>
      <c r="EJF175" s="1"/>
      <c r="EJG175" s="1"/>
      <c r="EJH175" s="1"/>
      <c r="EJI175" s="1"/>
      <c r="EJJ175" s="1"/>
      <c r="EJK175" s="1"/>
      <c r="EJL175" s="1"/>
      <c r="EJM175" s="1"/>
      <c r="EJN175" s="1"/>
      <c r="EJO175" s="1"/>
      <c r="EJP175" s="1"/>
      <c r="EJQ175" s="1"/>
      <c r="EJR175" s="1"/>
      <c r="EJS175" s="1"/>
      <c r="EJT175" s="1"/>
      <c r="EJU175" s="1"/>
      <c r="EJV175" s="1"/>
      <c r="EJW175" s="1"/>
      <c r="EJX175" s="1"/>
      <c r="EJY175" s="1"/>
      <c r="EJZ175" s="1"/>
      <c r="EKA175" s="1"/>
      <c r="EKB175" s="1"/>
      <c r="EKC175" s="1"/>
      <c r="EKD175" s="1"/>
      <c r="EKE175" s="1"/>
      <c r="EKF175" s="1"/>
      <c r="EKG175" s="1"/>
      <c r="EKH175" s="1"/>
      <c r="EKI175" s="1"/>
      <c r="EKJ175" s="1"/>
      <c r="EKK175" s="1"/>
      <c r="EKL175" s="1"/>
      <c r="EKM175" s="1"/>
      <c r="EKN175" s="1"/>
      <c r="EKO175" s="1"/>
      <c r="EKP175" s="1"/>
      <c r="EKQ175" s="1"/>
      <c r="EKR175" s="1"/>
      <c r="EKS175" s="1"/>
      <c r="EKT175" s="1"/>
      <c r="EKU175" s="1"/>
      <c r="EKV175" s="1"/>
      <c r="EKW175" s="1"/>
      <c r="EKX175" s="1"/>
      <c r="EKY175" s="1"/>
      <c r="EKZ175" s="1"/>
      <c r="ELA175" s="1"/>
      <c r="ELB175" s="1"/>
      <c r="ELC175" s="1"/>
      <c r="ELD175" s="1"/>
      <c r="ELE175" s="1"/>
      <c r="ELF175" s="1"/>
      <c r="ELG175" s="1"/>
      <c r="ELH175" s="1"/>
      <c r="ELI175" s="1"/>
      <c r="ELJ175" s="1"/>
      <c r="ELK175" s="1"/>
      <c r="ELL175" s="1"/>
      <c r="ELM175" s="1"/>
      <c r="ELN175" s="1"/>
      <c r="ELO175" s="1"/>
      <c r="ELP175" s="1"/>
      <c r="ELQ175" s="1"/>
      <c r="ELR175" s="1"/>
      <c r="ELS175" s="1"/>
      <c r="ELT175" s="1"/>
      <c r="ELU175" s="1"/>
      <c r="ELV175" s="1"/>
      <c r="ELW175" s="1"/>
      <c r="ELX175" s="1"/>
      <c r="ELY175" s="1"/>
      <c r="ELZ175" s="1"/>
      <c r="EMA175" s="1"/>
      <c r="EMB175" s="1"/>
      <c r="EMC175" s="1"/>
      <c r="EMD175" s="1"/>
      <c r="EME175" s="1"/>
      <c r="EMF175" s="1"/>
      <c r="EMG175" s="1"/>
      <c r="EMH175" s="1"/>
      <c r="EMI175" s="1"/>
      <c r="EMJ175" s="1"/>
      <c r="EMK175" s="1"/>
      <c r="EML175" s="1"/>
      <c r="EMM175" s="1"/>
      <c r="EMN175" s="1"/>
      <c r="EMO175" s="1"/>
      <c r="EMP175" s="1"/>
      <c r="EMQ175" s="1"/>
      <c r="EMR175" s="1"/>
      <c r="EMS175" s="1"/>
      <c r="EMT175" s="1"/>
      <c r="EMU175" s="1"/>
      <c r="EMV175" s="1"/>
      <c r="EMW175" s="1"/>
      <c r="EMX175" s="1"/>
      <c r="EMY175" s="1"/>
      <c r="EMZ175" s="1"/>
      <c r="ENA175" s="1"/>
      <c r="ENB175" s="1"/>
      <c r="ENC175" s="1"/>
      <c r="END175" s="1"/>
      <c r="ENE175" s="1"/>
      <c r="ENF175" s="1"/>
      <c r="ENG175" s="1"/>
      <c r="ENH175" s="1"/>
      <c r="ENI175" s="1"/>
      <c r="ENJ175" s="1"/>
      <c r="ENK175" s="1"/>
      <c r="ENL175" s="1"/>
      <c r="ENM175" s="1"/>
      <c r="ENN175" s="1"/>
      <c r="ENO175" s="1"/>
      <c r="ENP175" s="1"/>
      <c r="ENQ175" s="1"/>
      <c r="ENR175" s="1"/>
      <c r="ENS175" s="1"/>
      <c r="ENT175" s="1"/>
      <c r="ENU175" s="1"/>
      <c r="ENV175" s="1"/>
      <c r="ENW175" s="1"/>
      <c r="ENX175" s="1"/>
      <c r="ENY175" s="1"/>
      <c r="ENZ175" s="1"/>
      <c r="EOA175" s="1"/>
      <c r="EOB175" s="1"/>
      <c r="EOC175" s="1"/>
      <c r="EOD175" s="1"/>
      <c r="EOE175" s="1"/>
      <c r="EOF175" s="1"/>
      <c r="EOG175" s="1"/>
      <c r="EOH175" s="1"/>
      <c r="EOI175" s="1"/>
      <c r="EOJ175" s="1"/>
      <c r="EOK175" s="1"/>
      <c r="EOL175" s="1"/>
      <c r="EOM175" s="1"/>
      <c r="EON175" s="1"/>
      <c r="EOO175" s="1"/>
      <c r="EOP175" s="1"/>
      <c r="EOQ175" s="1"/>
      <c r="EOR175" s="1"/>
      <c r="EOS175" s="1"/>
      <c r="EOT175" s="1"/>
      <c r="EOU175" s="1"/>
      <c r="EOV175" s="1"/>
      <c r="EOW175" s="1"/>
      <c r="EOX175" s="1"/>
      <c r="EOY175" s="1"/>
      <c r="EOZ175" s="1"/>
      <c r="EPA175" s="1"/>
      <c r="EPB175" s="1"/>
      <c r="EPC175" s="1"/>
      <c r="EPD175" s="1"/>
      <c r="EPE175" s="1"/>
      <c r="EPF175" s="1"/>
      <c r="EPG175" s="1"/>
      <c r="EPH175" s="1"/>
      <c r="EPI175" s="1"/>
      <c r="EPJ175" s="1"/>
      <c r="EPK175" s="1"/>
      <c r="EPL175" s="1"/>
      <c r="EPM175" s="1"/>
      <c r="EPN175" s="1"/>
      <c r="EPO175" s="1"/>
      <c r="EPP175" s="1"/>
      <c r="EPQ175" s="1"/>
      <c r="EPR175" s="1"/>
      <c r="EPS175" s="1"/>
      <c r="EPT175" s="1"/>
      <c r="EPU175" s="1"/>
      <c r="EPV175" s="1"/>
      <c r="EPW175" s="1"/>
      <c r="EPX175" s="1"/>
      <c r="EPY175" s="1"/>
      <c r="EPZ175" s="1"/>
      <c r="EQA175" s="1"/>
      <c r="EQB175" s="1"/>
      <c r="EQC175" s="1"/>
      <c r="EQD175" s="1"/>
      <c r="EQE175" s="1"/>
      <c r="EQF175" s="1"/>
      <c r="EQG175" s="1"/>
      <c r="EQH175" s="1"/>
      <c r="EQI175" s="1"/>
      <c r="EQJ175" s="1"/>
      <c r="EQK175" s="1"/>
      <c r="EQL175" s="1"/>
      <c r="EQM175" s="1"/>
      <c r="EQN175" s="1"/>
      <c r="EQO175" s="1"/>
      <c r="EQP175" s="1"/>
      <c r="EQQ175" s="1"/>
      <c r="EQR175" s="1"/>
      <c r="EQS175" s="1"/>
      <c r="EQT175" s="1"/>
      <c r="EQU175" s="1"/>
      <c r="EQV175" s="1"/>
      <c r="EQW175" s="1"/>
      <c r="EQX175" s="1"/>
      <c r="EQY175" s="1"/>
      <c r="EQZ175" s="1"/>
      <c r="ERA175" s="1"/>
      <c r="ERB175" s="1"/>
      <c r="ERC175" s="1"/>
      <c r="ERD175" s="1"/>
      <c r="ERE175" s="1"/>
      <c r="ERF175" s="1"/>
      <c r="ERG175" s="1"/>
      <c r="ERH175" s="1"/>
      <c r="ERI175" s="1"/>
      <c r="ERJ175" s="1"/>
      <c r="ERK175" s="1"/>
      <c r="ERL175" s="1"/>
      <c r="ERM175" s="1"/>
      <c r="ERN175" s="1"/>
      <c r="ERO175" s="1"/>
      <c r="ERP175" s="1"/>
      <c r="ERQ175" s="1"/>
      <c r="ERR175" s="1"/>
      <c r="ERS175" s="1"/>
      <c r="ERT175" s="1"/>
      <c r="ERU175" s="1"/>
      <c r="ERV175" s="1"/>
      <c r="ERW175" s="1"/>
      <c r="ERX175" s="1"/>
      <c r="ERY175" s="1"/>
      <c r="ERZ175" s="1"/>
      <c r="ESA175" s="1"/>
      <c r="ESB175" s="1"/>
      <c r="ESC175" s="1"/>
      <c r="ESD175" s="1"/>
      <c r="ESE175" s="1"/>
      <c r="ESF175" s="1"/>
      <c r="ESG175" s="1"/>
      <c r="ESH175" s="1"/>
      <c r="ESI175" s="1"/>
      <c r="ESJ175" s="1"/>
      <c r="ESK175" s="1"/>
      <c r="ESL175" s="1"/>
      <c r="ESM175" s="1"/>
      <c r="ESN175" s="1"/>
      <c r="ESO175" s="1"/>
      <c r="ESP175" s="1"/>
      <c r="ESQ175" s="1"/>
      <c r="ESR175" s="1"/>
      <c r="ESS175" s="1"/>
      <c r="EST175" s="1"/>
      <c r="ESU175" s="1"/>
      <c r="ESV175" s="1"/>
      <c r="ESW175" s="1"/>
      <c r="ESX175" s="1"/>
      <c r="ESY175" s="1"/>
      <c r="ESZ175" s="1"/>
      <c r="ETA175" s="1"/>
      <c r="ETB175" s="1"/>
      <c r="ETC175" s="1"/>
      <c r="ETD175" s="1"/>
      <c r="ETE175" s="1"/>
      <c r="ETF175" s="1"/>
      <c r="ETG175" s="1"/>
      <c r="ETH175" s="1"/>
      <c r="ETI175" s="1"/>
      <c r="ETJ175" s="1"/>
      <c r="ETK175" s="1"/>
      <c r="ETL175" s="1"/>
      <c r="ETM175" s="1"/>
      <c r="ETN175" s="1"/>
      <c r="ETO175" s="1"/>
      <c r="ETP175" s="1"/>
      <c r="ETQ175" s="1"/>
      <c r="ETR175" s="1"/>
      <c r="ETS175" s="1"/>
      <c r="ETT175" s="1"/>
      <c r="ETU175" s="1"/>
      <c r="ETV175" s="1"/>
      <c r="ETW175" s="1"/>
      <c r="ETX175" s="1"/>
      <c r="ETY175" s="1"/>
      <c r="ETZ175" s="1"/>
      <c r="EUA175" s="1"/>
      <c r="EUB175" s="1"/>
      <c r="EUC175" s="1"/>
      <c r="EUD175" s="1"/>
      <c r="EUE175" s="1"/>
      <c r="EUF175" s="1"/>
      <c r="EUG175" s="1"/>
      <c r="EUH175" s="1"/>
      <c r="EUI175" s="1"/>
      <c r="EUJ175" s="1"/>
      <c r="EUK175" s="1"/>
      <c r="EUL175" s="1"/>
      <c r="EUM175" s="1"/>
      <c r="EUN175" s="1"/>
      <c r="EUO175" s="1"/>
      <c r="EUP175" s="1"/>
      <c r="EUQ175" s="1"/>
      <c r="EUR175" s="1"/>
      <c r="EUS175" s="1"/>
      <c r="EUT175" s="1"/>
      <c r="EUU175" s="1"/>
      <c r="EUV175" s="1"/>
      <c r="EUW175" s="1"/>
      <c r="EUX175" s="1"/>
      <c r="EUY175" s="1"/>
      <c r="EUZ175" s="1"/>
      <c r="EVA175" s="1"/>
      <c r="EVB175" s="1"/>
      <c r="EVC175" s="1"/>
      <c r="EVD175" s="1"/>
      <c r="EVE175" s="1"/>
      <c r="EVF175" s="1"/>
      <c r="EVG175" s="1"/>
      <c r="EVH175" s="1"/>
      <c r="EVI175" s="1"/>
      <c r="EVJ175" s="1"/>
      <c r="EVK175" s="1"/>
      <c r="EVL175" s="1"/>
      <c r="EVM175" s="1"/>
      <c r="EVN175" s="1"/>
      <c r="EVO175" s="1"/>
      <c r="EVP175" s="1"/>
      <c r="EVQ175" s="1"/>
      <c r="EVR175" s="1"/>
      <c r="EVS175" s="1"/>
      <c r="EVT175" s="1"/>
      <c r="EVU175" s="1"/>
      <c r="EVV175" s="1"/>
      <c r="EVW175" s="1"/>
      <c r="EVX175" s="1"/>
      <c r="EVY175" s="1"/>
      <c r="EVZ175" s="1"/>
      <c r="EWA175" s="1"/>
      <c r="EWB175" s="1"/>
      <c r="EWC175" s="1"/>
      <c r="EWD175" s="1"/>
      <c r="EWE175" s="1"/>
      <c r="EWF175" s="1"/>
      <c r="EWG175" s="1"/>
      <c r="EWH175" s="1"/>
      <c r="EWI175" s="1"/>
      <c r="EWJ175" s="1"/>
      <c r="EWK175" s="1"/>
      <c r="EWL175" s="1"/>
      <c r="EWM175" s="1"/>
      <c r="EWN175" s="1"/>
      <c r="EWO175" s="1"/>
      <c r="EWP175" s="1"/>
      <c r="EWQ175" s="1"/>
      <c r="EWR175" s="1"/>
      <c r="EWS175" s="1"/>
      <c r="EWT175" s="1"/>
      <c r="EWU175" s="1"/>
      <c r="EWV175" s="1"/>
      <c r="EWW175" s="1"/>
      <c r="EWX175" s="1"/>
      <c r="EWY175" s="1"/>
      <c r="EWZ175" s="1"/>
      <c r="EXA175" s="1"/>
      <c r="EXB175" s="1"/>
      <c r="EXC175" s="1"/>
      <c r="EXD175" s="1"/>
      <c r="EXE175" s="1"/>
      <c r="EXF175" s="1"/>
      <c r="EXG175" s="1"/>
      <c r="EXH175" s="1"/>
      <c r="EXI175" s="1"/>
      <c r="EXJ175" s="1"/>
      <c r="EXK175" s="1"/>
      <c r="EXL175" s="1"/>
      <c r="EXM175" s="1"/>
      <c r="EXN175" s="1"/>
      <c r="EXO175" s="1"/>
      <c r="EXP175" s="1"/>
      <c r="EXQ175" s="1"/>
      <c r="EXR175" s="1"/>
      <c r="EXS175" s="1"/>
      <c r="EXT175" s="1"/>
      <c r="EXU175" s="1"/>
      <c r="EXV175" s="1"/>
      <c r="EXW175" s="1"/>
      <c r="EXX175" s="1"/>
      <c r="EXY175" s="1"/>
      <c r="EXZ175" s="1"/>
      <c r="EYA175" s="1"/>
      <c r="EYB175" s="1"/>
      <c r="EYC175" s="1"/>
      <c r="EYD175" s="1"/>
      <c r="EYE175" s="1"/>
      <c r="EYF175" s="1"/>
      <c r="EYG175" s="1"/>
      <c r="EYH175" s="1"/>
      <c r="EYI175" s="1"/>
      <c r="EYJ175" s="1"/>
      <c r="EYK175" s="1"/>
      <c r="EYL175" s="1"/>
      <c r="EYM175" s="1"/>
      <c r="EYN175" s="1"/>
      <c r="EYO175" s="1"/>
      <c r="EYP175" s="1"/>
      <c r="EYQ175" s="1"/>
      <c r="EYR175" s="1"/>
      <c r="EYS175" s="1"/>
      <c r="EYT175" s="1"/>
      <c r="EYU175" s="1"/>
      <c r="EYV175" s="1"/>
      <c r="EYW175" s="1"/>
      <c r="EYX175" s="1"/>
      <c r="EYY175" s="1"/>
      <c r="EYZ175" s="1"/>
      <c r="EZA175" s="1"/>
      <c r="EZB175" s="1"/>
      <c r="EZC175" s="1"/>
      <c r="EZD175" s="1"/>
      <c r="EZE175" s="1"/>
      <c r="EZF175" s="1"/>
      <c r="EZG175" s="1"/>
      <c r="EZH175" s="1"/>
      <c r="EZI175" s="1"/>
      <c r="EZJ175" s="1"/>
      <c r="EZK175" s="1"/>
      <c r="EZL175" s="1"/>
      <c r="EZM175" s="1"/>
      <c r="EZN175" s="1"/>
      <c r="EZO175" s="1"/>
      <c r="EZP175" s="1"/>
      <c r="EZQ175" s="1"/>
      <c r="EZR175" s="1"/>
      <c r="EZS175" s="1"/>
      <c r="EZT175" s="1"/>
      <c r="EZU175" s="1"/>
      <c r="EZV175" s="1"/>
      <c r="EZW175" s="1"/>
      <c r="EZX175" s="1"/>
      <c r="EZY175" s="1"/>
      <c r="EZZ175" s="1"/>
      <c r="FAA175" s="1"/>
      <c r="FAB175" s="1"/>
      <c r="FAC175" s="1"/>
      <c r="FAD175" s="1"/>
      <c r="FAE175" s="1"/>
      <c r="FAF175" s="1"/>
      <c r="FAG175" s="1"/>
      <c r="FAH175" s="1"/>
      <c r="FAI175" s="1"/>
      <c r="FAJ175" s="1"/>
      <c r="FAK175" s="1"/>
      <c r="FAL175" s="1"/>
      <c r="FAM175" s="1"/>
      <c r="FAN175" s="1"/>
      <c r="FAO175" s="1"/>
      <c r="FAP175" s="1"/>
      <c r="FAQ175" s="1"/>
      <c r="FAR175" s="1"/>
      <c r="FAS175" s="1"/>
      <c r="FAT175" s="1"/>
      <c r="FAU175" s="1"/>
      <c r="FAV175" s="1"/>
      <c r="FAW175" s="1"/>
      <c r="FAX175" s="1"/>
      <c r="FAY175" s="1"/>
      <c r="FAZ175" s="1"/>
      <c r="FBA175" s="1"/>
      <c r="FBB175" s="1"/>
      <c r="FBC175" s="1"/>
      <c r="FBD175" s="1"/>
      <c r="FBE175" s="1"/>
      <c r="FBF175" s="1"/>
      <c r="FBG175" s="1"/>
      <c r="FBH175" s="1"/>
      <c r="FBI175" s="1"/>
      <c r="FBJ175" s="1"/>
      <c r="FBK175" s="1"/>
      <c r="FBL175" s="1"/>
      <c r="FBM175" s="1"/>
      <c r="FBN175" s="1"/>
      <c r="FBO175" s="1"/>
      <c r="FBP175" s="1"/>
      <c r="FBQ175" s="1"/>
      <c r="FBR175" s="1"/>
      <c r="FBS175" s="1"/>
      <c r="FBT175" s="1"/>
      <c r="FBU175" s="1"/>
      <c r="FBV175" s="1"/>
      <c r="FBW175" s="1"/>
      <c r="FBX175" s="1"/>
      <c r="FBY175" s="1"/>
      <c r="FBZ175" s="1"/>
      <c r="FCA175" s="1"/>
      <c r="FCB175" s="1"/>
      <c r="FCC175" s="1"/>
      <c r="FCD175" s="1"/>
      <c r="FCE175" s="1"/>
      <c r="FCF175" s="1"/>
      <c r="FCG175" s="1"/>
      <c r="FCH175" s="1"/>
      <c r="FCI175" s="1"/>
      <c r="FCJ175" s="1"/>
      <c r="FCK175" s="1"/>
      <c r="FCL175" s="1"/>
      <c r="FCM175" s="1"/>
      <c r="FCN175" s="1"/>
      <c r="FCO175" s="1"/>
      <c r="FCP175" s="1"/>
      <c r="FCQ175" s="1"/>
      <c r="FCR175" s="1"/>
      <c r="FCS175" s="1"/>
      <c r="FCT175" s="1"/>
      <c r="FCU175" s="1"/>
      <c r="FCV175" s="1"/>
      <c r="FCW175" s="1"/>
      <c r="FCX175" s="1"/>
      <c r="FCY175" s="1"/>
      <c r="FCZ175" s="1"/>
      <c r="FDA175" s="1"/>
      <c r="FDB175" s="1"/>
      <c r="FDC175" s="1"/>
      <c r="FDD175" s="1"/>
      <c r="FDE175" s="1"/>
      <c r="FDF175" s="1"/>
      <c r="FDG175" s="1"/>
      <c r="FDH175" s="1"/>
      <c r="FDI175" s="1"/>
      <c r="FDJ175" s="1"/>
      <c r="FDK175" s="1"/>
      <c r="FDL175" s="1"/>
      <c r="FDM175" s="1"/>
      <c r="FDN175" s="1"/>
      <c r="FDO175" s="1"/>
      <c r="FDP175" s="1"/>
      <c r="FDQ175" s="1"/>
      <c r="FDR175" s="1"/>
      <c r="FDS175" s="1"/>
      <c r="FDT175" s="1"/>
      <c r="FDU175" s="1"/>
      <c r="FDV175" s="1"/>
      <c r="FDW175" s="1"/>
      <c r="FDX175" s="1"/>
      <c r="FDY175" s="1"/>
      <c r="FDZ175" s="1"/>
      <c r="FEA175" s="1"/>
      <c r="FEB175" s="1"/>
      <c r="FEC175" s="1"/>
      <c r="FED175" s="1"/>
      <c r="FEE175" s="1"/>
      <c r="FEF175" s="1"/>
      <c r="FEG175" s="1"/>
      <c r="FEH175" s="1"/>
      <c r="FEI175" s="1"/>
      <c r="FEJ175" s="1"/>
      <c r="FEK175" s="1"/>
      <c r="FEL175" s="1"/>
      <c r="FEM175" s="1"/>
      <c r="FEN175" s="1"/>
      <c r="FEO175" s="1"/>
      <c r="FEP175" s="1"/>
      <c r="FEQ175" s="1"/>
      <c r="FER175" s="1"/>
      <c r="FES175" s="1"/>
      <c r="FET175" s="1"/>
      <c r="FEU175" s="1"/>
      <c r="FEV175" s="1"/>
      <c r="FEW175" s="1"/>
      <c r="FEX175" s="1"/>
      <c r="FEY175" s="1"/>
      <c r="FEZ175" s="1"/>
      <c r="FFA175" s="1"/>
      <c r="FFB175" s="1"/>
      <c r="FFC175" s="1"/>
      <c r="FFD175" s="1"/>
      <c r="FFE175" s="1"/>
      <c r="FFF175" s="1"/>
      <c r="FFG175" s="1"/>
      <c r="FFH175" s="1"/>
      <c r="FFI175" s="1"/>
      <c r="FFJ175" s="1"/>
      <c r="FFK175" s="1"/>
      <c r="FFL175" s="1"/>
      <c r="FFM175" s="1"/>
      <c r="FFN175" s="1"/>
      <c r="FFO175" s="1"/>
      <c r="FFP175" s="1"/>
      <c r="FFQ175" s="1"/>
      <c r="FFR175" s="1"/>
      <c r="FFS175" s="1"/>
      <c r="FFT175" s="1"/>
      <c r="FFU175" s="1"/>
      <c r="FFV175" s="1"/>
      <c r="FFW175" s="1"/>
      <c r="FFX175" s="1"/>
      <c r="FFY175" s="1"/>
      <c r="FFZ175" s="1"/>
      <c r="FGA175" s="1"/>
      <c r="FGB175" s="1"/>
      <c r="FGC175" s="1"/>
      <c r="FGD175" s="1"/>
      <c r="FGE175" s="1"/>
      <c r="FGF175" s="1"/>
      <c r="FGG175" s="1"/>
      <c r="FGH175" s="1"/>
      <c r="FGI175" s="1"/>
      <c r="FGJ175" s="1"/>
      <c r="FGK175" s="1"/>
      <c r="FGL175" s="1"/>
      <c r="FGM175" s="1"/>
      <c r="FGN175" s="1"/>
      <c r="FGO175" s="1"/>
      <c r="FGP175" s="1"/>
      <c r="FGQ175" s="1"/>
      <c r="FGR175" s="1"/>
      <c r="FGS175" s="1"/>
      <c r="FGT175" s="1"/>
      <c r="FGU175" s="1"/>
      <c r="FGV175" s="1"/>
      <c r="FGW175" s="1"/>
      <c r="FGX175" s="1"/>
      <c r="FGY175" s="1"/>
      <c r="FGZ175" s="1"/>
      <c r="FHA175" s="1"/>
      <c r="FHB175" s="1"/>
      <c r="FHC175" s="1"/>
      <c r="FHD175" s="1"/>
      <c r="FHE175" s="1"/>
      <c r="FHF175" s="1"/>
      <c r="FHG175" s="1"/>
      <c r="FHH175" s="1"/>
      <c r="FHI175" s="1"/>
      <c r="FHJ175" s="1"/>
      <c r="FHK175" s="1"/>
      <c r="FHL175" s="1"/>
      <c r="FHM175" s="1"/>
      <c r="FHN175" s="1"/>
      <c r="FHO175" s="1"/>
      <c r="FHP175" s="1"/>
      <c r="FHQ175" s="1"/>
      <c r="FHR175" s="1"/>
      <c r="FHS175" s="1"/>
      <c r="FHT175" s="1"/>
      <c r="FHU175" s="1"/>
      <c r="FHV175" s="1"/>
      <c r="FHW175" s="1"/>
      <c r="FHX175" s="1"/>
      <c r="FHY175" s="1"/>
      <c r="FHZ175" s="1"/>
      <c r="FIA175" s="1"/>
      <c r="FIB175" s="1"/>
      <c r="FIC175" s="1"/>
      <c r="FID175" s="1"/>
      <c r="FIE175" s="1"/>
      <c r="FIF175" s="1"/>
      <c r="FIG175" s="1"/>
      <c r="FIH175" s="1"/>
      <c r="FII175" s="1"/>
      <c r="FIJ175" s="1"/>
      <c r="FIK175" s="1"/>
      <c r="FIL175" s="1"/>
      <c r="FIM175" s="1"/>
      <c r="FIN175" s="1"/>
      <c r="FIO175" s="1"/>
      <c r="FIP175" s="1"/>
      <c r="FIQ175" s="1"/>
      <c r="FIR175" s="1"/>
      <c r="FIS175" s="1"/>
      <c r="FIT175" s="1"/>
      <c r="FIU175" s="1"/>
      <c r="FIV175" s="1"/>
      <c r="FIW175" s="1"/>
      <c r="FIX175" s="1"/>
      <c r="FIY175" s="1"/>
      <c r="FIZ175" s="1"/>
      <c r="FJA175" s="1"/>
      <c r="FJB175" s="1"/>
      <c r="FJC175" s="1"/>
      <c r="FJD175" s="1"/>
      <c r="FJE175" s="1"/>
      <c r="FJF175" s="1"/>
      <c r="FJG175" s="1"/>
      <c r="FJH175" s="1"/>
      <c r="FJI175" s="1"/>
      <c r="FJJ175" s="1"/>
      <c r="FJK175" s="1"/>
      <c r="FJL175" s="1"/>
      <c r="FJM175" s="1"/>
      <c r="FJN175" s="1"/>
      <c r="FJO175" s="1"/>
      <c r="FJP175" s="1"/>
      <c r="FJQ175" s="1"/>
      <c r="FJR175" s="1"/>
      <c r="FJS175" s="1"/>
      <c r="FJT175" s="1"/>
      <c r="FJU175" s="1"/>
      <c r="FJV175" s="1"/>
      <c r="FJW175" s="1"/>
      <c r="FJX175" s="1"/>
      <c r="FJY175" s="1"/>
      <c r="FJZ175" s="1"/>
      <c r="FKA175" s="1"/>
      <c r="FKB175" s="1"/>
      <c r="FKC175" s="1"/>
      <c r="FKD175" s="1"/>
      <c r="FKE175" s="1"/>
      <c r="FKF175" s="1"/>
      <c r="FKG175" s="1"/>
      <c r="FKH175" s="1"/>
      <c r="FKI175" s="1"/>
      <c r="FKJ175" s="1"/>
      <c r="FKK175" s="1"/>
      <c r="FKL175" s="1"/>
      <c r="FKM175" s="1"/>
      <c r="FKN175" s="1"/>
      <c r="FKO175" s="1"/>
      <c r="FKP175" s="1"/>
      <c r="FKQ175" s="1"/>
      <c r="FKR175" s="1"/>
      <c r="FKS175" s="1"/>
      <c r="FKT175" s="1"/>
      <c r="FKU175" s="1"/>
      <c r="FKV175" s="1"/>
      <c r="FKW175" s="1"/>
      <c r="FKX175" s="1"/>
      <c r="FKY175" s="1"/>
      <c r="FKZ175" s="1"/>
      <c r="FLA175" s="1"/>
      <c r="FLB175" s="1"/>
      <c r="FLC175" s="1"/>
      <c r="FLD175" s="1"/>
      <c r="FLE175" s="1"/>
      <c r="FLF175" s="1"/>
      <c r="FLG175" s="1"/>
      <c r="FLH175" s="1"/>
      <c r="FLI175" s="1"/>
      <c r="FLJ175" s="1"/>
      <c r="FLK175" s="1"/>
      <c r="FLL175" s="1"/>
      <c r="FLM175" s="1"/>
      <c r="FLN175" s="1"/>
      <c r="FLO175" s="1"/>
      <c r="FLP175" s="1"/>
      <c r="FLQ175" s="1"/>
      <c r="FLR175" s="1"/>
      <c r="FLS175" s="1"/>
      <c r="FLT175" s="1"/>
      <c r="FLU175" s="1"/>
      <c r="FLV175" s="1"/>
      <c r="FLW175" s="1"/>
      <c r="FLX175" s="1"/>
      <c r="FLY175" s="1"/>
      <c r="FLZ175" s="1"/>
      <c r="FMA175" s="1"/>
      <c r="FMB175" s="1"/>
      <c r="FMC175" s="1"/>
      <c r="FMD175" s="1"/>
      <c r="FME175" s="1"/>
      <c r="FMF175" s="1"/>
      <c r="FMG175" s="1"/>
      <c r="FMH175" s="1"/>
      <c r="FMI175" s="1"/>
      <c r="FMJ175" s="1"/>
      <c r="FMK175" s="1"/>
      <c r="FML175" s="1"/>
      <c r="FMM175" s="1"/>
      <c r="FMN175" s="1"/>
      <c r="FMO175" s="1"/>
      <c r="FMP175" s="1"/>
      <c r="FMQ175" s="1"/>
      <c r="FMR175" s="1"/>
      <c r="FMS175" s="1"/>
      <c r="FMT175" s="1"/>
      <c r="FMU175" s="1"/>
      <c r="FMV175" s="1"/>
      <c r="FMW175" s="1"/>
      <c r="FMX175" s="1"/>
      <c r="FMY175" s="1"/>
      <c r="FMZ175" s="1"/>
      <c r="FNA175" s="1"/>
      <c r="FNB175" s="1"/>
      <c r="FNC175" s="1"/>
      <c r="FND175" s="1"/>
      <c r="FNE175" s="1"/>
      <c r="FNF175" s="1"/>
      <c r="FNG175" s="1"/>
      <c r="FNH175" s="1"/>
      <c r="FNI175" s="1"/>
      <c r="FNJ175" s="1"/>
      <c r="FNK175" s="1"/>
      <c r="FNL175" s="1"/>
      <c r="FNM175" s="1"/>
      <c r="FNN175" s="1"/>
      <c r="FNO175" s="1"/>
      <c r="FNP175" s="1"/>
      <c r="FNQ175" s="1"/>
      <c r="FNR175" s="1"/>
      <c r="FNS175" s="1"/>
      <c r="FNT175" s="1"/>
      <c r="FNU175" s="1"/>
      <c r="FNV175" s="1"/>
      <c r="FNW175" s="1"/>
      <c r="FNX175" s="1"/>
      <c r="FNY175" s="1"/>
      <c r="FNZ175" s="1"/>
      <c r="FOA175" s="1"/>
      <c r="FOB175" s="1"/>
      <c r="FOC175" s="1"/>
      <c r="FOD175" s="1"/>
      <c r="FOE175" s="1"/>
      <c r="FOF175" s="1"/>
      <c r="FOG175" s="1"/>
      <c r="FOH175" s="1"/>
      <c r="FOI175" s="1"/>
      <c r="FOJ175" s="1"/>
      <c r="FOK175" s="1"/>
      <c r="FOL175" s="1"/>
      <c r="FOM175" s="1"/>
      <c r="FON175" s="1"/>
      <c r="FOO175" s="1"/>
      <c r="FOP175" s="1"/>
      <c r="FOQ175" s="1"/>
      <c r="FOR175" s="1"/>
      <c r="FOS175" s="1"/>
      <c r="FOT175" s="1"/>
      <c r="FOU175" s="1"/>
      <c r="FOV175" s="1"/>
      <c r="FOW175" s="1"/>
      <c r="FOX175" s="1"/>
      <c r="FOY175" s="1"/>
      <c r="FOZ175" s="1"/>
      <c r="FPA175" s="1"/>
      <c r="FPB175" s="1"/>
      <c r="FPC175" s="1"/>
      <c r="FPD175" s="1"/>
      <c r="FPE175" s="1"/>
      <c r="FPF175" s="1"/>
      <c r="FPG175" s="1"/>
      <c r="FPH175" s="1"/>
      <c r="FPI175" s="1"/>
      <c r="FPJ175" s="1"/>
      <c r="FPK175" s="1"/>
      <c r="FPL175" s="1"/>
      <c r="FPM175" s="1"/>
      <c r="FPN175" s="1"/>
      <c r="FPO175" s="1"/>
      <c r="FPP175" s="1"/>
      <c r="FPQ175" s="1"/>
      <c r="FPR175" s="1"/>
      <c r="FPS175" s="1"/>
      <c r="FPT175" s="1"/>
      <c r="FPU175" s="1"/>
      <c r="FPV175" s="1"/>
      <c r="FPW175" s="1"/>
      <c r="FPX175" s="1"/>
      <c r="FPY175" s="1"/>
      <c r="FPZ175" s="1"/>
      <c r="FQA175" s="1"/>
      <c r="FQB175" s="1"/>
      <c r="FQC175" s="1"/>
      <c r="FQD175" s="1"/>
      <c r="FQE175" s="1"/>
      <c r="FQF175" s="1"/>
      <c r="FQG175" s="1"/>
      <c r="FQH175" s="1"/>
      <c r="FQI175" s="1"/>
      <c r="FQJ175" s="1"/>
      <c r="FQK175" s="1"/>
      <c r="FQL175" s="1"/>
      <c r="FQM175" s="1"/>
      <c r="FQN175" s="1"/>
      <c r="FQO175" s="1"/>
      <c r="FQP175" s="1"/>
      <c r="FQQ175" s="1"/>
      <c r="FQR175" s="1"/>
      <c r="FQS175" s="1"/>
      <c r="FQT175" s="1"/>
      <c r="FQU175" s="1"/>
      <c r="FQV175" s="1"/>
      <c r="FQW175" s="1"/>
      <c r="FQX175" s="1"/>
      <c r="FQY175" s="1"/>
      <c r="FQZ175" s="1"/>
      <c r="FRA175" s="1"/>
      <c r="FRB175" s="1"/>
      <c r="FRC175" s="1"/>
      <c r="FRD175" s="1"/>
      <c r="FRE175" s="1"/>
      <c r="FRF175" s="1"/>
      <c r="FRG175" s="1"/>
      <c r="FRH175" s="1"/>
      <c r="FRI175" s="1"/>
      <c r="FRJ175" s="1"/>
      <c r="FRK175" s="1"/>
      <c r="FRL175" s="1"/>
      <c r="FRM175" s="1"/>
      <c r="FRN175" s="1"/>
      <c r="FRO175" s="1"/>
      <c r="FRP175" s="1"/>
      <c r="FRQ175" s="1"/>
      <c r="FRR175" s="1"/>
      <c r="FRS175" s="1"/>
      <c r="FRT175" s="1"/>
      <c r="FRU175" s="1"/>
      <c r="FRV175" s="1"/>
      <c r="FRW175" s="1"/>
      <c r="FRX175" s="1"/>
      <c r="FRY175" s="1"/>
      <c r="FRZ175" s="1"/>
      <c r="FSA175" s="1"/>
      <c r="FSB175" s="1"/>
      <c r="FSC175" s="1"/>
      <c r="FSD175" s="1"/>
      <c r="FSE175" s="1"/>
      <c r="FSF175" s="1"/>
      <c r="FSG175" s="1"/>
      <c r="FSH175" s="1"/>
      <c r="FSI175" s="1"/>
      <c r="FSJ175" s="1"/>
      <c r="FSK175" s="1"/>
      <c r="FSL175" s="1"/>
      <c r="FSM175" s="1"/>
      <c r="FSN175" s="1"/>
      <c r="FSO175" s="1"/>
      <c r="FSP175" s="1"/>
      <c r="FSQ175" s="1"/>
      <c r="FSR175" s="1"/>
      <c r="FSS175" s="1"/>
      <c r="FST175" s="1"/>
      <c r="FSU175" s="1"/>
      <c r="FSV175" s="1"/>
      <c r="FSW175" s="1"/>
      <c r="FSX175" s="1"/>
      <c r="FSY175" s="1"/>
      <c r="FSZ175" s="1"/>
      <c r="FTA175" s="1"/>
      <c r="FTB175" s="1"/>
      <c r="FTC175" s="1"/>
      <c r="FTD175" s="1"/>
      <c r="FTE175" s="1"/>
      <c r="FTF175" s="1"/>
      <c r="FTG175" s="1"/>
      <c r="FTH175" s="1"/>
      <c r="FTI175" s="1"/>
      <c r="FTJ175" s="1"/>
      <c r="FTK175" s="1"/>
      <c r="FTL175" s="1"/>
      <c r="FTM175" s="1"/>
      <c r="FTN175" s="1"/>
      <c r="FTO175" s="1"/>
      <c r="FTP175" s="1"/>
      <c r="FTQ175" s="1"/>
      <c r="FTR175" s="1"/>
      <c r="FTS175" s="1"/>
      <c r="FTT175" s="1"/>
      <c r="FTU175" s="1"/>
      <c r="FTV175" s="1"/>
      <c r="FTW175" s="1"/>
      <c r="FTX175" s="1"/>
      <c r="FTY175" s="1"/>
      <c r="FTZ175" s="1"/>
      <c r="FUA175" s="1"/>
      <c r="FUB175" s="1"/>
      <c r="FUC175" s="1"/>
      <c r="FUD175" s="1"/>
      <c r="FUE175" s="1"/>
      <c r="FUF175" s="1"/>
      <c r="FUG175" s="1"/>
      <c r="FUH175" s="1"/>
      <c r="FUI175" s="1"/>
      <c r="FUJ175" s="1"/>
      <c r="FUK175" s="1"/>
      <c r="FUL175" s="1"/>
      <c r="FUM175" s="1"/>
      <c r="FUN175" s="1"/>
      <c r="FUO175" s="1"/>
      <c r="FUP175" s="1"/>
      <c r="FUQ175" s="1"/>
      <c r="FUR175" s="1"/>
      <c r="FUS175" s="1"/>
      <c r="FUT175" s="1"/>
      <c r="FUU175" s="1"/>
      <c r="FUV175" s="1"/>
      <c r="FUW175" s="1"/>
      <c r="FUX175" s="1"/>
      <c r="FUY175" s="1"/>
      <c r="FUZ175" s="1"/>
      <c r="FVA175" s="1"/>
      <c r="FVB175" s="1"/>
      <c r="FVC175" s="1"/>
      <c r="FVD175" s="1"/>
      <c r="FVE175" s="1"/>
      <c r="FVF175" s="1"/>
      <c r="FVG175" s="1"/>
      <c r="FVH175" s="1"/>
      <c r="FVI175" s="1"/>
      <c r="FVJ175" s="1"/>
      <c r="FVK175" s="1"/>
      <c r="FVL175" s="1"/>
      <c r="FVM175" s="1"/>
      <c r="FVN175" s="1"/>
      <c r="FVO175" s="1"/>
      <c r="FVP175" s="1"/>
      <c r="FVQ175" s="1"/>
      <c r="FVR175" s="1"/>
      <c r="FVS175" s="1"/>
      <c r="FVT175" s="1"/>
      <c r="FVU175" s="1"/>
      <c r="FVV175" s="1"/>
      <c r="FVW175" s="1"/>
      <c r="FVX175" s="1"/>
      <c r="FVY175" s="1"/>
      <c r="FVZ175" s="1"/>
      <c r="FWA175" s="1"/>
      <c r="FWB175" s="1"/>
      <c r="FWC175" s="1"/>
      <c r="FWD175" s="1"/>
      <c r="FWE175" s="1"/>
      <c r="FWF175" s="1"/>
      <c r="FWG175" s="1"/>
      <c r="FWH175" s="1"/>
      <c r="FWI175" s="1"/>
      <c r="FWJ175" s="1"/>
      <c r="FWK175" s="1"/>
      <c r="FWL175" s="1"/>
      <c r="FWM175" s="1"/>
      <c r="FWN175" s="1"/>
      <c r="FWO175" s="1"/>
      <c r="FWP175" s="1"/>
      <c r="FWQ175" s="1"/>
      <c r="FWR175" s="1"/>
      <c r="FWS175" s="1"/>
      <c r="FWT175" s="1"/>
      <c r="FWU175" s="1"/>
      <c r="FWV175" s="1"/>
      <c r="FWW175" s="1"/>
      <c r="FWX175" s="1"/>
      <c r="FWY175" s="1"/>
      <c r="FWZ175" s="1"/>
      <c r="FXA175" s="1"/>
      <c r="FXB175" s="1"/>
      <c r="FXC175" s="1"/>
      <c r="FXD175" s="1"/>
      <c r="FXE175" s="1"/>
      <c r="FXF175" s="1"/>
      <c r="FXG175" s="1"/>
      <c r="FXH175" s="1"/>
      <c r="FXI175" s="1"/>
      <c r="FXJ175" s="1"/>
      <c r="FXK175" s="1"/>
      <c r="FXL175" s="1"/>
      <c r="FXM175" s="1"/>
      <c r="FXN175" s="1"/>
      <c r="FXO175" s="1"/>
      <c r="FXP175" s="1"/>
      <c r="FXQ175" s="1"/>
      <c r="FXR175" s="1"/>
      <c r="FXS175" s="1"/>
      <c r="FXT175" s="1"/>
      <c r="FXU175" s="1"/>
      <c r="FXV175" s="1"/>
      <c r="FXW175" s="1"/>
      <c r="FXX175" s="1"/>
      <c r="FXY175" s="1"/>
      <c r="FXZ175" s="1"/>
      <c r="FYA175" s="1"/>
      <c r="FYB175" s="1"/>
      <c r="FYC175" s="1"/>
      <c r="FYD175" s="1"/>
      <c r="FYE175" s="1"/>
      <c r="FYF175" s="1"/>
      <c r="FYG175" s="1"/>
      <c r="FYH175" s="1"/>
      <c r="FYI175" s="1"/>
      <c r="FYJ175" s="1"/>
      <c r="FYK175" s="1"/>
      <c r="FYL175" s="1"/>
      <c r="FYM175" s="1"/>
      <c r="FYN175" s="1"/>
      <c r="FYO175" s="1"/>
      <c r="FYP175" s="1"/>
      <c r="FYQ175" s="1"/>
      <c r="FYR175" s="1"/>
      <c r="FYS175" s="1"/>
      <c r="FYT175" s="1"/>
      <c r="FYU175" s="1"/>
      <c r="FYV175" s="1"/>
      <c r="FYW175" s="1"/>
      <c r="FYX175" s="1"/>
      <c r="FYY175" s="1"/>
      <c r="FYZ175" s="1"/>
      <c r="FZA175" s="1"/>
      <c r="FZB175" s="1"/>
      <c r="FZC175" s="1"/>
      <c r="FZD175" s="1"/>
      <c r="FZE175" s="1"/>
      <c r="FZF175" s="1"/>
      <c r="FZG175" s="1"/>
      <c r="FZH175" s="1"/>
      <c r="FZI175" s="1"/>
      <c r="FZJ175" s="1"/>
      <c r="FZK175" s="1"/>
      <c r="FZL175" s="1"/>
      <c r="FZM175" s="1"/>
      <c r="FZN175" s="1"/>
      <c r="FZO175" s="1"/>
      <c r="FZP175" s="1"/>
      <c r="FZQ175" s="1"/>
      <c r="FZR175" s="1"/>
      <c r="FZS175" s="1"/>
      <c r="FZT175" s="1"/>
      <c r="FZU175" s="1"/>
      <c r="FZV175" s="1"/>
      <c r="FZW175" s="1"/>
      <c r="FZX175" s="1"/>
      <c r="FZY175" s="1"/>
      <c r="FZZ175" s="1"/>
      <c r="GAA175" s="1"/>
      <c r="GAB175" s="1"/>
      <c r="GAC175" s="1"/>
      <c r="GAD175" s="1"/>
      <c r="GAE175" s="1"/>
      <c r="GAF175" s="1"/>
      <c r="GAG175" s="1"/>
      <c r="GAH175" s="1"/>
      <c r="GAI175" s="1"/>
      <c r="GAJ175" s="1"/>
      <c r="GAK175" s="1"/>
      <c r="GAL175" s="1"/>
      <c r="GAM175" s="1"/>
      <c r="GAN175" s="1"/>
      <c r="GAO175" s="1"/>
      <c r="GAP175" s="1"/>
      <c r="GAQ175" s="1"/>
      <c r="GAR175" s="1"/>
      <c r="GAS175" s="1"/>
      <c r="GAT175" s="1"/>
      <c r="GAU175" s="1"/>
      <c r="GAV175" s="1"/>
      <c r="GAW175" s="1"/>
      <c r="GAX175" s="1"/>
      <c r="GAY175" s="1"/>
      <c r="GAZ175" s="1"/>
      <c r="GBA175" s="1"/>
      <c r="GBB175" s="1"/>
      <c r="GBC175" s="1"/>
      <c r="GBD175" s="1"/>
      <c r="GBE175" s="1"/>
      <c r="GBF175" s="1"/>
      <c r="GBG175" s="1"/>
      <c r="GBH175" s="1"/>
      <c r="GBI175" s="1"/>
      <c r="GBJ175" s="1"/>
      <c r="GBK175" s="1"/>
      <c r="GBL175" s="1"/>
      <c r="GBM175" s="1"/>
      <c r="GBN175" s="1"/>
      <c r="GBO175" s="1"/>
      <c r="GBP175" s="1"/>
      <c r="GBQ175" s="1"/>
      <c r="GBR175" s="1"/>
      <c r="GBS175" s="1"/>
      <c r="GBT175" s="1"/>
      <c r="GBU175" s="1"/>
      <c r="GBV175" s="1"/>
      <c r="GBW175" s="1"/>
      <c r="GBX175" s="1"/>
      <c r="GBY175" s="1"/>
      <c r="GBZ175" s="1"/>
      <c r="GCA175" s="1"/>
      <c r="GCB175" s="1"/>
      <c r="GCC175" s="1"/>
      <c r="GCD175" s="1"/>
      <c r="GCE175" s="1"/>
      <c r="GCF175" s="1"/>
      <c r="GCG175" s="1"/>
      <c r="GCH175" s="1"/>
      <c r="GCI175" s="1"/>
      <c r="GCJ175" s="1"/>
      <c r="GCK175" s="1"/>
      <c r="GCL175" s="1"/>
      <c r="GCM175" s="1"/>
      <c r="GCN175" s="1"/>
      <c r="GCO175" s="1"/>
      <c r="GCP175" s="1"/>
      <c r="GCQ175" s="1"/>
      <c r="GCR175" s="1"/>
      <c r="GCS175" s="1"/>
      <c r="GCT175" s="1"/>
      <c r="GCU175" s="1"/>
      <c r="GCV175" s="1"/>
      <c r="GCW175" s="1"/>
      <c r="GCX175" s="1"/>
      <c r="GCY175" s="1"/>
      <c r="GCZ175" s="1"/>
      <c r="GDA175" s="1"/>
      <c r="GDB175" s="1"/>
      <c r="GDC175" s="1"/>
      <c r="GDD175" s="1"/>
      <c r="GDE175" s="1"/>
      <c r="GDF175" s="1"/>
      <c r="GDG175" s="1"/>
      <c r="GDH175" s="1"/>
      <c r="GDI175" s="1"/>
      <c r="GDJ175" s="1"/>
      <c r="GDK175" s="1"/>
      <c r="GDL175" s="1"/>
      <c r="GDM175" s="1"/>
      <c r="GDN175" s="1"/>
      <c r="GDO175" s="1"/>
      <c r="GDP175" s="1"/>
      <c r="GDQ175" s="1"/>
      <c r="GDR175" s="1"/>
      <c r="GDS175" s="1"/>
      <c r="GDT175" s="1"/>
      <c r="GDU175" s="1"/>
      <c r="GDV175" s="1"/>
      <c r="GDW175" s="1"/>
      <c r="GDX175" s="1"/>
      <c r="GDY175" s="1"/>
      <c r="GDZ175" s="1"/>
      <c r="GEA175" s="1"/>
      <c r="GEB175" s="1"/>
      <c r="GEC175" s="1"/>
      <c r="GED175" s="1"/>
      <c r="GEE175" s="1"/>
      <c r="GEF175" s="1"/>
      <c r="GEG175" s="1"/>
      <c r="GEH175" s="1"/>
      <c r="GEI175" s="1"/>
      <c r="GEJ175" s="1"/>
      <c r="GEK175" s="1"/>
      <c r="GEL175" s="1"/>
      <c r="GEM175" s="1"/>
      <c r="GEN175" s="1"/>
      <c r="GEO175" s="1"/>
      <c r="GEP175" s="1"/>
      <c r="GEQ175" s="1"/>
      <c r="GER175" s="1"/>
      <c r="GES175" s="1"/>
      <c r="GET175" s="1"/>
      <c r="GEU175" s="1"/>
      <c r="GEV175" s="1"/>
      <c r="GEW175" s="1"/>
      <c r="GEX175" s="1"/>
      <c r="GEY175" s="1"/>
      <c r="GEZ175" s="1"/>
      <c r="GFA175" s="1"/>
      <c r="GFB175" s="1"/>
      <c r="GFC175" s="1"/>
      <c r="GFD175" s="1"/>
      <c r="GFE175" s="1"/>
      <c r="GFF175" s="1"/>
      <c r="GFG175" s="1"/>
      <c r="GFH175" s="1"/>
      <c r="GFI175" s="1"/>
      <c r="GFJ175" s="1"/>
      <c r="GFK175" s="1"/>
      <c r="GFL175" s="1"/>
      <c r="GFM175" s="1"/>
      <c r="GFN175" s="1"/>
      <c r="GFO175" s="1"/>
      <c r="GFP175" s="1"/>
      <c r="GFQ175" s="1"/>
      <c r="GFR175" s="1"/>
      <c r="GFS175" s="1"/>
      <c r="GFT175" s="1"/>
      <c r="GFU175" s="1"/>
      <c r="GFV175" s="1"/>
      <c r="GFW175" s="1"/>
      <c r="GFX175" s="1"/>
      <c r="GFY175" s="1"/>
      <c r="GFZ175" s="1"/>
      <c r="GGA175" s="1"/>
      <c r="GGB175" s="1"/>
      <c r="GGC175" s="1"/>
      <c r="GGD175" s="1"/>
      <c r="GGE175" s="1"/>
      <c r="GGF175" s="1"/>
      <c r="GGG175" s="1"/>
      <c r="GGH175" s="1"/>
      <c r="GGI175" s="1"/>
      <c r="GGJ175" s="1"/>
      <c r="GGK175" s="1"/>
      <c r="GGL175" s="1"/>
      <c r="GGM175" s="1"/>
      <c r="GGN175" s="1"/>
      <c r="GGO175" s="1"/>
      <c r="GGP175" s="1"/>
      <c r="GGQ175" s="1"/>
      <c r="GGR175" s="1"/>
      <c r="GGS175" s="1"/>
      <c r="GGT175" s="1"/>
      <c r="GGU175" s="1"/>
      <c r="GGV175" s="1"/>
      <c r="GGW175" s="1"/>
      <c r="GGX175" s="1"/>
      <c r="GGY175" s="1"/>
      <c r="GGZ175" s="1"/>
      <c r="GHA175" s="1"/>
      <c r="GHB175" s="1"/>
      <c r="GHC175" s="1"/>
      <c r="GHD175" s="1"/>
      <c r="GHE175" s="1"/>
      <c r="GHF175" s="1"/>
      <c r="GHG175" s="1"/>
      <c r="GHH175" s="1"/>
      <c r="GHI175" s="1"/>
      <c r="GHJ175" s="1"/>
      <c r="GHK175" s="1"/>
      <c r="GHL175" s="1"/>
      <c r="GHM175" s="1"/>
      <c r="GHN175" s="1"/>
      <c r="GHO175" s="1"/>
      <c r="GHP175" s="1"/>
      <c r="GHQ175" s="1"/>
      <c r="GHR175" s="1"/>
      <c r="GHS175" s="1"/>
      <c r="GHT175" s="1"/>
      <c r="GHU175" s="1"/>
      <c r="GHV175" s="1"/>
      <c r="GHW175" s="1"/>
      <c r="GHX175" s="1"/>
      <c r="GHY175" s="1"/>
      <c r="GHZ175" s="1"/>
      <c r="GIA175" s="1"/>
      <c r="GIB175" s="1"/>
      <c r="GIC175" s="1"/>
      <c r="GID175" s="1"/>
      <c r="GIE175" s="1"/>
      <c r="GIF175" s="1"/>
      <c r="GIG175" s="1"/>
      <c r="GIH175" s="1"/>
      <c r="GII175" s="1"/>
      <c r="GIJ175" s="1"/>
      <c r="GIK175" s="1"/>
      <c r="GIL175" s="1"/>
      <c r="GIM175" s="1"/>
      <c r="GIN175" s="1"/>
      <c r="GIO175" s="1"/>
      <c r="GIP175" s="1"/>
      <c r="GIQ175" s="1"/>
      <c r="GIR175" s="1"/>
      <c r="GIS175" s="1"/>
      <c r="GIT175" s="1"/>
      <c r="GIU175" s="1"/>
      <c r="GIV175" s="1"/>
      <c r="GIW175" s="1"/>
      <c r="GIX175" s="1"/>
      <c r="GIY175" s="1"/>
      <c r="GIZ175" s="1"/>
      <c r="GJA175" s="1"/>
      <c r="GJB175" s="1"/>
      <c r="GJC175" s="1"/>
      <c r="GJD175" s="1"/>
      <c r="GJE175" s="1"/>
      <c r="GJF175" s="1"/>
      <c r="GJG175" s="1"/>
      <c r="GJH175" s="1"/>
      <c r="GJI175" s="1"/>
      <c r="GJJ175" s="1"/>
      <c r="GJK175" s="1"/>
      <c r="GJL175" s="1"/>
      <c r="GJM175" s="1"/>
      <c r="GJN175" s="1"/>
      <c r="GJO175" s="1"/>
      <c r="GJP175" s="1"/>
      <c r="GJQ175" s="1"/>
      <c r="GJR175" s="1"/>
      <c r="GJS175" s="1"/>
      <c r="GJT175" s="1"/>
      <c r="GJU175" s="1"/>
      <c r="GJV175" s="1"/>
      <c r="GJW175" s="1"/>
      <c r="GJX175" s="1"/>
      <c r="GJY175" s="1"/>
      <c r="GJZ175" s="1"/>
      <c r="GKA175" s="1"/>
      <c r="GKB175" s="1"/>
      <c r="GKC175" s="1"/>
      <c r="GKD175" s="1"/>
      <c r="GKE175" s="1"/>
      <c r="GKF175" s="1"/>
      <c r="GKG175" s="1"/>
      <c r="GKH175" s="1"/>
      <c r="GKI175" s="1"/>
      <c r="GKJ175" s="1"/>
      <c r="GKK175" s="1"/>
      <c r="GKL175" s="1"/>
      <c r="GKM175" s="1"/>
      <c r="GKN175" s="1"/>
      <c r="GKO175" s="1"/>
      <c r="GKP175" s="1"/>
      <c r="GKQ175" s="1"/>
      <c r="GKR175" s="1"/>
      <c r="GKS175" s="1"/>
      <c r="GKT175" s="1"/>
      <c r="GKU175" s="1"/>
      <c r="GKV175" s="1"/>
      <c r="GKW175" s="1"/>
      <c r="GKX175" s="1"/>
      <c r="GKY175" s="1"/>
      <c r="GKZ175" s="1"/>
      <c r="GLA175" s="1"/>
      <c r="GLB175" s="1"/>
      <c r="GLC175" s="1"/>
      <c r="GLD175" s="1"/>
      <c r="GLE175" s="1"/>
      <c r="GLF175" s="1"/>
      <c r="GLG175" s="1"/>
      <c r="GLH175" s="1"/>
      <c r="GLI175" s="1"/>
      <c r="GLJ175" s="1"/>
      <c r="GLK175" s="1"/>
      <c r="GLL175" s="1"/>
      <c r="GLM175" s="1"/>
      <c r="GLN175" s="1"/>
      <c r="GLO175" s="1"/>
      <c r="GLP175" s="1"/>
      <c r="GLQ175" s="1"/>
      <c r="GLR175" s="1"/>
      <c r="GLS175" s="1"/>
      <c r="GLT175" s="1"/>
      <c r="GLU175" s="1"/>
      <c r="GLV175" s="1"/>
      <c r="GLW175" s="1"/>
      <c r="GLX175" s="1"/>
      <c r="GLY175" s="1"/>
      <c r="GLZ175" s="1"/>
      <c r="GMA175" s="1"/>
      <c r="GMB175" s="1"/>
      <c r="GMC175" s="1"/>
      <c r="GMD175" s="1"/>
      <c r="GME175" s="1"/>
      <c r="GMF175" s="1"/>
      <c r="GMG175" s="1"/>
      <c r="GMH175" s="1"/>
      <c r="GMI175" s="1"/>
      <c r="GMJ175" s="1"/>
      <c r="GMK175" s="1"/>
      <c r="GML175" s="1"/>
      <c r="GMM175" s="1"/>
      <c r="GMN175" s="1"/>
      <c r="GMO175" s="1"/>
      <c r="GMP175" s="1"/>
      <c r="GMQ175" s="1"/>
      <c r="GMR175" s="1"/>
      <c r="GMS175" s="1"/>
      <c r="GMT175" s="1"/>
      <c r="GMU175" s="1"/>
      <c r="GMV175" s="1"/>
      <c r="GMW175" s="1"/>
      <c r="GMX175" s="1"/>
      <c r="GMY175" s="1"/>
      <c r="GMZ175" s="1"/>
      <c r="GNA175" s="1"/>
      <c r="GNB175" s="1"/>
      <c r="GNC175" s="1"/>
      <c r="GND175" s="1"/>
      <c r="GNE175" s="1"/>
      <c r="GNF175" s="1"/>
      <c r="GNG175" s="1"/>
      <c r="GNH175" s="1"/>
      <c r="GNI175" s="1"/>
      <c r="GNJ175" s="1"/>
      <c r="GNK175" s="1"/>
      <c r="GNL175" s="1"/>
      <c r="GNM175" s="1"/>
      <c r="GNN175" s="1"/>
      <c r="GNO175" s="1"/>
      <c r="GNP175" s="1"/>
      <c r="GNQ175" s="1"/>
      <c r="GNR175" s="1"/>
      <c r="GNS175" s="1"/>
      <c r="GNT175" s="1"/>
      <c r="GNU175" s="1"/>
      <c r="GNV175" s="1"/>
      <c r="GNW175" s="1"/>
      <c r="GNX175" s="1"/>
      <c r="GNY175" s="1"/>
      <c r="GNZ175" s="1"/>
      <c r="GOA175" s="1"/>
      <c r="GOB175" s="1"/>
      <c r="GOC175" s="1"/>
      <c r="GOD175" s="1"/>
      <c r="GOE175" s="1"/>
      <c r="GOF175" s="1"/>
      <c r="GOG175" s="1"/>
      <c r="GOH175" s="1"/>
      <c r="GOI175" s="1"/>
      <c r="GOJ175" s="1"/>
      <c r="GOK175" s="1"/>
      <c r="GOL175" s="1"/>
      <c r="GOM175" s="1"/>
      <c r="GON175" s="1"/>
      <c r="GOO175" s="1"/>
      <c r="GOP175" s="1"/>
      <c r="GOQ175" s="1"/>
      <c r="GOR175" s="1"/>
      <c r="GOS175" s="1"/>
      <c r="GOT175" s="1"/>
      <c r="GOU175" s="1"/>
      <c r="GOV175" s="1"/>
      <c r="GOW175" s="1"/>
      <c r="GOX175" s="1"/>
      <c r="GOY175" s="1"/>
      <c r="GOZ175" s="1"/>
      <c r="GPA175" s="1"/>
      <c r="GPB175" s="1"/>
      <c r="GPC175" s="1"/>
      <c r="GPD175" s="1"/>
      <c r="GPE175" s="1"/>
      <c r="GPF175" s="1"/>
      <c r="GPG175" s="1"/>
      <c r="GPH175" s="1"/>
      <c r="GPI175" s="1"/>
      <c r="GPJ175" s="1"/>
      <c r="GPK175" s="1"/>
      <c r="GPL175" s="1"/>
      <c r="GPM175" s="1"/>
      <c r="GPN175" s="1"/>
      <c r="GPO175" s="1"/>
      <c r="GPP175" s="1"/>
      <c r="GPQ175" s="1"/>
      <c r="GPR175" s="1"/>
      <c r="GPS175" s="1"/>
      <c r="GPT175" s="1"/>
      <c r="GPU175" s="1"/>
      <c r="GPV175" s="1"/>
      <c r="GPW175" s="1"/>
      <c r="GPX175" s="1"/>
      <c r="GPY175" s="1"/>
      <c r="GPZ175" s="1"/>
      <c r="GQA175" s="1"/>
      <c r="GQB175" s="1"/>
      <c r="GQC175" s="1"/>
      <c r="GQD175" s="1"/>
      <c r="GQE175" s="1"/>
      <c r="GQF175" s="1"/>
      <c r="GQG175" s="1"/>
      <c r="GQH175" s="1"/>
      <c r="GQI175" s="1"/>
      <c r="GQJ175" s="1"/>
      <c r="GQK175" s="1"/>
      <c r="GQL175" s="1"/>
      <c r="GQM175" s="1"/>
      <c r="GQN175" s="1"/>
      <c r="GQO175" s="1"/>
      <c r="GQP175" s="1"/>
      <c r="GQQ175" s="1"/>
      <c r="GQR175" s="1"/>
      <c r="GQS175" s="1"/>
      <c r="GQT175" s="1"/>
      <c r="GQU175" s="1"/>
      <c r="GQV175" s="1"/>
      <c r="GQW175" s="1"/>
      <c r="GQX175" s="1"/>
      <c r="GQY175" s="1"/>
      <c r="GQZ175" s="1"/>
      <c r="GRA175" s="1"/>
      <c r="GRB175" s="1"/>
      <c r="GRC175" s="1"/>
      <c r="GRD175" s="1"/>
      <c r="GRE175" s="1"/>
      <c r="GRF175" s="1"/>
      <c r="GRG175" s="1"/>
      <c r="GRH175" s="1"/>
      <c r="GRI175" s="1"/>
      <c r="GRJ175" s="1"/>
      <c r="GRK175" s="1"/>
      <c r="GRL175" s="1"/>
      <c r="GRM175" s="1"/>
      <c r="GRN175" s="1"/>
      <c r="GRO175" s="1"/>
      <c r="GRP175" s="1"/>
      <c r="GRQ175" s="1"/>
      <c r="GRR175" s="1"/>
      <c r="GRS175" s="1"/>
      <c r="GRT175" s="1"/>
      <c r="GRU175" s="1"/>
      <c r="GRV175" s="1"/>
      <c r="GRW175" s="1"/>
      <c r="GRX175" s="1"/>
      <c r="GRY175" s="1"/>
      <c r="GRZ175" s="1"/>
      <c r="GSA175" s="1"/>
      <c r="GSB175" s="1"/>
      <c r="GSC175" s="1"/>
      <c r="GSD175" s="1"/>
      <c r="GSE175" s="1"/>
      <c r="GSF175" s="1"/>
      <c r="GSG175" s="1"/>
      <c r="GSH175" s="1"/>
      <c r="GSI175" s="1"/>
      <c r="GSJ175" s="1"/>
      <c r="GSK175" s="1"/>
      <c r="GSL175" s="1"/>
      <c r="GSM175" s="1"/>
      <c r="GSN175" s="1"/>
      <c r="GSO175" s="1"/>
      <c r="GSP175" s="1"/>
      <c r="GSQ175" s="1"/>
      <c r="GSR175" s="1"/>
      <c r="GSS175" s="1"/>
      <c r="GST175" s="1"/>
      <c r="GSU175" s="1"/>
      <c r="GSV175" s="1"/>
      <c r="GSW175" s="1"/>
      <c r="GSX175" s="1"/>
      <c r="GSY175" s="1"/>
      <c r="GSZ175" s="1"/>
      <c r="GTA175" s="1"/>
      <c r="GTB175" s="1"/>
      <c r="GTC175" s="1"/>
      <c r="GTD175" s="1"/>
      <c r="GTE175" s="1"/>
      <c r="GTF175" s="1"/>
      <c r="GTG175" s="1"/>
      <c r="GTH175" s="1"/>
      <c r="GTI175" s="1"/>
      <c r="GTJ175" s="1"/>
      <c r="GTK175" s="1"/>
      <c r="GTL175" s="1"/>
      <c r="GTM175" s="1"/>
      <c r="GTN175" s="1"/>
      <c r="GTO175" s="1"/>
      <c r="GTP175" s="1"/>
      <c r="GTQ175" s="1"/>
      <c r="GTR175" s="1"/>
      <c r="GTS175" s="1"/>
      <c r="GTT175" s="1"/>
      <c r="GTU175" s="1"/>
      <c r="GTV175" s="1"/>
      <c r="GTW175" s="1"/>
      <c r="GTX175" s="1"/>
      <c r="GTY175" s="1"/>
      <c r="GTZ175" s="1"/>
      <c r="GUA175" s="1"/>
      <c r="GUB175" s="1"/>
      <c r="GUC175" s="1"/>
      <c r="GUD175" s="1"/>
      <c r="GUE175" s="1"/>
      <c r="GUF175" s="1"/>
      <c r="GUG175" s="1"/>
      <c r="GUH175" s="1"/>
      <c r="GUI175" s="1"/>
      <c r="GUJ175" s="1"/>
      <c r="GUK175" s="1"/>
      <c r="GUL175" s="1"/>
      <c r="GUM175" s="1"/>
      <c r="GUN175" s="1"/>
      <c r="GUO175" s="1"/>
      <c r="GUP175" s="1"/>
      <c r="GUQ175" s="1"/>
      <c r="GUR175" s="1"/>
      <c r="GUS175" s="1"/>
      <c r="GUT175" s="1"/>
      <c r="GUU175" s="1"/>
      <c r="GUV175" s="1"/>
      <c r="GUW175" s="1"/>
      <c r="GUX175" s="1"/>
      <c r="GUY175" s="1"/>
      <c r="GUZ175" s="1"/>
      <c r="GVA175" s="1"/>
      <c r="GVB175" s="1"/>
      <c r="GVC175" s="1"/>
      <c r="GVD175" s="1"/>
      <c r="GVE175" s="1"/>
      <c r="GVF175" s="1"/>
      <c r="GVG175" s="1"/>
      <c r="GVH175" s="1"/>
      <c r="GVI175" s="1"/>
      <c r="GVJ175" s="1"/>
      <c r="GVK175" s="1"/>
      <c r="GVL175" s="1"/>
      <c r="GVM175" s="1"/>
      <c r="GVN175" s="1"/>
      <c r="GVO175" s="1"/>
      <c r="GVP175" s="1"/>
      <c r="GVQ175" s="1"/>
      <c r="GVR175" s="1"/>
      <c r="GVS175" s="1"/>
      <c r="GVT175" s="1"/>
      <c r="GVU175" s="1"/>
      <c r="GVV175" s="1"/>
      <c r="GVW175" s="1"/>
      <c r="GVX175" s="1"/>
      <c r="GVY175" s="1"/>
      <c r="GVZ175" s="1"/>
      <c r="GWA175" s="1"/>
      <c r="GWB175" s="1"/>
      <c r="GWC175" s="1"/>
      <c r="GWD175" s="1"/>
      <c r="GWE175" s="1"/>
      <c r="GWF175" s="1"/>
      <c r="GWG175" s="1"/>
      <c r="GWH175" s="1"/>
      <c r="GWI175" s="1"/>
      <c r="GWJ175" s="1"/>
      <c r="GWK175" s="1"/>
      <c r="GWL175" s="1"/>
      <c r="GWM175" s="1"/>
      <c r="GWN175" s="1"/>
      <c r="GWO175" s="1"/>
      <c r="GWP175" s="1"/>
      <c r="GWQ175" s="1"/>
      <c r="GWR175" s="1"/>
      <c r="GWS175" s="1"/>
      <c r="GWT175" s="1"/>
      <c r="GWU175" s="1"/>
      <c r="GWV175" s="1"/>
      <c r="GWW175" s="1"/>
      <c r="GWX175" s="1"/>
      <c r="GWY175" s="1"/>
      <c r="GWZ175" s="1"/>
      <c r="GXA175" s="1"/>
      <c r="GXB175" s="1"/>
      <c r="GXC175" s="1"/>
      <c r="GXD175" s="1"/>
      <c r="GXE175" s="1"/>
      <c r="GXF175" s="1"/>
      <c r="GXG175" s="1"/>
      <c r="GXH175" s="1"/>
      <c r="GXI175" s="1"/>
      <c r="GXJ175" s="1"/>
      <c r="GXK175" s="1"/>
      <c r="GXL175" s="1"/>
      <c r="GXM175" s="1"/>
      <c r="GXN175" s="1"/>
      <c r="GXO175" s="1"/>
      <c r="GXP175" s="1"/>
      <c r="GXQ175" s="1"/>
      <c r="GXR175" s="1"/>
      <c r="GXS175" s="1"/>
      <c r="GXT175" s="1"/>
      <c r="GXU175" s="1"/>
      <c r="GXV175" s="1"/>
      <c r="GXW175" s="1"/>
      <c r="GXX175" s="1"/>
      <c r="GXY175" s="1"/>
      <c r="GXZ175" s="1"/>
      <c r="GYA175" s="1"/>
      <c r="GYB175" s="1"/>
      <c r="GYC175" s="1"/>
      <c r="GYD175" s="1"/>
      <c r="GYE175" s="1"/>
      <c r="GYF175" s="1"/>
      <c r="GYG175" s="1"/>
      <c r="GYH175" s="1"/>
      <c r="GYI175" s="1"/>
      <c r="GYJ175" s="1"/>
      <c r="GYK175" s="1"/>
      <c r="GYL175" s="1"/>
      <c r="GYM175" s="1"/>
      <c r="GYN175" s="1"/>
      <c r="GYO175" s="1"/>
      <c r="GYP175" s="1"/>
      <c r="GYQ175" s="1"/>
      <c r="GYR175" s="1"/>
      <c r="GYS175" s="1"/>
      <c r="GYT175" s="1"/>
      <c r="GYU175" s="1"/>
      <c r="GYV175" s="1"/>
      <c r="GYW175" s="1"/>
      <c r="GYX175" s="1"/>
      <c r="GYY175" s="1"/>
      <c r="GYZ175" s="1"/>
      <c r="GZA175" s="1"/>
      <c r="GZB175" s="1"/>
      <c r="GZC175" s="1"/>
      <c r="GZD175" s="1"/>
      <c r="GZE175" s="1"/>
      <c r="GZF175" s="1"/>
      <c r="GZG175" s="1"/>
      <c r="GZH175" s="1"/>
      <c r="GZI175" s="1"/>
      <c r="GZJ175" s="1"/>
      <c r="GZK175" s="1"/>
      <c r="GZL175" s="1"/>
      <c r="GZM175" s="1"/>
      <c r="GZN175" s="1"/>
      <c r="GZO175" s="1"/>
      <c r="GZP175" s="1"/>
      <c r="GZQ175" s="1"/>
      <c r="GZR175" s="1"/>
      <c r="GZS175" s="1"/>
      <c r="GZT175" s="1"/>
      <c r="GZU175" s="1"/>
      <c r="GZV175" s="1"/>
      <c r="GZW175" s="1"/>
      <c r="GZX175" s="1"/>
      <c r="GZY175" s="1"/>
      <c r="GZZ175" s="1"/>
      <c r="HAA175" s="1"/>
      <c r="HAB175" s="1"/>
      <c r="HAC175" s="1"/>
      <c r="HAD175" s="1"/>
      <c r="HAE175" s="1"/>
      <c r="HAF175" s="1"/>
      <c r="HAG175" s="1"/>
      <c r="HAH175" s="1"/>
      <c r="HAI175" s="1"/>
      <c r="HAJ175" s="1"/>
      <c r="HAK175" s="1"/>
      <c r="HAL175" s="1"/>
      <c r="HAM175" s="1"/>
      <c r="HAN175" s="1"/>
      <c r="HAO175" s="1"/>
      <c r="HAP175" s="1"/>
      <c r="HAQ175" s="1"/>
      <c r="HAR175" s="1"/>
      <c r="HAS175" s="1"/>
      <c r="HAT175" s="1"/>
      <c r="HAU175" s="1"/>
      <c r="HAV175" s="1"/>
      <c r="HAW175" s="1"/>
      <c r="HAX175" s="1"/>
      <c r="HAY175" s="1"/>
      <c r="HAZ175" s="1"/>
      <c r="HBA175" s="1"/>
      <c r="HBB175" s="1"/>
      <c r="HBC175" s="1"/>
      <c r="HBD175" s="1"/>
      <c r="HBE175" s="1"/>
      <c r="HBF175" s="1"/>
      <c r="HBG175" s="1"/>
      <c r="HBH175" s="1"/>
      <c r="HBI175" s="1"/>
      <c r="HBJ175" s="1"/>
      <c r="HBK175" s="1"/>
      <c r="HBL175" s="1"/>
      <c r="HBM175" s="1"/>
      <c r="HBN175" s="1"/>
      <c r="HBO175" s="1"/>
      <c r="HBP175" s="1"/>
      <c r="HBQ175" s="1"/>
      <c r="HBR175" s="1"/>
      <c r="HBS175" s="1"/>
      <c r="HBT175" s="1"/>
      <c r="HBU175" s="1"/>
      <c r="HBV175" s="1"/>
      <c r="HBW175" s="1"/>
      <c r="HBX175" s="1"/>
      <c r="HBY175" s="1"/>
      <c r="HBZ175" s="1"/>
      <c r="HCA175" s="1"/>
      <c r="HCB175" s="1"/>
      <c r="HCC175" s="1"/>
      <c r="HCD175" s="1"/>
      <c r="HCE175" s="1"/>
      <c r="HCF175" s="1"/>
      <c r="HCG175" s="1"/>
      <c r="HCH175" s="1"/>
      <c r="HCI175" s="1"/>
      <c r="HCJ175" s="1"/>
      <c r="HCK175" s="1"/>
      <c r="HCL175" s="1"/>
      <c r="HCM175" s="1"/>
      <c r="HCN175" s="1"/>
      <c r="HCO175" s="1"/>
      <c r="HCP175" s="1"/>
      <c r="HCQ175" s="1"/>
      <c r="HCR175" s="1"/>
      <c r="HCS175" s="1"/>
      <c r="HCT175" s="1"/>
      <c r="HCU175" s="1"/>
      <c r="HCV175" s="1"/>
      <c r="HCW175" s="1"/>
      <c r="HCX175" s="1"/>
      <c r="HCY175" s="1"/>
      <c r="HCZ175" s="1"/>
      <c r="HDA175" s="1"/>
      <c r="HDB175" s="1"/>
      <c r="HDC175" s="1"/>
      <c r="HDD175" s="1"/>
      <c r="HDE175" s="1"/>
      <c r="HDF175" s="1"/>
      <c r="HDG175" s="1"/>
      <c r="HDH175" s="1"/>
      <c r="HDI175" s="1"/>
      <c r="HDJ175" s="1"/>
      <c r="HDK175" s="1"/>
      <c r="HDL175" s="1"/>
      <c r="HDM175" s="1"/>
      <c r="HDN175" s="1"/>
      <c r="HDO175" s="1"/>
      <c r="HDP175" s="1"/>
      <c r="HDQ175" s="1"/>
      <c r="HDR175" s="1"/>
      <c r="HDS175" s="1"/>
      <c r="HDT175" s="1"/>
      <c r="HDU175" s="1"/>
      <c r="HDV175" s="1"/>
      <c r="HDW175" s="1"/>
      <c r="HDX175" s="1"/>
      <c r="HDY175" s="1"/>
      <c r="HDZ175" s="1"/>
      <c r="HEA175" s="1"/>
      <c r="HEB175" s="1"/>
      <c r="HEC175" s="1"/>
      <c r="HED175" s="1"/>
      <c r="HEE175" s="1"/>
      <c r="HEF175" s="1"/>
      <c r="HEG175" s="1"/>
      <c r="HEH175" s="1"/>
      <c r="HEI175" s="1"/>
      <c r="HEJ175" s="1"/>
      <c r="HEK175" s="1"/>
      <c r="HEL175" s="1"/>
      <c r="HEM175" s="1"/>
      <c r="HEN175" s="1"/>
      <c r="HEO175" s="1"/>
      <c r="HEP175" s="1"/>
      <c r="HEQ175" s="1"/>
      <c r="HER175" s="1"/>
      <c r="HES175" s="1"/>
      <c r="HET175" s="1"/>
      <c r="HEU175" s="1"/>
      <c r="HEV175" s="1"/>
      <c r="HEW175" s="1"/>
      <c r="HEX175" s="1"/>
      <c r="HEY175" s="1"/>
      <c r="HEZ175" s="1"/>
      <c r="HFA175" s="1"/>
      <c r="HFB175" s="1"/>
      <c r="HFC175" s="1"/>
      <c r="HFD175" s="1"/>
      <c r="HFE175" s="1"/>
      <c r="HFF175" s="1"/>
      <c r="HFG175" s="1"/>
      <c r="HFH175" s="1"/>
      <c r="HFI175" s="1"/>
      <c r="HFJ175" s="1"/>
      <c r="HFK175" s="1"/>
      <c r="HFL175" s="1"/>
      <c r="HFM175" s="1"/>
      <c r="HFN175" s="1"/>
      <c r="HFO175" s="1"/>
      <c r="HFP175" s="1"/>
      <c r="HFQ175" s="1"/>
      <c r="HFR175" s="1"/>
      <c r="HFS175" s="1"/>
      <c r="HFT175" s="1"/>
      <c r="HFU175" s="1"/>
      <c r="HFV175" s="1"/>
      <c r="HFW175" s="1"/>
      <c r="HFX175" s="1"/>
      <c r="HFY175" s="1"/>
      <c r="HFZ175" s="1"/>
      <c r="HGA175" s="1"/>
      <c r="HGB175" s="1"/>
      <c r="HGC175" s="1"/>
      <c r="HGD175" s="1"/>
      <c r="HGE175" s="1"/>
      <c r="HGF175" s="1"/>
      <c r="HGG175" s="1"/>
      <c r="HGH175" s="1"/>
      <c r="HGI175" s="1"/>
      <c r="HGJ175" s="1"/>
      <c r="HGK175" s="1"/>
      <c r="HGL175" s="1"/>
      <c r="HGM175" s="1"/>
      <c r="HGN175" s="1"/>
      <c r="HGO175" s="1"/>
      <c r="HGP175" s="1"/>
      <c r="HGQ175" s="1"/>
      <c r="HGR175" s="1"/>
      <c r="HGS175" s="1"/>
      <c r="HGT175" s="1"/>
      <c r="HGU175" s="1"/>
      <c r="HGV175" s="1"/>
      <c r="HGW175" s="1"/>
      <c r="HGX175" s="1"/>
      <c r="HGY175" s="1"/>
      <c r="HGZ175" s="1"/>
      <c r="HHA175" s="1"/>
      <c r="HHB175" s="1"/>
      <c r="HHC175" s="1"/>
      <c r="HHD175" s="1"/>
      <c r="HHE175" s="1"/>
      <c r="HHF175" s="1"/>
      <c r="HHG175" s="1"/>
      <c r="HHH175" s="1"/>
      <c r="HHI175" s="1"/>
      <c r="HHJ175" s="1"/>
      <c r="HHK175" s="1"/>
      <c r="HHL175" s="1"/>
      <c r="HHM175" s="1"/>
      <c r="HHN175" s="1"/>
      <c r="HHO175" s="1"/>
      <c r="HHP175" s="1"/>
      <c r="HHQ175" s="1"/>
      <c r="HHR175" s="1"/>
      <c r="HHS175" s="1"/>
      <c r="HHT175" s="1"/>
      <c r="HHU175" s="1"/>
      <c r="HHV175" s="1"/>
      <c r="HHW175" s="1"/>
      <c r="HHX175" s="1"/>
      <c r="HHY175" s="1"/>
      <c r="HHZ175" s="1"/>
      <c r="HIA175" s="1"/>
      <c r="HIB175" s="1"/>
      <c r="HIC175" s="1"/>
      <c r="HID175" s="1"/>
      <c r="HIE175" s="1"/>
      <c r="HIF175" s="1"/>
      <c r="HIG175" s="1"/>
      <c r="HIH175" s="1"/>
      <c r="HII175" s="1"/>
      <c r="HIJ175" s="1"/>
      <c r="HIK175" s="1"/>
      <c r="HIL175" s="1"/>
      <c r="HIM175" s="1"/>
      <c r="HIN175" s="1"/>
      <c r="HIO175" s="1"/>
      <c r="HIP175" s="1"/>
      <c r="HIQ175" s="1"/>
      <c r="HIR175" s="1"/>
      <c r="HIS175" s="1"/>
      <c r="HIT175" s="1"/>
      <c r="HIU175" s="1"/>
      <c r="HIV175" s="1"/>
      <c r="HIW175" s="1"/>
      <c r="HIX175" s="1"/>
      <c r="HIY175" s="1"/>
      <c r="HIZ175" s="1"/>
      <c r="HJA175" s="1"/>
      <c r="HJB175" s="1"/>
      <c r="HJC175" s="1"/>
      <c r="HJD175" s="1"/>
      <c r="HJE175" s="1"/>
      <c r="HJF175" s="1"/>
      <c r="HJG175" s="1"/>
      <c r="HJH175" s="1"/>
      <c r="HJI175" s="1"/>
      <c r="HJJ175" s="1"/>
      <c r="HJK175" s="1"/>
      <c r="HJL175" s="1"/>
      <c r="HJM175" s="1"/>
      <c r="HJN175" s="1"/>
      <c r="HJO175" s="1"/>
      <c r="HJP175" s="1"/>
      <c r="HJQ175" s="1"/>
      <c r="HJR175" s="1"/>
      <c r="HJS175" s="1"/>
      <c r="HJT175" s="1"/>
      <c r="HJU175" s="1"/>
      <c r="HJV175" s="1"/>
      <c r="HJW175" s="1"/>
      <c r="HJX175" s="1"/>
      <c r="HJY175" s="1"/>
      <c r="HJZ175" s="1"/>
      <c r="HKA175" s="1"/>
      <c r="HKB175" s="1"/>
      <c r="HKC175" s="1"/>
      <c r="HKD175" s="1"/>
      <c r="HKE175" s="1"/>
      <c r="HKF175" s="1"/>
      <c r="HKG175" s="1"/>
      <c r="HKH175" s="1"/>
      <c r="HKI175" s="1"/>
      <c r="HKJ175" s="1"/>
      <c r="HKK175" s="1"/>
      <c r="HKL175" s="1"/>
      <c r="HKM175" s="1"/>
      <c r="HKN175" s="1"/>
      <c r="HKO175" s="1"/>
      <c r="HKP175" s="1"/>
      <c r="HKQ175" s="1"/>
      <c r="HKR175" s="1"/>
      <c r="HKS175" s="1"/>
      <c r="HKT175" s="1"/>
      <c r="HKU175" s="1"/>
      <c r="HKV175" s="1"/>
      <c r="HKW175" s="1"/>
      <c r="HKX175" s="1"/>
      <c r="HKY175" s="1"/>
      <c r="HKZ175" s="1"/>
      <c r="HLA175" s="1"/>
      <c r="HLB175" s="1"/>
      <c r="HLC175" s="1"/>
      <c r="HLD175" s="1"/>
      <c r="HLE175" s="1"/>
      <c r="HLF175" s="1"/>
      <c r="HLG175" s="1"/>
      <c r="HLH175" s="1"/>
      <c r="HLI175" s="1"/>
      <c r="HLJ175" s="1"/>
      <c r="HLK175" s="1"/>
      <c r="HLL175" s="1"/>
      <c r="HLM175" s="1"/>
      <c r="HLN175" s="1"/>
      <c r="HLO175" s="1"/>
      <c r="HLP175" s="1"/>
      <c r="HLQ175" s="1"/>
      <c r="HLR175" s="1"/>
      <c r="HLS175" s="1"/>
      <c r="HLT175" s="1"/>
      <c r="HLU175" s="1"/>
      <c r="HLV175" s="1"/>
      <c r="HLW175" s="1"/>
      <c r="HLX175" s="1"/>
      <c r="HLY175" s="1"/>
      <c r="HLZ175" s="1"/>
      <c r="HMA175" s="1"/>
      <c r="HMB175" s="1"/>
      <c r="HMC175" s="1"/>
      <c r="HMD175" s="1"/>
      <c r="HME175" s="1"/>
      <c r="HMF175" s="1"/>
      <c r="HMG175" s="1"/>
      <c r="HMH175" s="1"/>
      <c r="HMI175" s="1"/>
      <c r="HMJ175" s="1"/>
      <c r="HMK175" s="1"/>
      <c r="HML175" s="1"/>
      <c r="HMM175" s="1"/>
      <c r="HMN175" s="1"/>
      <c r="HMO175" s="1"/>
      <c r="HMP175" s="1"/>
      <c r="HMQ175" s="1"/>
      <c r="HMR175" s="1"/>
      <c r="HMS175" s="1"/>
      <c r="HMT175" s="1"/>
      <c r="HMU175" s="1"/>
      <c r="HMV175" s="1"/>
      <c r="HMW175" s="1"/>
      <c r="HMX175" s="1"/>
      <c r="HMY175" s="1"/>
      <c r="HMZ175" s="1"/>
      <c r="HNA175" s="1"/>
      <c r="HNB175" s="1"/>
      <c r="HNC175" s="1"/>
      <c r="HND175" s="1"/>
      <c r="HNE175" s="1"/>
      <c r="HNF175" s="1"/>
      <c r="HNG175" s="1"/>
      <c r="HNH175" s="1"/>
      <c r="HNI175" s="1"/>
      <c r="HNJ175" s="1"/>
      <c r="HNK175" s="1"/>
      <c r="HNL175" s="1"/>
      <c r="HNM175" s="1"/>
      <c r="HNN175" s="1"/>
      <c r="HNO175" s="1"/>
      <c r="HNP175" s="1"/>
      <c r="HNQ175" s="1"/>
      <c r="HNR175" s="1"/>
      <c r="HNS175" s="1"/>
      <c r="HNT175" s="1"/>
      <c r="HNU175" s="1"/>
      <c r="HNV175" s="1"/>
      <c r="HNW175" s="1"/>
      <c r="HNX175" s="1"/>
      <c r="HNY175" s="1"/>
      <c r="HNZ175" s="1"/>
      <c r="HOA175" s="1"/>
      <c r="HOB175" s="1"/>
      <c r="HOC175" s="1"/>
      <c r="HOD175" s="1"/>
      <c r="HOE175" s="1"/>
      <c r="HOF175" s="1"/>
      <c r="HOG175" s="1"/>
      <c r="HOH175" s="1"/>
      <c r="HOI175" s="1"/>
      <c r="HOJ175" s="1"/>
      <c r="HOK175" s="1"/>
      <c r="HOL175" s="1"/>
      <c r="HOM175" s="1"/>
      <c r="HON175" s="1"/>
      <c r="HOO175" s="1"/>
      <c r="HOP175" s="1"/>
      <c r="HOQ175" s="1"/>
      <c r="HOR175" s="1"/>
      <c r="HOS175" s="1"/>
      <c r="HOT175" s="1"/>
      <c r="HOU175" s="1"/>
      <c r="HOV175" s="1"/>
      <c r="HOW175" s="1"/>
      <c r="HOX175" s="1"/>
      <c r="HOY175" s="1"/>
      <c r="HOZ175" s="1"/>
      <c r="HPA175" s="1"/>
      <c r="HPB175" s="1"/>
      <c r="HPC175" s="1"/>
      <c r="HPD175" s="1"/>
      <c r="HPE175" s="1"/>
      <c r="HPF175" s="1"/>
      <c r="HPG175" s="1"/>
      <c r="HPH175" s="1"/>
      <c r="HPI175" s="1"/>
      <c r="HPJ175" s="1"/>
      <c r="HPK175" s="1"/>
      <c r="HPL175" s="1"/>
      <c r="HPM175" s="1"/>
      <c r="HPN175" s="1"/>
      <c r="HPO175" s="1"/>
      <c r="HPP175" s="1"/>
      <c r="HPQ175" s="1"/>
      <c r="HPR175" s="1"/>
      <c r="HPS175" s="1"/>
      <c r="HPT175" s="1"/>
      <c r="HPU175" s="1"/>
      <c r="HPV175" s="1"/>
      <c r="HPW175" s="1"/>
      <c r="HPX175" s="1"/>
      <c r="HPY175" s="1"/>
      <c r="HPZ175" s="1"/>
      <c r="HQA175" s="1"/>
      <c r="HQB175" s="1"/>
      <c r="HQC175" s="1"/>
      <c r="HQD175" s="1"/>
      <c r="HQE175" s="1"/>
      <c r="HQF175" s="1"/>
      <c r="HQG175" s="1"/>
      <c r="HQH175" s="1"/>
      <c r="HQI175" s="1"/>
      <c r="HQJ175" s="1"/>
      <c r="HQK175" s="1"/>
      <c r="HQL175" s="1"/>
      <c r="HQM175" s="1"/>
      <c r="HQN175" s="1"/>
      <c r="HQO175" s="1"/>
      <c r="HQP175" s="1"/>
      <c r="HQQ175" s="1"/>
      <c r="HQR175" s="1"/>
      <c r="HQS175" s="1"/>
      <c r="HQT175" s="1"/>
      <c r="HQU175" s="1"/>
      <c r="HQV175" s="1"/>
      <c r="HQW175" s="1"/>
      <c r="HQX175" s="1"/>
      <c r="HQY175" s="1"/>
      <c r="HQZ175" s="1"/>
      <c r="HRA175" s="1"/>
      <c r="HRB175" s="1"/>
      <c r="HRC175" s="1"/>
      <c r="HRD175" s="1"/>
      <c r="HRE175" s="1"/>
      <c r="HRF175" s="1"/>
      <c r="HRG175" s="1"/>
      <c r="HRH175" s="1"/>
      <c r="HRI175" s="1"/>
      <c r="HRJ175" s="1"/>
      <c r="HRK175" s="1"/>
      <c r="HRL175" s="1"/>
      <c r="HRM175" s="1"/>
      <c r="HRN175" s="1"/>
      <c r="HRO175" s="1"/>
      <c r="HRP175" s="1"/>
      <c r="HRQ175" s="1"/>
      <c r="HRR175" s="1"/>
      <c r="HRS175" s="1"/>
      <c r="HRT175" s="1"/>
      <c r="HRU175" s="1"/>
      <c r="HRV175" s="1"/>
      <c r="HRW175" s="1"/>
      <c r="HRX175" s="1"/>
      <c r="HRY175" s="1"/>
      <c r="HRZ175" s="1"/>
      <c r="HSA175" s="1"/>
      <c r="HSB175" s="1"/>
      <c r="HSC175" s="1"/>
      <c r="HSD175" s="1"/>
      <c r="HSE175" s="1"/>
      <c r="HSF175" s="1"/>
      <c r="HSG175" s="1"/>
      <c r="HSH175" s="1"/>
      <c r="HSI175" s="1"/>
      <c r="HSJ175" s="1"/>
      <c r="HSK175" s="1"/>
      <c r="HSL175" s="1"/>
      <c r="HSM175" s="1"/>
      <c r="HSN175" s="1"/>
      <c r="HSO175" s="1"/>
      <c r="HSP175" s="1"/>
      <c r="HSQ175" s="1"/>
      <c r="HSR175" s="1"/>
      <c r="HSS175" s="1"/>
      <c r="HST175" s="1"/>
      <c r="HSU175" s="1"/>
      <c r="HSV175" s="1"/>
      <c r="HSW175" s="1"/>
      <c r="HSX175" s="1"/>
      <c r="HSY175" s="1"/>
      <c r="HSZ175" s="1"/>
      <c r="HTA175" s="1"/>
      <c r="HTB175" s="1"/>
      <c r="HTC175" s="1"/>
      <c r="HTD175" s="1"/>
      <c r="HTE175" s="1"/>
      <c r="HTF175" s="1"/>
      <c r="HTG175" s="1"/>
      <c r="HTH175" s="1"/>
      <c r="HTI175" s="1"/>
      <c r="HTJ175" s="1"/>
      <c r="HTK175" s="1"/>
      <c r="HTL175" s="1"/>
      <c r="HTM175" s="1"/>
      <c r="HTN175" s="1"/>
      <c r="HTO175" s="1"/>
      <c r="HTP175" s="1"/>
      <c r="HTQ175" s="1"/>
      <c r="HTR175" s="1"/>
      <c r="HTS175" s="1"/>
      <c r="HTT175" s="1"/>
      <c r="HTU175" s="1"/>
      <c r="HTV175" s="1"/>
      <c r="HTW175" s="1"/>
      <c r="HTX175" s="1"/>
      <c r="HTY175" s="1"/>
      <c r="HTZ175" s="1"/>
      <c r="HUA175" s="1"/>
      <c r="HUB175" s="1"/>
      <c r="HUC175" s="1"/>
      <c r="HUD175" s="1"/>
      <c r="HUE175" s="1"/>
      <c r="HUF175" s="1"/>
      <c r="HUG175" s="1"/>
      <c r="HUH175" s="1"/>
      <c r="HUI175" s="1"/>
      <c r="HUJ175" s="1"/>
      <c r="HUK175" s="1"/>
      <c r="HUL175" s="1"/>
      <c r="HUM175" s="1"/>
      <c r="HUN175" s="1"/>
      <c r="HUO175" s="1"/>
      <c r="HUP175" s="1"/>
      <c r="HUQ175" s="1"/>
      <c r="HUR175" s="1"/>
      <c r="HUS175" s="1"/>
      <c r="HUT175" s="1"/>
      <c r="HUU175" s="1"/>
      <c r="HUV175" s="1"/>
      <c r="HUW175" s="1"/>
      <c r="HUX175" s="1"/>
      <c r="HUY175" s="1"/>
      <c r="HUZ175" s="1"/>
      <c r="HVA175" s="1"/>
      <c r="HVB175" s="1"/>
      <c r="HVC175" s="1"/>
      <c r="HVD175" s="1"/>
      <c r="HVE175" s="1"/>
      <c r="HVF175" s="1"/>
      <c r="HVG175" s="1"/>
      <c r="HVH175" s="1"/>
      <c r="HVI175" s="1"/>
      <c r="HVJ175" s="1"/>
      <c r="HVK175" s="1"/>
      <c r="HVL175" s="1"/>
      <c r="HVM175" s="1"/>
      <c r="HVN175" s="1"/>
      <c r="HVO175" s="1"/>
      <c r="HVP175" s="1"/>
      <c r="HVQ175" s="1"/>
      <c r="HVR175" s="1"/>
      <c r="HVS175" s="1"/>
      <c r="HVT175" s="1"/>
      <c r="HVU175" s="1"/>
      <c r="HVV175" s="1"/>
      <c r="HVW175" s="1"/>
      <c r="HVX175" s="1"/>
      <c r="HVY175" s="1"/>
      <c r="HVZ175" s="1"/>
      <c r="HWA175" s="1"/>
      <c r="HWB175" s="1"/>
      <c r="HWC175" s="1"/>
      <c r="HWD175" s="1"/>
      <c r="HWE175" s="1"/>
      <c r="HWF175" s="1"/>
      <c r="HWG175" s="1"/>
      <c r="HWH175" s="1"/>
      <c r="HWI175" s="1"/>
      <c r="HWJ175" s="1"/>
      <c r="HWK175" s="1"/>
      <c r="HWL175" s="1"/>
      <c r="HWM175" s="1"/>
      <c r="HWN175" s="1"/>
      <c r="HWO175" s="1"/>
      <c r="HWP175" s="1"/>
      <c r="HWQ175" s="1"/>
      <c r="HWR175" s="1"/>
      <c r="HWS175" s="1"/>
      <c r="HWT175" s="1"/>
      <c r="HWU175" s="1"/>
      <c r="HWV175" s="1"/>
      <c r="HWW175" s="1"/>
      <c r="HWX175" s="1"/>
      <c r="HWY175" s="1"/>
      <c r="HWZ175" s="1"/>
      <c r="HXA175" s="1"/>
      <c r="HXB175" s="1"/>
      <c r="HXC175" s="1"/>
      <c r="HXD175" s="1"/>
      <c r="HXE175" s="1"/>
      <c r="HXF175" s="1"/>
      <c r="HXG175" s="1"/>
      <c r="HXH175" s="1"/>
      <c r="HXI175" s="1"/>
      <c r="HXJ175" s="1"/>
      <c r="HXK175" s="1"/>
      <c r="HXL175" s="1"/>
      <c r="HXM175" s="1"/>
      <c r="HXN175" s="1"/>
      <c r="HXO175" s="1"/>
      <c r="HXP175" s="1"/>
      <c r="HXQ175" s="1"/>
      <c r="HXR175" s="1"/>
      <c r="HXS175" s="1"/>
      <c r="HXT175" s="1"/>
      <c r="HXU175" s="1"/>
      <c r="HXV175" s="1"/>
      <c r="HXW175" s="1"/>
      <c r="HXX175" s="1"/>
      <c r="HXY175" s="1"/>
      <c r="HXZ175" s="1"/>
      <c r="HYA175" s="1"/>
      <c r="HYB175" s="1"/>
      <c r="HYC175" s="1"/>
      <c r="HYD175" s="1"/>
      <c r="HYE175" s="1"/>
      <c r="HYF175" s="1"/>
      <c r="HYG175" s="1"/>
      <c r="HYH175" s="1"/>
      <c r="HYI175" s="1"/>
      <c r="HYJ175" s="1"/>
      <c r="HYK175" s="1"/>
      <c r="HYL175" s="1"/>
      <c r="HYM175" s="1"/>
      <c r="HYN175" s="1"/>
      <c r="HYO175" s="1"/>
      <c r="HYP175" s="1"/>
      <c r="HYQ175" s="1"/>
      <c r="HYR175" s="1"/>
      <c r="HYS175" s="1"/>
      <c r="HYT175" s="1"/>
      <c r="HYU175" s="1"/>
      <c r="HYV175" s="1"/>
      <c r="HYW175" s="1"/>
      <c r="HYX175" s="1"/>
      <c r="HYY175" s="1"/>
      <c r="HYZ175" s="1"/>
      <c r="HZA175" s="1"/>
      <c r="HZB175" s="1"/>
      <c r="HZC175" s="1"/>
      <c r="HZD175" s="1"/>
      <c r="HZE175" s="1"/>
      <c r="HZF175" s="1"/>
      <c r="HZG175" s="1"/>
      <c r="HZH175" s="1"/>
      <c r="HZI175" s="1"/>
      <c r="HZJ175" s="1"/>
      <c r="HZK175" s="1"/>
      <c r="HZL175" s="1"/>
      <c r="HZM175" s="1"/>
      <c r="HZN175" s="1"/>
      <c r="HZO175" s="1"/>
      <c r="HZP175" s="1"/>
      <c r="HZQ175" s="1"/>
      <c r="HZR175" s="1"/>
      <c r="HZS175" s="1"/>
      <c r="HZT175" s="1"/>
      <c r="HZU175" s="1"/>
      <c r="HZV175" s="1"/>
      <c r="HZW175" s="1"/>
      <c r="HZX175" s="1"/>
      <c r="HZY175" s="1"/>
      <c r="HZZ175" s="1"/>
      <c r="IAA175" s="1"/>
      <c r="IAB175" s="1"/>
      <c r="IAC175" s="1"/>
      <c r="IAD175" s="1"/>
      <c r="IAE175" s="1"/>
      <c r="IAF175" s="1"/>
      <c r="IAG175" s="1"/>
      <c r="IAH175" s="1"/>
      <c r="IAI175" s="1"/>
      <c r="IAJ175" s="1"/>
      <c r="IAK175" s="1"/>
      <c r="IAL175" s="1"/>
      <c r="IAM175" s="1"/>
      <c r="IAN175" s="1"/>
      <c r="IAO175" s="1"/>
      <c r="IAP175" s="1"/>
      <c r="IAQ175" s="1"/>
      <c r="IAR175" s="1"/>
      <c r="IAS175" s="1"/>
      <c r="IAT175" s="1"/>
      <c r="IAU175" s="1"/>
      <c r="IAV175" s="1"/>
      <c r="IAW175" s="1"/>
      <c r="IAX175" s="1"/>
      <c r="IAY175" s="1"/>
      <c r="IAZ175" s="1"/>
      <c r="IBA175" s="1"/>
      <c r="IBB175" s="1"/>
      <c r="IBC175" s="1"/>
      <c r="IBD175" s="1"/>
      <c r="IBE175" s="1"/>
      <c r="IBF175" s="1"/>
      <c r="IBG175" s="1"/>
      <c r="IBH175" s="1"/>
      <c r="IBI175" s="1"/>
      <c r="IBJ175" s="1"/>
      <c r="IBK175" s="1"/>
      <c r="IBL175" s="1"/>
      <c r="IBM175" s="1"/>
      <c r="IBN175" s="1"/>
      <c r="IBO175" s="1"/>
      <c r="IBP175" s="1"/>
      <c r="IBQ175" s="1"/>
      <c r="IBR175" s="1"/>
      <c r="IBS175" s="1"/>
      <c r="IBT175" s="1"/>
      <c r="IBU175" s="1"/>
      <c r="IBV175" s="1"/>
      <c r="IBW175" s="1"/>
      <c r="IBX175" s="1"/>
      <c r="IBY175" s="1"/>
      <c r="IBZ175" s="1"/>
      <c r="ICA175" s="1"/>
      <c r="ICB175" s="1"/>
      <c r="ICC175" s="1"/>
      <c r="ICD175" s="1"/>
      <c r="ICE175" s="1"/>
      <c r="ICF175" s="1"/>
      <c r="ICG175" s="1"/>
      <c r="ICH175" s="1"/>
      <c r="ICI175" s="1"/>
      <c r="ICJ175" s="1"/>
      <c r="ICK175" s="1"/>
      <c r="ICL175" s="1"/>
      <c r="ICM175" s="1"/>
      <c r="ICN175" s="1"/>
      <c r="ICO175" s="1"/>
      <c r="ICP175" s="1"/>
      <c r="ICQ175" s="1"/>
      <c r="ICR175" s="1"/>
      <c r="ICS175" s="1"/>
      <c r="ICT175" s="1"/>
      <c r="ICU175" s="1"/>
      <c r="ICV175" s="1"/>
      <c r="ICW175" s="1"/>
      <c r="ICX175" s="1"/>
      <c r="ICY175" s="1"/>
      <c r="ICZ175" s="1"/>
      <c r="IDA175" s="1"/>
      <c r="IDB175" s="1"/>
      <c r="IDC175" s="1"/>
      <c r="IDD175" s="1"/>
      <c r="IDE175" s="1"/>
      <c r="IDF175" s="1"/>
      <c r="IDG175" s="1"/>
      <c r="IDH175" s="1"/>
      <c r="IDI175" s="1"/>
      <c r="IDJ175" s="1"/>
      <c r="IDK175" s="1"/>
      <c r="IDL175" s="1"/>
      <c r="IDM175" s="1"/>
      <c r="IDN175" s="1"/>
      <c r="IDO175" s="1"/>
      <c r="IDP175" s="1"/>
      <c r="IDQ175" s="1"/>
      <c r="IDR175" s="1"/>
      <c r="IDS175" s="1"/>
      <c r="IDT175" s="1"/>
      <c r="IDU175" s="1"/>
      <c r="IDV175" s="1"/>
      <c r="IDW175" s="1"/>
      <c r="IDX175" s="1"/>
      <c r="IDY175" s="1"/>
      <c r="IDZ175" s="1"/>
      <c r="IEA175" s="1"/>
      <c r="IEB175" s="1"/>
      <c r="IEC175" s="1"/>
      <c r="IED175" s="1"/>
      <c r="IEE175" s="1"/>
      <c r="IEF175" s="1"/>
      <c r="IEG175" s="1"/>
      <c r="IEH175" s="1"/>
      <c r="IEI175" s="1"/>
      <c r="IEJ175" s="1"/>
      <c r="IEK175" s="1"/>
      <c r="IEL175" s="1"/>
      <c r="IEM175" s="1"/>
      <c r="IEN175" s="1"/>
      <c r="IEO175" s="1"/>
      <c r="IEP175" s="1"/>
      <c r="IEQ175" s="1"/>
      <c r="IER175" s="1"/>
      <c r="IES175" s="1"/>
      <c r="IET175" s="1"/>
      <c r="IEU175" s="1"/>
      <c r="IEV175" s="1"/>
      <c r="IEW175" s="1"/>
      <c r="IEX175" s="1"/>
      <c r="IEY175" s="1"/>
      <c r="IEZ175" s="1"/>
      <c r="IFA175" s="1"/>
      <c r="IFB175" s="1"/>
      <c r="IFC175" s="1"/>
      <c r="IFD175" s="1"/>
      <c r="IFE175" s="1"/>
      <c r="IFF175" s="1"/>
      <c r="IFG175" s="1"/>
      <c r="IFH175" s="1"/>
      <c r="IFI175" s="1"/>
      <c r="IFJ175" s="1"/>
      <c r="IFK175" s="1"/>
      <c r="IFL175" s="1"/>
      <c r="IFM175" s="1"/>
      <c r="IFN175" s="1"/>
      <c r="IFO175" s="1"/>
      <c r="IFP175" s="1"/>
      <c r="IFQ175" s="1"/>
      <c r="IFR175" s="1"/>
      <c r="IFS175" s="1"/>
      <c r="IFT175" s="1"/>
      <c r="IFU175" s="1"/>
      <c r="IFV175" s="1"/>
      <c r="IFW175" s="1"/>
      <c r="IFX175" s="1"/>
      <c r="IFY175" s="1"/>
      <c r="IFZ175" s="1"/>
      <c r="IGA175" s="1"/>
      <c r="IGB175" s="1"/>
      <c r="IGC175" s="1"/>
      <c r="IGD175" s="1"/>
      <c r="IGE175" s="1"/>
      <c r="IGF175" s="1"/>
      <c r="IGG175" s="1"/>
      <c r="IGH175" s="1"/>
      <c r="IGI175" s="1"/>
      <c r="IGJ175" s="1"/>
      <c r="IGK175" s="1"/>
      <c r="IGL175" s="1"/>
      <c r="IGM175" s="1"/>
      <c r="IGN175" s="1"/>
      <c r="IGO175" s="1"/>
      <c r="IGP175" s="1"/>
      <c r="IGQ175" s="1"/>
      <c r="IGR175" s="1"/>
      <c r="IGS175" s="1"/>
      <c r="IGT175" s="1"/>
      <c r="IGU175" s="1"/>
      <c r="IGV175" s="1"/>
      <c r="IGW175" s="1"/>
      <c r="IGX175" s="1"/>
      <c r="IGY175" s="1"/>
      <c r="IGZ175" s="1"/>
      <c r="IHA175" s="1"/>
      <c r="IHB175" s="1"/>
      <c r="IHC175" s="1"/>
      <c r="IHD175" s="1"/>
      <c r="IHE175" s="1"/>
      <c r="IHF175" s="1"/>
      <c r="IHG175" s="1"/>
      <c r="IHH175" s="1"/>
      <c r="IHI175" s="1"/>
      <c r="IHJ175" s="1"/>
      <c r="IHK175" s="1"/>
      <c r="IHL175" s="1"/>
      <c r="IHM175" s="1"/>
      <c r="IHN175" s="1"/>
      <c r="IHO175" s="1"/>
      <c r="IHP175" s="1"/>
      <c r="IHQ175" s="1"/>
      <c r="IHR175" s="1"/>
      <c r="IHS175" s="1"/>
      <c r="IHT175" s="1"/>
      <c r="IHU175" s="1"/>
      <c r="IHV175" s="1"/>
      <c r="IHW175" s="1"/>
      <c r="IHX175" s="1"/>
      <c r="IHY175" s="1"/>
      <c r="IHZ175" s="1"/>
      <c r="IIA175" s="1"/>
      <c r="IIB175" s="1"/>
      <c r="IIC175" s="1"/>
      <c r="IID175" s="1"/>
      <c r="IIE175" s="1"/>
      <c r="IIF175" s="1"/>
      <c r="IIG175" s="1"/>
      <c r="IIH175" s="1"/>
      <c r="III175" s="1"/>
      <c r="IIJ175" s="1"/>
      <c r="IIK175" s="1"/>
      <c r="IIL175" s="1"/>
      <c r="IIM175" s="1"/>
      <c r="IIN175" s="1"/>
      <c r="IIO175" s="1"/>
      <c r="IIP175" s="1"/>
      <c r="IIQ175" s="1"/>
      <c r="IIR175" s="1"/>
      <c r="IIS175" s="1"/>
      <c r="IIT175" s="1"/>
      <c r="IIU175" s="1"/>
      <c r="IIV175" s="1"/>
      <c r="IIW175" s="1"/>
      <c r="IIX175" s="1"/>
      <c r="IIY175" s="1"/>
      <c r="IIZ175" s="1"/>
      <c r="IJA175" s="1"/>
      <c r="IJB175" s="1"/>
      <c r="IJC175" s="1"/>
      <c r="IJD175" s="1"/>
      <c r="IJE175" s="1"/>
      <c r="IJF175" s="1"/>
      <c r="IJG175" s="1"/>
      <c r="IJH175" s="1"/>
      <c r="IJI175" s="1"/>
      <c r="IJJ175" s="1"/>
      <c r="IJK175" s="1"/>
      <c r="IJL175" s="1"/>
      <c r="IJM175" s="1"/>
      <c r="IJN175" s="1"/>
      <c r="IJO175" s="1"/>
      <c r="IJP175" s="1"/>
      <c r="IJQ175" s="1"/>
      <c r="IJR175" s="1"/>
      <c r="IJS175" s="1"/>
      <c r="IJT175" s="1"/>
      <c r="IJU175" s="1"/>
      <c r="IJV175" s="1"/>
      <c r="IJW175" s="1"/>
      <c r="IJX175" s="1"/>
      <c r="IJY175" s="1"/>
      <c r="IJZ175" s="1"/>
      <c r="IKA175" s="1"/>
      <c r="IKB175" s="1"/>
      <c r="IKC175" s="1"/>
      <c r="IKD175" s="1"/>
      <c r="IKE175" s="1"/>
      <c r="IKF175" s="1"/>
      <c r="IKG175" s="1"/>
      <c r="IKH175" s="1"/>
      <c r="IKI175" s="1"/>
      <c r="IKJ175" s="1"/>
      <c r="IKK175" s="1"/>
      <c r="IKL175" s="1"/>
      <c r="IKM175" s="1"/>
      <c r="IKN175" s="1"/>
      <c r="IKO175" s="1"/>
      <c r="IKP175" s="1"/>
      <c r="IKQ175" s="1"/>
      <c r="IKR175" s="1"/>
      <c r="IKS175" s="1"/>
      <c r="IKT175" s="1"/>
      <c r="IKU175" s="1"/>
      <c r="IKV175" s="1"/>
      <c r="IKW175" s="1"/>
      <c r="IKX175" s="1"/>
      <c r="IKY175" s="1"/>
      <c r="IKZ175" s="1"/>
      <c r="ILA175" s="1"/>
      <c r="ILB175" s="1"/>
      <c r="ILC175" s="1"/>
      <c r="ILD175" s="1"/>
      <c r="ILE175" s="1"/>
      <c r="ILF175" s="1"/>
      <c r="ILG175" s="1"/>
      <c r="ILH175" s="1"/>
      <c r="ILI175" s="1"/>
      <c r="ILJ175" s="1"/>
      <c r="ILK175" s="1"/>
      <c r="ILL175" s="1"/>
      <c r="ILM175" s="1"/>
      <c r="ILN175" s="1"/>
      <c r="ILO175" s="1"/>
      <c r="ILP175" s="1"/>
      <c r="ILQ175" s="1"/>
      <c r="ILR175" s="1"/>
      <c r="ILS175" s="1"/>
      <c r="ILT175" s="1"/>
      <c r="ILU175" s="1"/>
      <c r="ILV175" s="1"/>
      <c r="ILW175" s="1"/>
      <c r="ILX175" s="1"/>
      <c r="ILY175" s="1"/>
      <c r="ILZ175" s="1"/>
      <c r="IMA175" s="1"/>
      <c r="IMB175" s="1"/>
      <c r="IMC175" s="1"/>
      <c r="IMD175" s="1"/>
      <c r="IME175" s="1"/>
      <c r="IMF175" s="1"/>
      <c r="IMG175" s="1"/>
      <c r="IMH175" s="1"/>
      <c r="IMI175" s="1"/>
      <c r="IMJ175" s="1"/>
      <c r="IMK175" s="1"/>
      <c r="IML175" s="1"/>
      <c r="IMM175" s="1"/>
      <c r="IMN175" s="1"/>
      <c r="IMO175" s="1"/>
      <c r="IMP175" s="1"/>
      <c r="IMQ175" s="1"/>
      <c r="IMR175" s="1"/>
      <c r="IMS175" s="1"/>
      <c r="IMT175" s="1"/>
      <c r="IMU175" s="1"/>
      <c r="IMV175" s="1"/>
      <c r="IMW175" s="1"/>
      <c r="IMX175" s="1"/>
      <c r="IMY175" s="1"/>
      <c r="IMZ175" s="1"/>
      <c r="INA175" s="1"/>
      <c r="INB175" s="1"/>
      <c r="INC175" s="1"/>
      <c r="IND175" s="1"/>
      <c r="INE175" s="1"/>
      <c r="INF175" s="1"/>
      <c r="ING175" s="1"/>
      <c r="INH175" s="1"/>
      <c r="INI175" s="1"/>
      <c r="INJ175" s="1"/>
      <c r="INK175" s="1"/>
      <c r="INL175" s="1"/>
      <c r="INM175" s="1"/>
      <c r="INN175" s="1"/>
      <c r="INO175" s="1"/>
      <c r="INP175" s="1"/>
      <c r="INQ175" s="1"/>
      <c r="INR175" s="1"/>
      <c r="INS175" s="1"/>
      <c r="INT175" s="1"/>
      <c r="INU175" s="1"/>
      <c r="INV175" s="1"/>
      <c r="INW175" s="1"/>
      <c r="INX175" s="1"/>
      <c r="INY175" s="1"/>
      <c r="INZ175" s="1"/>
      <c r="IOA175" s="1"/>
      <c r="IOB175" s="1"/>
      <c r="IOC175" s="1"/>
      <c r="IOD175" s="1"/>
      <c r="IOE175" s="1"/>
      <c r="IOF175" s="1"/>
      <c r="IOG175" s="1"/>
      <c r="IOH175" s="1"/>
      <c r="IOI175" s="1"/>
      <c r="IOJ175" s="1"/>
      <c r="IOK175" s="1"/>
      <c r="IOL175" s="1"/>
      <c r="IOM175" s="1"/>
      <c r="ION175" s="1"/>
      <c r="IOO175" s="1"/>
      <c r="IOP175" s="1"/>
      <c r="IOQ175" s="1"/>
      <c r="IOR175" s="1"/>
      <c r="IOS175" s="1"/>
      <c r="IOT175" s="1"/>
      <c r="IOU175" s="1"/>
      <c r="IOV175" s="1"/>
      <c r="IOW175" s="1"/>
      <c r="IOX175" s="1"/>
      <c r="IOY175" s="1"/>
      <c r="IOZ175" s="1"/>
      <c r="IPA175" s="1"/>
      <c r="IPB175" s="1"/>
      <c r="IPC175" s="1"/>
      <c r="IPD175" s="1"/>
      <c r="IPE175" s="1"/>
      <c r="IPF175" s="1"/>
      <c r="IPG175" s="1"/>
      <c r="IPH175" s="1"/>
      <c r="IPI175" s="1"/>
      <c r="IPJ175" s="1"/>
      <c r="IPK175" s="1"/>
      <c r="IPL175" s="1"/>
      <c r="IPM175" s="1"/>
      <c r="IPN175" s="1"/>
      <c r="IPO175" s="1"/>
      <c r="IPP175" s="1"/>
      <c r="IPQ175" s="1"/>
      <c r="IPR175" s="1"/>
      <c r="IPS175" s="1"/>
      <c r="IPT175" s="1"/>
      <c r="IPU175" s="1"/>
      <c r="IPV175" s="1"/>
      <c r="IPW175" s="1"/>
      <c r="IPX175" s="1"/>
      <c r="IPY175" s="1"/>
      <c r="IPZ175" s="1"/>
      <c r="IQA175" s="1"/>
      <c r="IQB175" s="1"/>
      <c r="IQC175" s="1"/>
      <c r="IQD175" s="1"/>
      <c r="IQE175" s="1"/>
      <c r="IQF175" s="1"/>
      <c r="IQG175" s="1"/>
      <c r="IQH175" s="1"/>
      <c r="IQI175" s="1"/>
      <c r="IQJ175" s="1"/>
      <c r="IQK175" s="1"/>
      <c r="IQL175" s="1"/>
      <c r="IQM175" s="1"/>
      <c r="IQN175" s="1"/>
      <c r="IQO175" s="1"/>
      <c r="IQP175" s="1"/>
      <c r="IQQ175" s="1"/>
      <c r="IQR175" s="1"/>
      <c r="IQS175" s="1"/>
      <c r="IQT175" s="1"/>
      <c r="IQU175" s="1"/>
      <c r="IQV175" s="1"/>
      <c r="IQW175" s="1"/>
      <c r="IQX175" s="1"/>
      <c r="IQY175" s="1"/>
      <c r="IQZ175" s="1"/>
      <c r="IRA175" s="1"/>
      <c r="IRB175" s="1"/>
      <c r="IRC175" s="1"/>
      <c r="IRD175" s="1"/>
      <c r="IRE175" s="1"/>
      <c r="IRF175" s="1"/>
      <c r="IRG175" s="1"/>
      <c r="IRH175" s="1"/>
      <c r="IRI175" s="1"/>
      <c r="IRJ175" s="1"/>
      <c r="IRK175" s="1"/>
      <c r="IRL175" s="1"/>
      <c r="IRM175" s="1"/>
      <c r="IRN175" s="1"/>
      <c r="IRO175" s="1"/>
      <c r="IRP175" s="1"/>
      <c r="IRQ175" s="1"/>
      <c r="IRR175" s="1"/>
      <c r="IRS175" s="1"/>
      <c r="IRT175" s="1"/>
      <c r="IRU175" s="1"/>
      <c r="IRV175" s="1"/>
      <c r="IRW175" s="1"/>
      <c r="IRX175" s="1"/>
      <c r="IRY175" s="1"/>
      <c r="IRZ175" s="1"/>
      <c r="ISA175" s="1"/>
      <c r="ISB175" s="1"/>
      <c r="ISC175" s="1"/>
      <c r="ISD175" s="1"/>
      <c r="ISE175" s="1"/>
      <c r="ISF175" s="1"/>
      <c r="ISG175" s="1"/>
      <c r="ISH175" s="1"/>
      <c r="ISI175" s="1"/>
      <c r="ISJ175" s="1"/>
      <c r="ISK175" s="1"/>
      <c r="ISL175" s="1"/>
      <c r="ISM175" s="1"/>
      <c r="ISN175" s="1"/>
      <c r="ISO175" s="1"/>
      <c r="ISP175" s="1"/>
      <c r="ISQ175" s="1"/>
      <c r="ISR175" s="1"/>
      <c r="ISS175" s="1"/>
      <c r="IST175" s="1"/>
      <c r="ISU175" s="1"/>
      <c r="ISV175" s="1"/>
      <c r="ISW175" s="1"/>
      <c r="ISX175" s="1"/>
      <c r="ISY175" s="1"/>
      <c r="ISZ175" s="1"/>
      <c r="ITA175" s="1"/>
      <c r="ITB175" s="1"/>
      <c r="ITC175" s="1"/>
      <c r="ITD175" s="1"/>
      <c r="ITE175" s="1"/>
      <c r="ITF175" s="1"/>
      <c r="ITG175" s="1"/>
      <c r="ITH175" s="1"/>
      <c r="ITI175" s="1"/>
      <c r="ITJ175" s="1"/>
      <c r="ITK175" s="1"/>
      <c r="ITL175" s="1"/>
      <c r="ITM175" s="1"/>
      <c r="ITN175" s="1"/>
      <c r="ITO175" s="1"/>
      <c r="ITP175" s="1"/>
      <c r="ITQ175" s="1"/>
      <c r="ITR175" s="1"/>
      <c r="ITS175" s="1"/>
      <c r="ITT175" s="1"/>
      <c r="ITU175" s="1"/>
      <c r="ITV175" s="1"/>
      <c r="ITW175" s="1"/>
      <c r="ITX175" s="1"/>
      <c r="ITY175" s="1"/>
      <c r="ITZ175" s="1"/>
      <c r="IUA175" s="1"/>
      <c r="IUB175" s="1"/>
      <c r="IUC175" s="1"/>
      <c r="IUD175" s="1"/>
      <c r="IUE175" s="1"/>
      <c r="IUF175" s="1"/>
      <c r="IUG175" s="1"/>
      <c r="IUH175" s="1"/>
      <c r="IUI175" s="1"/>
      <c r="IUJ175" s="1"/>
      <c r="IUK175" s="1"/>
      <c r="IUL175" s="1"/>
      <c r="IUM175" s="1"/>
      <c r="IUN175" s="1"/>
      <c r="IUO175" s="1"/>
      <c r="IUP175" s="1"/>
      <c r="IUQ175" s="1"/>
      <c r="IUR175" s="1"/>
      <c r="IUS175" s="1"/>
      <c r="IUT175" s="1"/>
      <c r="IUU175" s="1"/>
      <c r="IUV175" s="1"/>
      <c r="IUW175" s="1"/>
      <c r="IUX175" s="1"/>
      <c r="IUY175" s="1"/>
      <c r="IUZ175" s="1"/>
      <c r="IVA175" s="1"/>
      <c r="IVB175" s="1"/>
      <c r="IVC175" s="1"/>
      <c r="IVD175" s="1"/>
      <c r="IVE175" s="1"/>
      <c r="IVF175" s="1"/>
      <c r="IVG175" s="1"/>
      <c r="IVH175" s="1"/>
      <c r="IVI175" s="1"/>
      <c r="IVJ175" s="1"/>
      <c r="IVK175" s="1"/>
      <c r="IVL175" s="1"/>
      <c r="IVM175" s="1"/>
      <c r="IVN175" s="1"/>
      <c r="IVO175" s="1"/>
      <c r="IVP175" s="1"/>
      <c r="IVQ175" s="1"/>
      <c r="IVR175" s="1"/>
      <c r="IVS175" s="1"/>
      <c r="IVT175" s="1"/>
      <c r="IVU175" s="1"/>
      <c r="IVV175" s="1"/>
      <c r="IVW175" s="1"/>
      <c r="IVX175" s="1"/>
      <c r="IVY175" s="1"/>
      <c r="IVZ175" s="1"/>
      <c r="IWA175" s="1"/>
      <c r="IWB175" s="1"/>
      <c r="IWC175" s="1"/>
      <c r="IWD175" s="1"/>
      <c r="IWE175" s="1"/>
      <c r="IWF175" s="1"/>
      <c r="IWG175" s="1"/>
      <c r="IWH175" s="1"/>
      <c r="IWI175" s="1"/>
      <c r="IWJ175" s="1"/>
      <c r="IWK175" s="1"/>
      <c r="IWL175" s="1"/>
      <c r="IWM175" s="1"/>
      <c r="IWN175" s="1"/>
      <c r="IWO175" s="1"/>
      <c r="IWP175" s="1"/>
      <c r="IWQ175" s="1"/>
      <c r="IWR175" s="1"/>
      <c r="IWS175" s="1"/>
      <c r="IWT175" s="1"/>
      <c r="IWU175" s="1"/>
      <c r="IWV175" s="1"/>
      <c r="IWW175" s="1"/>
      <c r="IWX175" s="1"/>
      <c r="IWY175" s="1"/>
      <c r="IWZ175" s="1"/>
      <c r="IXA175" s="1"/>
      <c r="IXB175" s="1"/>
      <c r="IXC175" s="1"/>
      <c r="IXD175" s="1"/>
      <c r="IXE175" s="1"/>
      <c r="IXF175" s="1"/>
      <c r="IXG175" s="1"/>
      <c r="IXH175" s="1"/>
      <c r="IXI175" s="1"/>
      <c r="IXJ175" s="1"/>
      <c r="IXK175" s="1"/>
      <c r="IXL175" s="1"/>
      <c r="IXM175" s="1"/>
      <c r="IXN175" s="1"/>
      <c r="IXO175" s="1"/>
      <c r="IXP175" s="1"/>
      <c r="IXQ175" s="1"/>
      <c r="IXR175" s="1"/>
      <c r="IXS175" s="1"/>
      <c r="IXT175" s="1"/>
      <c r="IXU175" s="1"/>
      <c r="IXV175" s="1"/>
      <c r="IXW175" s="1"/>
      <c r="IXX175" s="1"/>
      <c r="IXY175" s="1"/>
      <c r="IXZ175" s="1"/>
      <c r="IYA175" s="1"/>
      <c r="IYB175" s="1"/>
      <c r="IYC175" s="1"/>
      <c r="IYD175" s="1"/>
      <c r="IYE175" s="1"/>
      <c r="IYF175" s="1"/>
      <c r="IYG175" s="1"/>
      <c r="IYH175" s="1"/>
      <c r="IYI175" s="1"/>
      <c r="IYJ175" s="1"/>
      <c r="IYK175" s="1"/>
      <c r="IYL175" s="1"/>
      <c r="IYM175" s="1"/>
      <c r="IYN175" s="1"/>
      <c r="IYO175" s="1"/>
      <c r="IYP175" s="1"/>
      <c r="IYQ175" s="1"/>
      <c r="IYR175" s="1"/>
      <c r="IYS175" s="1"/>
      <c r="IYT175" s="1"/>
      <c r="IYU175" s="1"/>
      <c r="IYV175" s="1"/>
      <c r="IYW175" s="1"/>
      <c r="IYX175" s="1"/>
      <c r="IYY175" s="1"/>
      <c r="IYZ175" s="1"/>
      <c r="IZA175" s="1"/>
      <c r="IZB175" s="1"/>
      <c r="IZC175" s="1"/>
      <c r="IZD175" s="1"/>
      <c r="IZE175" s="1"/>
      <c r="IZF175" s="1"/>
      <c r="IZG175" s="1"/>
      <c r="IZH175" s="1"/>
      <c r="IZI175" s="1"/>
      <c r="IZJ175" s="1"/>
      <c r="IZK175" s="1"/>
      <c r="IZL175" s="1"/>
      <c r="IZM175" s="1"/>
      <c r="IZN175" s="1"/>
      <c r="IZO175" s="1"/>
      <c r="IZP175" s="1"/>
      <c r="IZQ175" s="1"/>
      <c r="IZR175" s="1"/>
      <c r="IZS175" s="1"/>
      <c r="IZT175" s="1"/>
      <c r="IZU175" s="1"/>
      <c r="IZV175" s="1"/>
      <c r="IZW175" s="1"/>
      <c r="IZX175" s="1"/>
      <c r="IZY175" s="1"/>
      <c r="IZZ175" s="1"/>
      <c r="JAA175" s="1"/>
      <c r="JAB175" s="1"/>
      <c r="JAC175" s="1"/>
      <c r="JAD175" s="1"/>
      <c r="JAE175" s="1"/>
      <c r="JAF175" s="1"/>
      <c r="JAG175" s="1"/>
      <c r="JAH175" s="1"/>
      <c r="JAI175" s="1"/>
      <c r="JAJ175" s="1"/>
      <c r="JAK175" s="1"/>
      <c r="JAL175" s="1"/>
      <c r="JAM175" s="1"/>
      <c r="JAN175" s="1"/>
      <c r="JAO175" s="1"/>
      <c r="JAP175" s="1"/>
      <c r="JAQ175" s="1"/>
      <c r="JAR175" s="1"/>
      <c r="JAS175" s="1"/>
      <c r="JAT175" s="1"/>
      <c r="JAU175" s="1"/>
      <c r="JAV175" s="1"/>
      <c r="JAW175" s="1"/>
      <c r="JAX175" s="1"/>
      <c r="JAY175" s="1"/>
      <c r="JAZ175" s="1"/>
      <c r="JBA175" s="1"/>
      <c r="JBB175" s="1"/>
      <c r="JBC175" s="1"/>
      <c r="JBD175" s="1"/>
      <c r="JBE175" s="1"/>
      <c r="JBF175" s="1"/>
      <c r="JBG175" s="1"/>
      <c r="JBH175" s="1"/>
      <c r="JBI175" s="1"/>
      <c r="JBJ175" s="1"/>
      <c r="JBK175" s="1"/>
      <c r="JBL175" s="1"/>
      <c r="JBM175" s="1"/>
      <c r="JBN175" s="1"/>
      <c r="JBO175" s="1"/>
      <c r="JBP175" s="1"/>
      <c r="JBQ175" s="1"/>
      <c r="JBR175" s="1"/>
      <c r="JBS175" s="1"/>
      <c r="JBT175" s="1"/>
      <c r="JBU175" s="1"/>
      <c r="JBV175" s="1"/>
      <c r="JBW175" s="1"/>
      <c r="JBX175" s="1"/>
      <c r="JBY175" s="1"/>
      <c r="JBZ175" s="1"/>
      <c r="JCA175" s="1"/>
      <c r="JCB175" s="1"/>
      <c r="JCC175" s="1"/>
      <c r="JCD175" s="1"/>
      <c r="JCE175" s="1"/>
      <c r="JCF175" s="1"/>
      <c r="JCG175" s="1"/>
      <c r="JCH175" s="1"/>
      <c r="JCI175" s="1"/>
      <c r="JCJ175" s="1"/>
      <c r="JCK175" s="1"/>
      <c r="JCL175" s="1"/>
      <c r="JCM175" s="1"/>
      <c r="JCN175" s="1"/>
      <c r="JCO175" s="1"/>
      <c r="JCP175" s="1"/>
      <c r="JCQ175" s="1"/>
      <c r="JCR175" s="1"/>
      <c r="JCS175" s="1"/>
      <c r="JCT175" s="1"/>
      <c r="JCU175" s="1"/>
      <c r="JCV175" s="1"/>
      <c r="JCW175" s="1"/>
      <c r="JCX175" s="1"/>
      <c r="JCY175" s="1"/>
      <c r="JCZ175" s="1"/>
      <c r="JDA175" s="1"/>
      <c r="JDB175" s="1"/>
      <c r="JDC175" s="1"/>
      <c r="JDD175" s="1"/>
      <c r="JDE175" s="1"/>
      <c r="JDF175" s="1"/>
      <c r="JDG175" s="1"/>
      <c r="JDH175" s="1"/>
      <c r="JDI175" s="1"/>
      <c r="JDJ175" s="1"/>
      <c r="JDK175" s="1"/>
      <c r="JDL175" s="1"/>
      <c r="JDM175" s="1"/>
      <c r="JDN175" s="1"/>
      <c r="JDO175" s="1"/>
      <c r="JDP175" s="1"/>
      <c r="JDQ175" s="1"/>
      <c r="JDR175" s="1"/>
      <c r="JDS175" s="1"/>
      <c r="JDT175" s="1"/>
      <c r="JDU175" s="1"/>
      <c r="JDV175" s="1"/>
      <c r="JDW175" s="1"/>
      <c r="JDX175" s="1"/>
      <c r="JDY175" s="1"/>
      <c r="JDZ175" s="1"/>
      <c r="JEA175" s="1"/>
      <c r="JEB175" s="1"/>
      <c r="JEC175" s="1"/>
      <c r="JED175" s="1"/>
      <c r="JEE175" s="1"/>
      <c r="JEF175" s="1"/>
      <c r="JEG175" s="1"/>
      <c r="JEH175" s="1"/>
      <c r="JEI175" s="1"/>
      <c r="JEJ175" s="1"/>
      <c r="JEK175" s="1"/>
      <c r="JEL175" s="1"/>
      <c r="JEM175" s="1"/>
      <c r="JEN175" s="1"/>
      <c r="JEO175" s="1"/>
      <c r="JEP175" s="1"/>
      <c r="JEQ175" s="1"/>
      <c r="JER175" s="1"/>
      <c r="JES175" s="1"/>
      <c r="JET175" s="1"/>
      <c r="JEU175" s="1"/>
      <c r="JEV175" s="1"/>
      <c r="JEW175" s="1"/>
      <c r="JEX175" s="1"/>
      <c r="JEY175" s="1"/>
      <c r="JEZ175" s="1"/>
      <c r="JFA175" s="1"/>
      <c r="JFB175" s="1"/>
      <c r="JFC175" s="1"/>
      <c r="JFD175" s="1"/>
      <c r="JFE175" s="1"/>
      <c r="JFF175" s="1"/>
      <c r="JFG175" s="1"/>
      <c r="JFH175" s="1"/>
      <c r="JFI175" s="1"/>
      <c r="JFJ175" s="1"/>
      <c r="JFK175" s="1"/>
      <c r="JFL175" s="1"/>
      <c r="JFM175" s="1"/>
      <c r="JFN175" s="1"/>
      <c r="JFO175" s="1"/>
      <c r="JFP175" s="1"/>
      <c r="JFQ175" s="1"/>
      <c r="JFR175" s="1"/>
      <c r="JFS175" s="1"/>
      <c r="JFT175" s="1"/>
      <c r="JFU175" s="1"/>
      <c r="JFV175" s="1"/>
      <c r="JFW175" s="1"/>
      <c r="JFX175" s="1"/>
      <c r="JFY175" s="1"/>
      <c r="JFZ175" s="1"/>
      <c r="JGA175" s="1"/>
      <c r="JGB175" s="1"/>
      <c r="JGC175" s="1"/>
      <c r="JGD175" s="1"/>
      <c r="JGE175" s="1"/>
      <c r="JGF175" s="1"/>
      <c r="JGG175" s="1"/>
      <c r="JGH175" s="1"/>
      <c r="JGI175" s="1"/>
      <c r="JGJ175" s="1"/>
      <c r="JGK175" s="1"/>
      <c r="JGL175" s="1"/>
      <c r="JGM175" s="1"/>
      <c r="JGN175" s="1"/>
      <c r="JGO175" s="1"/>
      <c r="JGP175" s="1"/>
      <c r="JGQ175" s="1"/>
      <c r="JGR175" s="1"/>
      <c r="JGS175" s="1"/>
      <c r="JGT175" s="1"/>
      <c r="JGU175" s="1"/>
      <c r="JGV175" s="1"/>
      <c r="JGW175" s="1"/>
      <c r="JGX175" s="1"/>
      <c r="JGY175" s="1"/>
      <c r="JGZ175" s="1"/>
      <c r="JHA175" s="1"/>
      <c r="JHB175" s="1"/>
      <c r="JHC175" s="1"/>
      <c r="JHD175" s="1"/>
      <c r="JHE175" s="1"/>
      <c r="JHF175" s="1"/>
      <c r="JHG175" s="1"/>
      <c r="JHH175" s="1"/>
      <c r="JHI175" s="1"/>
      <c r="JHJ175" s="1"/>
      <c r="JHK175" s="1"/>
      <c r="JHL175" s="1"/>
      <c r="JHM175" s="1"/>
      <c r="JHN175" s="1"/>
      <c r="JHO175" s="1"/>
      <c r="JHP175" s="1"/>
      <c r="JHQ175" s="1"/>
      <c r="JHR175" s="1"/>
      <c r="JHS175" s="1"/>
      <c r="JHT175" s="1"/>
      <c r="JHU175" s="1"/>
      <c r="JHV175" s="1"/>
      <c r="JHW175" s="1"/>
      <c r="JHX175" s="1"/>
      <c r="JHY175" s="1"/>
      <c r="JHZ175" s="1"/>
      <c r="JIA175" s="1"/>
      <c r="JIB175" s="1"/>
      <c r="JIC175" s="1"/>
      <c r="JID175" s="1"/>
      <c r="JIE175" s="1"/>
      <c r="JIF175" s="1"/>
      <c r="JIG175" s="1"/>
      <c r="JIH175" s="1"/>
      <c r="JII175" s="1"/>
      <c r="JIJ175" s="1"/>
      <c r="JIK175" s="1"/>
      <c r="JIL175" s="1"/>
      <c r="JIM175" s="1"/>
      <c r="JIN175" s="1"/>
      <c r="JIO175" s="1"/>
      <c r="JIP175" s="1"/>
      <c r="JIQ175" s="1"/>
      <c r="JIR175" s="1"/>
      <c r="JIS175" s="1"/>
      <c r="JIT175" s="1"/>
      <c r="JIU175" s="1"/>
      <c r="JIV175" s="1"/>
      <c r="JIW175" s="1"/>
      <c r="JIX175" s="1"/>
      <c r="JIY175" s="1"/>
      <c r="JIZ175" s="1"/>
      <c r="JJA175" s="1"/>
      <c r="JJB175" s="1"/>
      <c r="JJC175" s="1"/>
      <c r="JJD175" s="1"/>
      <c r="JJE175" s="1"/>
      <c r="JJF175" s="1"/>
      <c r="JJG175" s="1"/>
      <c r="JJH175" s="1"/>
      <c r="JJI175" s="1"/>
      <c r="JJJ175" s="1"/>
      <c r="JJK175" s="1"/>
      <c r="JJL175" s="1"/>
      <c r="JJM175" s="1"/>
      <c r="JJN175" s="1"/>
      <c r="JJO175" s="1"/>
      <c r="JJP175" s="1"/>
      <c r="JJQ175" s="1"/>
      <c r="JJR175" s="1"/>
      <c r="JJS175" s="1"/>
      <c r="JJT175" s="1"/>
      <c r="JJU175" s="1"/>
      <c r="JJV175" s="1"/>
      <c r="JJW175" s="1"/>
      <c r="JJX175" s="1"/>
      <c r="JJY175" s="1"/>
      <c r="JJZ175" s="1"/>
      <c r="JKA175" s="1"/>
      <c r="JKB175" s="1"/>
      <c r="JKC175" s="1"/>
      <c r="JKD175" s="1"/>
      <c r="JKE175" s="1"/>
      <c r="JKF175" s="1"/>
      <c r="JKG175" s="1"/>
      <c r="JKH175" s="1"/>
      <c r="JKI175" s="1"/>
      <c r="JKJ175" s="1"/>
      <c r="JKK175" s="1"/>
      <c r="JKL175" s="1"/>
      <c r="JKM175" s="1"/>
      <c r="JKN175" s="1"/>
      <c r="JKO175" s="1"/>
      <c r="JKP175" s="1"/>
      <c r="JKQ175" s="1"/>
      <c r="JKR175" s="1"/>
      <c r="JKS175" s="1"/>
      <c r="JKT175" s="1"/>
      <c r="JKU175" s="1"/>
      <c r="JKV175" s="1"/>
      <c r="JKW175" s="1"/>
      <c r="JKX175" s="1"/>
      <c r="JKY175" s="1"/>
      <c r="JKZ175" s="1"/>
      <c r="JLA175" s="1"/>
      <c r="JLB175" s="1"/>
      <c r="JLC175" s="1"/>
      <c r="JLD175" s="1"/>
      <c r="JLE175" s="1"/>
      <c r="JLF175" s="1"/>
      <c r="JLG175" s="1"/>
      <c r="JLH175" s="1"/>
      <c r="JLI175" s="1"/>
      <c r="JLJ175" s="1"/>
      <c r="JLK175" s="1"/>
      <c r="JLL175" s="1"/>
      <c r="JLM175" s="1"/>
      <c r="JLN175" s="1"/>
      <c r="JLO175" s="1"/>
      <c r="JLP175" s="1"/>
      <c r="JLQ175" s="1"/>
      <c r="JLR175" s="1"/>
      <c r="JLS175" s="1"/>
      <c r="JLT175" s="1"/>
      <c r="JLU175" s="1"/>
      <c r="JLV175" s="1"/>
      <c r="JLW175" s="1"/>
      <c r="JLX175" s="1"/>
      <c r="JLY175" s="1"/>
      <c r="JLZ175" s="1"/>
      <c r="JMA175" s="1"/>
      <c r="JMB175" s="1"/>
      <c r="JMC175" s="1"/>
      <c r="JMD175" s="1"/>
      <c r="JME175" s="1"/>
      <c r="JMF175" s="1"/>
      <c r="JMG175" s="1"/>
      <c r="JMH175" s="1"/>
      <c r="JMI175" s="1"/>
      <c r="JMJ175" s="1"/>
      <c r="JMK175" s="1"/>
      <c r="JML175" s="1"/>
      <c r="JMM175" s="1"/>
      <c r="JMN175" s="1"/>
      <c r="JMO175" s="1"/>
      <c r="JMP175" s="1"/>
      <c r="JMQ175" s="1"/>
      <c r="JMR175" s="1"/>
      <c r="JMS175" s="1"/>
      <c r="JMT175" s="1"/>
      <c r="JMU175" s="1"/>
      <c r="JMV175" s="1"/>
      <c r="JMW175" s="1"/>
      <c r="JMX175" s="1"/>
      <c r="JMY175" s="1"/>
      <c r="JMZ175" s="1"/>
      <c r="JNA175" s="1"/>
      <c r="JNB175" s="1"/>
      <c r="JNC175" s="1"/>
      <c r="JND175" s="1"/>
      <c r="JNE175" s="1"/>
      <c r="JNF175" s="1"/>
      <c r="JNG175" s="1"/>
      <c r="JNH175" s="1"/>
      <c r="JNI175" s="1"/>
      <c r="JNJ175" s="1"/>
      <c r="JNK175" s="1"/>
      <c r="JNL175" s="1"/>
      <c r="JNM175" s="1"/>
      <c r="JNN175" s="1"/>
      <c r="JNO175" s="1"/>
      <c r="JNP175" s="1"/>
      <c r="JNQ175" s="1"/>
      <c r="JNR175" s="1"/>
      <c r="JNS175" s="1"/>
      <c r="JNT175" s="1"/>
      <c r="JNU175" s="1"/>
      <c r="JNV175" s="1"/>
      <c r="JNW175" s="1"/>
      <c r="JNX175" s="1"/>
      <c r="JNY175" s="1"/>
      <c r="JNZ175" s="1"/>
      <c r="JOA175" s="1"/>
      <c r="JOB175" s="1"/>
      <c r="JOC175" s="1"/>
      <c r="JOD175" s="1"/>
      <c r="JOE175" s="1"/>
      <c r="JOF175" s="1"/>
      <c r="JOG175" s="1"/>
      <c r="JOH175" s="1"/>
      <c r="JOI175" s="1"/>
      <c r="JOJ175" s="1"/>
      <c r="JOK175" s="1"/>
      <c r="JOL175" s="1"/>
      <c r="JOM175" s="1"/>
      <c r="JON175" s="1"/>
      <c r="JOO175" s="1"/>
      <c r="JOP175" s="1"/>
      <c r="JOQ175" s="1"/>
      <c r="JOR175" s="1"/>
      <c r="JOS175" s="1"/>
      <c r="JOT175" s="1"/>
      <c r="JOU175" s="1"/>
      <c r="JOV175" s="1"/>
      <c r="JOW175" s="1"/>
      <c r="JOX175" s="1"/>
      <c r="JOY175" s="1"/>
      <c r="JOZ175" s="1"/>
      <c r="JPA175" s="1"/>
      <c r="JPB175" s="1"/>
      <c r="JPC175" s="1"/>
      <c r="JPD175" s="1"/>
      <c r="JPE175" s="1"/>
      <c r="JPF175" s="1"/>
      <c r="JPG175" s="1"/>
      <c r="JPH175" s="1"/>
      <c r="JPI175" s="1"/>
      <c r="JPJ175" s="1"/>
      <c r="JPK175" s="1"/>
      <c r="JPL175" s="1"/>
      <c r="JPM175" s="1"/>
      <c r="JPN175" s="1"/>
      <c r="JPO175" s="1"/>
      <c r="JPP175" s="1"/>
      <c r="JPQ175" s="1"/>
      <c r="JPR175" s="1"/>
      <c r="JPS175" s="1"/>
      <c r="JPT175" s="1"/>
      <c r="JPU175" s="1"/>
      <c r="JPV175" s="1"/>
      <c r="JPW175" s="1"/>
      <c r="JPX175" s="1"/>
      <c r="JPY175" s="1"/>
      <c r="JPZ175" s="1"/>
      <c r="JQA175" s="1"/>
      <c r="JQB175" s="1"/>
      <c r="JQC175" s="1"/>
      <c r="JQD175" s="1"/>
      <c r="JQE175" s="1"/>
      <c r="JQF175" s="1"/>
      <c r="JQG175" s="1"/>
      <c r="JQH175" s="1"/>
      <c r="JQI175" s="1"/>
      <c r="JQJ175" s="1"/>
      <c r="JQK175" s="1"/>
      <c r="JQL175" s="1"/>
      <c r="JQM175" s="1"/>
      <c r="JQN175" s="1"/>
      <c r="JQO175" s="1"/>
      <c r="JQP175" s="1"/>
      <c r="JQQ175" s="1"/>
      <c r="JQR175" s="1"/>
      <c r="JQS175" s="1"/>
      <c r="JQT175" s="1"/>
      <c r="JQU175" s="1"/>
      <c r="JQV175" s="1"/>
      <c r="JQW175" s="1"/>
      <c r="JQX175" s="1"/>
      <c r="JQY175" s="1"/>
      <c r="JQZ175" s="1"/>
      <c r="JRA175" s="1"/>
      <c r="JRB175" s="1"/>
      <c r="JRC175" s="1"/>
      <c r="JRD175" s="1"/>
      <c r="JRE175" s="1"/>
      <c r="JRF175" s="1"/>
      <c r="JRG175" s="1"/>
      <c r="JRH175" s="1"/>
      <c r="JRI175" s="1"/>
      <c r="JRJ175" s="1"/>
      <c r="JRK175" s="1"/>
      <c r="JRL175" s="1"/>
      <c r="JRM175" s="1"/>
      <c r="JRN175" s="1"/>
      <c r="JRO175" s="1"/>
      <c r="JRP175" s="1"/>
      <c r="JRQ175" s="1"/>
      <c r="JRR175" s="1"/>
      <c r="JRS175" s="1"/>
      <c r="JRT175" s="1"/>
      <c r="JRU175" s="1"/>
      <c r="JRV175" s="1"/>
      <c r="JRW175" s="1"/>
      <c r="JRX175" s="1"/>
      <c r="JRY175" s="1"/>
      <c r="JRZ175" s="1"/>
      <c r="JSA175" s="1"/>
      <c r="JSB175" s="1"/>
      <c r="JSC175" s="1"/>
      <c r="JSD175" s="1"/>
      <c r="JSE175" s="1"/>
      <c r="JSF175" s="1"/>
      <c r="JSG175" s="1"/>
      <c r="JSH175" s="1"/>
      <c r="JSI175" s="1"/>
      <c r="JSJ175" s="1"/>
      <c r="JSK175" s="1"/>
      <c r="JSL175" s="1"/>
      <c r="JSM175" s="1"/>
      <c r="JSN175" s="1"/>
      <c r="JS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c r="KDR175" s="1"/>
      <c r="KDS175" s="1"/>
      <c r="KDT175" s="1"/>
      <c r="KDU175" s="1"/>
      <c r="KDV175" s="1"/>
      <c r="KDW175" s="1"/>
      <c r="KDX175" s="1"/>
      <c r="KDY175" s="1"/>
      <c r="KDZ175" s="1"/>
      <c r="KEA175" s="1"/>
      <c r="KEB175" s="1"/>
      <c r="KEC175" s="1"/>
      <c r="KED175" s="1"/>
      <c r="KEE175" s="1"/>
      <c r="KEF175" s="1"/>
      <c r="KEG175" s="1"/>
      <c r="KEH175" s="1"/>
      <c r="KEI175" s="1"/>
      <c r="KEJ175" s="1"/>
      <c r="KEK175" s="1"/>
      <c r="KEL175" s="1"/>
      <c r="KEM175" s="1"/>
      <c r="KEN175" s="1"/>
      <c r="KEO175" s="1"/>
      <c r="KEP175" s="1"/>
      <c r="KEQ175" s="1"/>
      <c r="KER175" s="1"/>
      <c r="KES175" s="1"/>
      <c r="KET175" s="1"/>
      <c r="KEU175" s="1"/>
      <c r="KEV175" s="1"/>
      <c r="KEW175" s="1"/>
      <c r="KEX175" s="1"/>
      <c r="KEY175" s="1"/>
      <c r="KEZ175" s="1"/>
      <c r="KFA175" s="1"/>
      <c r="KFB175" s="1"/>
      <c r="KFC175" s="1"/>
      <c r="KFD175" s="1"/>
      <c r="KFE175" s="1"/>
      <c r="KFF175" s="1"/>
      <c r="KFG175" s="1"/>
      <c r="KFH175" s="1"/>
      <c r="KFI175" s="1"/>
      <c r="KFJ175" s="1"/>
      <c r="KFK175" s="1"/>
      <c r="KFL175" s="1"/>
      <c r="KFM175" s="1"/>
      <c r="KFN175" s="1"/>
      <c r="KFO175" s="1"/>
      <c r="KFP175" s="1"/>
      <c r="KFQ175" s="1"/>
      <c r="KFR175" s="1"/>
      <c r="KFS175" s="1"/>
      <c r="KFT175" s="1"/>
      <c r="KFU175" s="1"/>
      <c r="KFV175" s="1"/>
      <c r="KFW175" s="1"/>
      <c r="KFX175" s="1"/>
      <c r="KFY175" s="1"/>
      <c r="KFZ175" s="1"/>
      <c r="KGA175" s="1"/>
      <c r="KGB175" s="1"/>
      <c r="KGC175" s="1"/>
      <c r="KGD175" s="1"/>
      <c r="KGE175" s="1"/>
      <c r="KGF175" s="1"/>
      <c r="KGG175" s="1"/>
      <c r="KGH175" s="1"/>
      <c r="KGI175" s="1"/>
      <c r="KGJ175" s="1"/>
      <c r="KGK175" s="1"/>
      <c r="KGL175" s="1"/>
      <c r="KGM175" s="1"/>
      <c r="KGN175" s="1"/>
      <c r="KGO175" s="1"/>
      <c r="KGP175" s="1"/>
      <c r="KGQ175" s="1"/>
      <c r="KGR175" s="1"/>
      <c r="KGS175" s="1"/>
      <c r="KGT175" s="1"/>
      <c r="KGU175" s="1"/>
      <c r="KGV175" s="1"/>
      <c r="KGW175" s="1"/>
      <c r="KGX175" s="1"/>
      <c r="KGY175" s="1"/>
      <c r="KGZ175" s="1"/>
      <c r="KHA175" s="1"/>
      <c r="KHB175" s="1"/>
      <c r="KHC175" s="1"/>
      <c r="KHD175" s="1"/>
      <c r="KHE175" s="1"/>
      <c r="KHF175" s="1"/>
      <c r="KHG175" s="1"/>
      <c r="KHH175" s="1"/>
      <c r="KHI175" s="1"/>
      <c r="KHJ175" s="1"/>
      <c r="KHK175" s="1"/>
      <c r="KHL175" s="1"/>
      <c r="KHM175" s="1"/>
      <c r="KHN175" s="1"/>
      <c r="KHO175" s="1"/>
      <c r="KHP175" s="1"/>
      <c r="KHQ175" s="1"/>
      <c r="KHR175" s="1"/>
      <c r="KHS175" s="1"/>
      <c r="KHT175" s="1"/>
      <c r="KHU175" s="1"/>
      <c r="KHV175" s="1"/>
      <c r="KHW175" s="1"/>
      <c r="KHX175" s="1"/>
      <c r="KHY175" s="1"/>
      <c r="KHZ175" s="1"/>
      <c r="KIA175" s="1"/>
      <c r="KIB175" s="1"/>
      <c r="KIC175" s="1"/>
      <c r="KID175" s="1"/>
      <c r="KIE175" s="1"/>
      <c r="KIF175" s="1"/>
      <c r="KIG175" s="1"/>
      <c r="KIH175" s="1"/>
      <c r="KII175" s="1"/>
      <c r="KIJ175" s="1"/>
      <c r="KIK175" s="1"/>
      <c r="KIL175" s="1"/>
      <c r="KIM175" s="1"/>
      <c r="KIN175" s="1"/>
      <c r="KIO175" s="1"/>
      <c r="KIP175" s="1"/>
      <c r="KIQ175" s="1"/>
      <c r="KIR175" s="1"/>
      <c r="KIS175" s="1"/>
      <c r="KIT175" s="1"/>
      <c r="KIU175" s="1"/>
      <c r="KIV175" s="1"/>
      <c r="KIW175" s="1"/>
      <c r="KIX175" s="1"/>
      <c r="KIY175" s="1"/>
      <c r="KIZ175" s="1"/>
      <c r="KJA175" s="1"/>
      <c r="KJB175" s="1"/>
      <c r="KJC175" s="1"/>
      <c r="KJD175" s="1"/>
      <c r="KJE175" s="1"/>
      <c r="KJF175" s="1"/>
      <c r="KJG175" s="1"/>
      <c r="KJH175" s="1"/>
      <c r="KJI175" s="1"/>
      <c r="KJJ175" s="1"/>
      <c r="KJK175" s="1"/>
      <c r="KJL175" s="1"/>
      <c r="KJM175" s="1"/>
      <c r="KJN175" s="1"/>
      <c r="KJO175" s="1"/>
      <c r="KJP175" s="1"/>
      <c r="KJQ175" s="1"/>
      <c r="KJR175" s="1"/>
      <c r="KJS175" s="1"/>
      <c r="KJT175" s="1"/>
      <c r="KJU175" s="1"/>
      <c r="KJV175" s="1"/>
      <c r="KJW175" s="1"/>
      <c r="KJX175" s="1"/>
      <c r="KJY175" s="1"/>
      <c r="KJZ175" s="1"/>
      <c r="KKA175" s="1"/>
      <c r="KKB175" s="1"/>
      <c r="KKC175" s="1"/>
      <c r="KKD175" s="1"/>
      <c r="KKE175" s="1"/>
      <c r="KKF175" s="1"/>
      <c r="KKG175" s="1"/>
      <c r="KKH175" s="1"/>
      <c r="KKI175" s="1"/>
      <c r="KKJ175" s="1"/>
      <c r="KKK175" s="1"/>
      <c r="KKL175" s="1"/>
      <c r="KKM175" s="1"/>
      <c r="KKN175" s="1"/>
      <c r="KKO175" s="1"/>
      <c r="KKP175" s="1"/>
      <c r="KKQ175" s="1"/>
      <c r="KKR175" s="1"/>
      <c r="KKS175" s="1"/>
      <c r="KKT175" s="1"/>
      <c r="KKU175" s="1"/>
      <c r="KKV175" s="1"/>
      <c r="KKW175" s="1"/>
      <c r="KKX175" s="1"/>
      <c r="KKY175" s="1"/>
      <c r="KKZ175" s="1"/>
      <c r="KLA175" s="1"/>
      <c r="KLB175" s="1"/>
      <c r="KLC175" s="1"/>
      <c r="KLD175" s="1"/>
      <c r="KLE175" s="1"/>
      <c r="KLF175" s="1"/>
      <c r="KLG175" s="1"/>
      <c r="KLH175" s="1"/>
      <c r="KLI175" s="1"/>
      <c r="KLJ175" s="1"/>
      <c r="KLK175" s="1"/>
      <c r="KLL175" s="1"/>
      <c r="KLM175" s="1"/>
      <c r="KLN175" s="1"/>
      <c r="KLO175" s="1"/>
      <c r="KLP175" s="1"/>
      <c r="KLQ175" s="1"/>
      <c r="KLR175" s="1"/>
      <c r="KLS175" s="1"/>
      <c r="KLT175" s="1"/>
      <c r="KLU175" s="1"/>
      <c r="KLV175" s="1"/>
      <c r="KLW175" s="1"/>
      <c r="KLX175" s="1"/>
      <c r="KLY175" s="1"/>
      <c r="KLZ175" s="1"/>
      <c r="KMA175" s="1"/>
      <c r="KMB175" s="1"/>
      <c r="KMC175" s="1"/>
      <c r="KMD175" s="1"/>
      <c r="KME175" s="1"/>
      <c r="KMF175" s="1"/>
      <c r="KMG175" s="1"/>
      <c r="KMH175" s="1"/>
      <c r="KMI175" s="1"/>
      <c r="KMJ175" s="1"/>
      <c r="KMK175" s="1"/>
      <c r="KML175" s="1"/>
      <c r="KMM175" s="1"/>
      <c r="KMN175" s="1"/>
      <c r="KMO175" s="1"/>
      <c r="KMP175" s="1"/>
      <c r="KMQ175" s="1"/>
      <c r="KMR175" s="1"/>
      <c r="KMS175" s="1"/>
      <c r="KMT175" s="1"/>
      <c r="KMU175" s="1"/>
      <c r="KMV175" s="1"/>
      <c r="KMW175" s="1"/>
      <c r="KMX175" s="1"/>
      <c r="KMY175" s="1"/>
      <c r="KMZ175" s="1"/>
      <c r="KNA175" s="1"/>
      <c r="KNB175" s="1"/>
      <c r="KNC175" s="1"/>
      <c r="KND175" s="1"/>
      <c r="KNE175" s="1"/>
      <c r="KNF175" s="1"/>
      <c r="KNG175" s="1"/>
      <c r="KNH175" s="1"/>
      <c r="KNI175" s="1"/>
      <c r="KNJ175" s="1"/>
      <c r="KNK175" s="1"/>
      <c r="KNL175" s="1"/>
      <c r="KNM175" s="1"/>
      <c r="KNN175" s="1"/>
      <c r="KNO175" s="1"/>
      <c r="KNP175" s="1"/>
      <c r="KNQ175" s="1"/>
      <c r="KNR175" s="1"/>
      <c r="KNS175" s="1"/>
      <c r="KNT175" s="1"/>
      <c r="KNU175" s="1"/>
      <c r="KNV175" s="1"/>
      <c r="KNW175" s="1"/>
      <c r="KNX175" s="1"/>
      <c r="KNY175" s="1"/>
      <c r="KNZ175" s="1"/>
      <c r="KOA175" s="1"/>
      <c r="KOB175" s="1"/>
      <c r="KOC175" s="1"/>
      <c r="KOD175" s="1"/>
      <c r="KOE175" s="1"/>
      <c r="KOF175" s="1"/>
      <c r="KOG175" s="1"/>
      <c r="KOH175" s="1"/>
      <c r="KOI175" s="1"/>
      <c r="KOJ175" s="1"/>
      <c r="KOK175" s="1"/>
      <c r="KOL175" s="1"/>
      <c r="KOM175" s="1"/>
      <c r="KON175" s="1"/>
      <c r="KOO175" s="1"/>
      <c r="KOP175" s="1"/>
      <c r="KOQ175" s="1"/>
      <c r="KOR175" s="1"/>
      <c r="KOS175" s="1"/>
      <c r="KOT175" s="1"/>
      <c r="KOU175" s="1"/>
      <c r="KOV175" s="1"/>
      <c r="KOW175" s="1"/>
      <c r="KOX175" s="1"/>
      <c r="KOY175" s="1"/>
      <c r="KOZ175" s="1"/>
      <c r="KPA175" s="1"/>
      <c r="KPB175" s="1"/>
      <c r="KPC175" s="1"/>
      <c r="KPD175" s="1"/>
      <c r="KPE175" s="1"/>
      <c r="KPF175" s="1"/>
      <c r="KPG175" s="1"/>
      <c r="KPH175" s="1"/>
      <c r="KPI175" s="1"/>
      <c r="KPJ175" s="1"/>
      <c r="KPK175" s="1"/>
      <c r="KPL175" s="1"/>
      <c r="KPM175" s="1"/>
      <c r="KPN175" s="1"/>
      <c r="KPO175" s="1"/>
      <c r="KPP175" s="1"/>
      <c r="KPQ175" s="1"/>
      <c r="KPR175" s="1"/>
      <c r="KPS175" s="1"/>
      <c r="KPT175" s="1"/>
      <c r="KPU175" s="1"/>
      <c r="KPV175" s="1"/>
      <c r="KPW175" s="1"/>
      <c r="KPX175" s="1"/>
      <c r="KPY175" s="1"/>
      <c r="KPZ175" s="1"/>
      <c r="KQA175" s="1"/>
      <c r="KQB175" s="1"/>
      <c r="KQC175" s="1"/>
      <c r="KQD175" s="1"/>
      <c r="KQE175" s="1"/>
      <c r="KQF175" s="1"/>
      <c r="KQG175" s="1"/>
      <c r="KQH175" s="1"/>
      <c r="KQI175" s="1"/>
      <c r="KQJ175" s="1"/>
      <c r="KQK175" s="1"/>
      <c r="KQL175" s="1"/>
      <c r="KQM175" s="1"/>
      <c r="KQN175" s="1"/>
      <c r="KQO175" s="1"/>
      <c r="KQP175" s="1"/>
      <c r="KQQ175" s="1"/>
      <c r="KQR175" s="1"/>
      <c r="KQS175" s="1"/>
      <c r="KQT175" s="1"/>
      <c r="KQU175" s="1"/>
      <c r="KQV175" s="1"/>
      <c r="KQW175" s="1"/>
      <c r="KQX175" s="1"/>
      <c r="KQY175" s="1"/>
      <c r="KQZ175" s="1"/>
      <c r="KRA175" s="1"/>
      <c r="KRB175" s="1"/>
      <c r="KRC175" s="1"/>
      <c r="KRD175" s="1"/>
      <c r="KRE175" s="1"/>
      <c r="KRF175" s="1"/>
      <c r="KRG175" s="1"/>
      <c r="KRH175" s="1"/>
      <c r="KRI175" s="1"/>
      <c r="KRJ175" s="1"/>
      <c r="KRK175" s="1"/>
      <c r="KRL175" s="1"/>
      <c r="KRM175" s="1"/>
      <c r="KRN175" s="1"/>
      <c r="KRO175" s="1"/>
      <c r="KRP175" s="1"/>
      <c r="KRQ175" s="1"/>
      <c r="KRR175" s="1"/>
      <c r="KRS175" s="1"/>
      <c r="KRT175" s="1"/>
      <c r="KRU175" s="1"/>
      <c r="KRV175" s="1"/>
      <c r="KRW175" s="1"/>
      <c r="KRX175" s="1"/>
      <c r="KRY175" s="1"/>
      <c r="KRZ175" s="1"/>
      <c r="KSA175" s="1"/>
      <c r="KSB175" s="1"/>
      <c r="KSC175" s="1"/>
      <c r="KSD175" s="1"/>
      <c r="KSE175" s="1"/>
      <c r="KSF175" s="1"/>
      <c r="KSG175" s="1"/>
      <c r="KSH175" s="1"/>
      <c r="KSI175" s="1"/>
      <c r="KSJ175" s="1"/>
      <c r="KSK175" s="1"/>
      <c r="KSL175" s="1"/>
      <c r="KSM175" s="1"/>
      <c r="KSN175" s="1"/>
      <c r="KSO175" s="1"/>
      <c r="KSP175" s="1"/>
      <c r="KSQ175" s="1"/>
      <c r="KSR175" s="1"/>
      <c r="KSS175" s="1"/>
      <c r="KST175" s="1"/>
      <c r="KSU175" s="1"/>
      <c r="KSV175" s="1"/>
      <c r="KSW175" s="1"/>
      <c r="KSX175" s="1"/>
      <c r="KSY175" s="1"/>
      <c r="KSZ175" s="1"/>
      <c r="KTA175" s="1"/>
      <c r="KTB175" s="1"/>
      <c r="KTC175" s="1"/>
      <c r="KTD175" s="1"/>
      <c r="KTE175" s="1"/>
      <c r="KTF175" s="1"/>
      <c r="KTG175" s="1"/>
      <c r="KTH175" s="1"/>
      <c r="KTI175" s="1"/>
      <c r="KTJ175" s="1"/>
      <c r="KTK175" s="1"/>
      <c r="KTL175" s="1"/>
      <c r="KTM175" s="1"/>
      <c r="KTN175" s="1"/>
      <c r="KTO175" s="1"/>
      <c r="KTP175" s="1"/>
      <c r="KTQ175" s="1"/>
      <c r="KTR175" s="1"/>
      <c r="KTS175" s="1"/>
      <c r="KTT175" s="1"/>
      <c r="KTU175" s="1"/>
      <c r="KTV175" s="1"/>
      <c r="KTW175" s="1"/>
      <c r="KTX175" s="1"/>
      <c r="KTY175" s="1"/>
      <c r="KTZ175" s="1"/>
      <c r="KUA175" s="1"/>
      <c r="KUB175" s="1"/>
      <c r="KUC175" s="1"/>
      <c r="KUD175" s="1"/>
      <c r="KUE175" s="1"/>
      <c r="KUF175" s="1"/>
      <c r="KUG175" s="1"/>
      <c r="KUH175" s="1"/>
      <c r="KUI175" s="1"/>
      <c r="KUJ175" s="1"/>
      <c r="KUK175" s="1"/>
      <c r="KUL175" s="1"/>
      <c r="KUM175" s="1"/>
      <c r="KUN175" s="1"/>
      <c r="KUO175" s="1"/>
      <c r="KUP175" s="1"/>
      <c r="KUQ175" s="1"/>
      <c r="KUR175" s="1"/>
      <c r="KUS175" s="1"/>
      <c r="KUT175" s="1"/>
      <c r="KUU175" s="1"/>
      <c r="KUV175" s="1"/>
      <c r="KUW175" s="1"/>
      <c r="KUX175" s="1"/>
      <c r="KUY175" s="1"/>
      <c r="KUZ175" s="1"/>
      <c r="KVA175" s="1"/>
      <c r="KVB175" s="1"/>
      <c r="KVC175" s="1"/>
      <c r="KVD175" s="1"/>
      <c r="KVE175" s="1"/>
      <c r="KVF175" s="1"/>
      <c r="KVG175" s="1"/>
      <c r="KVH175" s="1"/>
      <c r="KVI175" s="1"/>
      <c r="KVJ175" s="1"/>
      <c r="KVK175" s="1"/>
      <c r="KVL175" s="1"/>
      <c r="KVM175" s="1"/>
      <c r="KVN175" s="1"/>
      <c r="KVO175" s="1"/>
      <c r="KVP175" s="1"/>
      <c r="KVQ175" s="1"/>
      <c r="KVR175" s="1"/>
      <c r="KVS175" s="1"/>
      <c r="KVT175" s="1"/>
      <c r="KVU175" s="1"/>
      <c r="KVV175" s="1"/>
      <c r="KVW175" s="1"/>
      <c r="KVX175" s="1"/>
      <c r="KVY175" s="1"/>
      <c r="KVZ175" s="1"/>
      <c r="KWA175" s="1"/>
      <c r="KWB175" s="1"/>
      <c r="KWC175" s="1"/>
      <c r="KWD175" s="1"/>
      <c r="KWE175" s="1"/>
      <c r="KWF175" s="1"/>
      <c r="KWG175" s="1"/>
      <c r="KWH175" s="1"/>
      <c r="KWI175" s="1"/>
      <c r="KWJ175" s="1"/>
      <c r="KWK175" s="1"/>
      <c r="KWL175" s="1"/>
      <c r="KWM175" s="1"/>
      <c r="KWN175" s="1"/>
      <c r="KWO175" s="1"/>
      <c r="KWP175" s="1"/>
      <c r="KWQ175" s="1"/>
      <c r="KWR175" s="1"/>
      <c r="KWS175" s="1"/>
      <c r="KWT175" s="1"/>
      <c r="KWU175" s="1"/>
      <c r="KWV175" s="1"/>
      <c r="KWW175" s="1"/>
      <c r="KWX175" s="1"/>
      <c r="KWY175" s="1"/>
      <c r="KWZ175" s="1"/>
      <c r="KXA175" s="1"/>
      <c r="KXB175" s="1"/>
      <c r="KXC175" s="1"/>
      <c r="KXD175" s="1"/>
      <c r="KXE175" s="1"/>
      <c r="KXF175" s="1"/>
      <c r="KXG175" s="1"/>
      <c r="KXH175" s="1"/>
      <c r="KXI175" s="1"/>
      <c r="KXJ175" s="1"/>
      <c r="KXK175" s="1"/>
      <c r="KXL175" s="1"/>
      <c r="KXM175" s="1"/>
      <c r="KXN175" s="1"/>
      <c r="KXO175" s="1"/>
      <c r="KXP175" s="1"/>
      <c r="KXQ175" s="1"/>
      <c r="KXR175" s="1"/>
      <c r="KXS175" s="1"/>
      <c r="KXT175" s="1"/>
      <c r="KXU175" s="1"/>
      <c r="KXV175" s="1"/>
      <c r="KXW175" s="1"/>
      <c r="KXX175" s="1"/>
      <c r="KXY175" s="1"/>
      <c r="KXZ175" s="1"/>
      <c r="KYA175" s="1"/>
      <c r="KYB175" s="1"/>
      <c r="KYC175" s="1"/>
      <c r="KYD175" s="1"/>
      <c r="KYE175" s="1"/>
      <c r="KYF175" s="1"/>
      <c r="KYG175" s="1"/>
      <c r="KYH175" s="1"/>
      <c r="KYI175" s="1"/>
      <c r="KYJ175" s="1"/>
      <c r="KYK175" s="1"/>
      <c r="KYL175" s="1"/>
      <c r="KYM175" s="1"/>
      <c r="KYN175" s="1"/>
      <c r="KYO175" s="1"/>
      <c r="KYP175" s="1"/>
      <c r="KYQ175" s="1"/>
      <c r="KYR175" s="1"/>
      <c r="KYS175" s="1"/>
      <c r="KYT175" s="1"/>
      <c r="KYU175" s="1"/>
      <c r="KYV175" s="1"/>
      <c r="KYW175" s="1"/>
      <c r="KYX175" s="1"/>
      <c r="KYY175" s="1"/>
      <c r="KYZ175" s="1"/>
      <c r="KZA175" s="1"/>
      <c r="KZB175" s="1"/>
      <c r="KZC175" s="1"/>
      <c r="KZD175" s="1"/>
      <c r="KZE175" s="1"/>
      <c r="KZF175" s="1"/>
      <c r="KZG175" s="1"/>
      <c r="KZH175" s="1"/>
      <c r="KZI175" s="1"/>
      <c r="KZJ175" s="1"/>
      <c r="KZK175" s="1"/>
      <c r="KZL175" s="1"/>
      <c r="KZM175" s="1"/>
      <c r="KZN175" s="1"/>
      <c r="KZO175" s="1"/>
      <c r="KZP175" s="1"/>
      <c r="KZQ175" s="1"/>
      <c r="KZR175" s="1"/>
      <c r="KZS175" s="1"/>
      <c r="KZT175" s="1"/>
      <c r="KZU175" s="1"/>
      <c r="KZV175" s="1"/>
      <c r="KZW175" s="1"/>
      <c r="KZX175" s="1"/>
      <c r="KZY175" s="1"/>
      <c r="KZZ175" s="1"/>
      <c r="LAA175" s="1"/>
      <c r="LAB175" s="1"/>
      <c r="LAC175" s="1"/>
      <c r="LAD175" s="1"/>
      <c r="LAE175" s="1"/>
      <c r="LAF175" s="1"/>
      <c r="LAG175" s="1"/>
      <c r="LAH175" s="1"/>
      <c r="LAI175" s="1"/>
      <c r="LAJ175" s="1"/>
      <c r="LAK175" s="1"/>
      <c r="LAL175" s="1"/>
      <c r="LAM175" s="1"/>
      <c r="LAN175" s="1"/>
      <c r="LAO175" s="1"/>
      <c r="LAP175" s="1"/>
      <c r="LAQ175" s="1"/>
      <c r="LAR175" s="1"/>
      <c r="LAS175" s="1"/>
      <c r="LAT175" s="1"/>
      <c r="LAU175" s="1"/>
      <c r="LAV175" s="1"/>
      <c r="LAW175" s="1"/>
      <c r="LAX175" s="1"/>
      <c r="LAY175" s="1"/>
      <c r="LAZ175" s="1"/>
      <c r="LBA175" s="1"/>
      <c r="LBB175" s="1"/>
      <c r="LBC175" s="1"/>
      <c r="LBD175" s="1"/>
      <c r="LBE175" s="1"/>
      <c r="LBF175" s="1"/>
      <c r="LBG175" s="1"/>
      <c r="LBH175" s="1"/>
      <c r="LBI175" s="1"/>
      <c r="LBJ175" s="1"/>
      <c r="LBK175" s="1"/>
      <c r="LBL175" s="1"/>
      <c r="LBM175" s="1"/>
      <c r="LBN175" s="1"/>
      <c r="LBO175" s="1"/>
      <c r="LBP175" s="1"/>
      <c r="LBQ175" s="1"/>
      <c r="LBR175" s="1"/>
      <c r="LBS175" s="1"/>
      <c r="LBT175" s="1"/>
      <c r="LBU175" s="1"/>
      <c r="LBV175" s="1"/>
      <c r="LBW175" s="1"/>
      <c r="LBX175" s="1"/>
      <c r="LBY175" s="1"/>
      <c r="LBZ175" s="1"/>
      <c r="LCA175" s="1"/>
      <c r="LCB175" s="1"/>
      <c r="LCC175" s="1"/>
      <c r="LCD175" s="1"/>
      <c r="LCE175" s="1"/>
      <c r="LCF175" s="1"/>
      <c r="LCG175" s="1"/>
      <c r="LCH175" s="1"/>
      <c r="LCI175" s="1"/>
      <c r="LCJ175" s="1"/>
      <c r="LCK175" s="1"/>
      <c r="LCL175" s="1"/>
      <c r="LCM175" s="1"/>
      <c r="LCN175" s="1"/>
      <c r="LCO175" s="1"/>
      <c r="LCP175" s="1"/>
      <c r="LCQ175" s="1"/>
      <c r="LCR175" s="1"/>
      <c r="LCS175" s="1"/>
      <c r="LCT175" s="1"/>
      <c r="LCU175" s="1"/>
      <c r="LCV175" s="1"/>
      <c r="LCW175" s="1"/>
      <c r="LCX175" s="1"/>
      <c r="LCY175" s="1"/>
      <c r="LCZ175" s="1"/>
      <c r="LDA175" s="1"/>
      <c r="LDB175" s="1"/>
      <c r="LDC175" s="1"/>
      <c r="LDD175" s="1"/>
      <c r="LDE175" s="1"/>
      <c r="LDF175" s="1"/>
      <c r="LDG175" s="1"/>
      <c r="LDH175" s="1"/>
      <c r="LDI175" s="1"/>
      <c r="LDJ175" s="1"/>
      <c r="LDK175" s="1"/>
      <c r="LDL175" s="1"/>
      <c r="LDM175" s="1"/>
      <c r="LDN175" s="1"/>
      <c r="LDO175" s="1"/>
      <c r="LDP175" s="1"/>
      <c r="LDQ175" s="1"/>
      <c r="LDR175" s="1"/>
      <c r="LDS175" s="1"/>
      <c r="LDT175" s="1"/>
      <c r="LDU175" s="1"/>
      <c r="LDV175" s="1"/>
      <c r="LDW175" s="1"/>
      <c r="LDX175" s="1"/>
      <c r="LDY175" s="1"/>
      <c r="LDZ175" s="1"/>
      <c r="LEA175" s="1"/>
      <c r="LEB175" s="1"/>
      <c r="LEC175" s="1"/>
      <c r="LED175" s="1"/>
      <c r="LEE175" s="1"/>
      <c r="LEF175" s="1"/>
      <c r="LEG175" s="1"/>
      <c r="LEH175" s="1"/>
      <c r="LEI175" s="1"/>
      <c r="LEJ175" s="1"/>
      <c r="LEK175" s="1"/>
      <c r="LEL175" s="1"/>
      <c r="LEM175" s="1"/>
      <c r="LEN175" s="1"/>
      <c r="LEO175" s="1"/>
      <c r="LEP175" s="1"/>
      <c r="LEQ175" s="1"/>
      <c r="LER175" s="1"/>
      <c r="LES175" s="1"/>
      <c r="LET175" s="1"/>
      <c r="LEU175" s="1"/>
      <c r="LEV175" s="1"/>
      <c r="LEW175" s="1"/>
      <c r="LEX175" s="1"/>
      <c r="LEY175" s="1"/>
      <c r="LEZ175" s="1"/>
      <c r="LFA175" s="1"/>
      <c r="LFB175" s="1"/>
      <c r="LFC175" s="1"/>
      <c r="LFD175" s="1"/>
      <c r="LFE175" s="1"/>
      <c r="LFF175" s="1"/>
      <c r="LFG175" s="1"/>
      <c r="LFH175" s="1"/>
      <c r="LFI175" s="1"/>
      <c r="LFJ175" s="1"/>
      <c r="LFK175" s="1"/>
      <c r="LFL175" s="1"/>
      <c r="LFM175" s="1"/>
      <c r="LFN175" s="1"/>
      <c r="LFO175" s="1"/>
      <c r="LFP175" s="1"/>
      <c r="LFQ175" s="1"/>
      <c r="LFR175" s="1"/>
      <c r="LFS175" s="1"/>
      <c r="LFT175" s="1"/>
      <c r="LFU175" s="1"/>
      <c r="LFV175" s="1"/>
      <c r="LFW175" s="1"/>
      <c r="LFX175" s="1"/>
      <c r="LFY175" s="1"/>
      <c r="LFZ175" s="1"/>
      <c r="LGA175" s="1"/>
      <c r="LGB175" s="1"/>
      <c r="LGC175" s="1"/>
      <c r="LGD175" s="1"/>
      <c r="LGE175" s="1"/>
      <c r="LGF175" s="1"/>
      <c r="LGG175" s="1"/>
      <c r="LGH175" s="1"/>
      <c r="LGI175" s="1"/>
      <c r="LGJ175" s="1"/>
      <c r="LGK175" s="1"/>
      <c r="LGL175" s="1"/>
      <c r="LGM175" s="1"/>
      <c r="LGN175" s="1"/>
      <c r="LGO175" s="1"/>
      <c r="LGP175" s="1"/>
      <c r="LGQ175" s="1"/>
      <c r="LGR175" s="1"/>
      <c r="LGS175" s="1"/>
      <c r="LGT175" s="1"/>
      <c r="LGU175" s="1"/>
      <c r="LGV175" s="1"/>
      <c r="LGW175" s="1"/>
      <c r="LGX175" s="1"/>
      <c r="LGY175" s="1"/>
      <c r="LGZ175" s="1"/>
      <c r="LHA175" s="1"/>
      <c r="LHB175" s="1"/>
      <c r="LHC175" s="1"/>
      <c r="LHD175" s="1"/>
      <c r="LHE175" s="1"/>
      <c r="LHF175" s="1"/>
      <c r="LHG175" s="1"/>
      <c r="LHH175" s="1"/>
      <c r="LHI175" s="1"/>
      <c r="LHJ175" s="1"/>
      <c r="LHK175" s="1"/>
      <c r="LHL175" s="1"/>
      <c r="LHM175" s="1"/>
      <c r="LHN175" s="1"/>
      <c r="LHO175" s="1"/>
      <c r="LHP175" s="1"/>
      <c r="LHQ175" s="1"/>
      <c r="LHR175" s="1"/>
      <c r="LHS175" s="1"/>
      <c r="LHT175" s="1"/>
      <c r="LHU175" s="1"/>
      <c r="LHV175" s="1"/>
      <c r="LHW175" s="1"/>
      <c r="LHX175" s="1"/>
      <c r="LHY175" s="1"/>
      <c r="LHZ175" s="1"/>
      <c r="LIA175" s="1"/>
      <c r="LIB175" s="1"/>
      <c r="LIC175" s="1"/>
      <c r="LID175" s="1"/>
      <c r="LIE175" s="1"/>
      <c r="LIF175" s="1"/>
      <c r="LIG175" s="1"/>
      <c r="LIH175" s="1"/>
      <c r="LII175" s="1"/>
      <c r="LIJ175" s="1"/>
      <c r="LIK175" s="1"/>
      <c r="LIL175" s="1"/>
      <c r="LIM175" s="1"/>
      <c r="LIN175" s="1"/>
      <c r="LIO175" s="1"/>
      <c r="LIP175" s="1"/>
      <c r="LIQ175" s="1"/>
      <c r="LIR175" s="1"/>
      <c r="LIS175" s="1"/>
      <c r="LIT175" s="1"/>
      <c r="LIU175" s="1"/>
      <c r="LIV175" s="1"/>
      <c r="LIW175" s="1"/>
      <c r="LIX175" s="1"/>
      <c r="LIY175" s="1"/>
      <c r="LIZ175" s="1"/>
      <c r="LJA175" s="1"/>
      <c r="LJB175" s="1"/>
      <c r="LJC175" s="1"/>
      <c r="LJD175" s="1"/>
      <c r="LJE175" s="1"/>
      <c r="LJF175" s="1"/>
      <c r="LJG175" s="1"/>
      <c r="LJH175" s="1"/>
      <c r="LJI175" s="1"/>
      <c r="LJJ175" s="1"/>
      <c r="LJK175" s="1"/>
      <c r="LJL175" s="1"/>
      <c r="LJM175" s="1"/>
      <c r="LJN175" s="1"/>
      <c r="LJO175" s="1"/>
      <c r="LJP175" s="1"/>
      <c r="LJQ175" s="1"/>
      <c r="LJR175" s="1"/>
      <c r="LJS175" s="1"/>
      <c r="LJT175" s="1"/>
      <c r="LJU175" s="1"/>
      <c r="LJV175" s="1"/>
      <c r="LJW175" s="1"/>
      <c r="LJX175" s="1"/>
      <c r="LJY175" s="1"/>
      <c r="LJZ175" s="1"/>
      <c r="LKA175" s="1"/>
      <c r="LKB175" s="1"/>
      <c r="LKC175" s="1"/>
      <c r="LKD175" s="1"/>
      <c r="LKE175" s="1"/>
      <c r="LKF175" s="1"/>
      <c r="LKG175" s="1"/>
      <c r="LKH175" s="1"/>
      <c r="LKI175" s="1"/>
      <c r="LKJ175" s="1"/>
      <c r="LKK175" s="1"/>
      <c r="LKL175" s="1"/>
      <c r="LKM175" s="1"/>
      <c r="LKN175" s="1"/>
      <c r="LKO175" s="1"/>
      <c r="LKP175" s="1"/>
      <c r="LKQ175" s="1"/>
      <c r="LKR175" s="1"/>
      <c r="LKS175" s="1"/>
      <c r="LKT175" s="1"/>
      <c r="LKU175" s="1"/>
      <c r="LKV175" s="1"/>
      <c r="LKW175" s="1"/>
      <c r="LKX175" s="1"/>
      <c r="LKY175" s="1"/>
      <c r="LKZ175" s="1"/>
      <c r="LLA175" s="1"/>
      <c r="LLB175" s="1"/>
      <c r="LLC175" s="1"/>
      <c r="LLD175" s="1"/>
      <c r="LLE175" s="1"/>
      <c r="LLF175" s="1"/>
      <c r="LLG175" s="1"/>
      <c r="LLH175" s="1"/>
      <c r="LLI175" s="1"/>
      <c r="LLJ175" s="1"/>
      <c r="LLK175" s="1"/>
      <c r="LLL175" s="1"/>
      <c r="LLM175" s="1"/>
      <c r="LLN175" s="1"/>
      <c r="LLO175" s="1"/>
      <c r="LLP175" s="1"/>
      <c r="LLQ175" s="1"/>
      <c r="LLR175" s="1"/>
      <c r="LLS175" s="1"/>
      <c r="LLT175" s="1"/>
      <c r="LLU175" s="1"/>
      <c r="LLV175" s="1"/>
      <c r="LLW175" s="1"/>
      <c r="LLX175" s="1"/>
      <c r="LLY175" s="1"/>
      <c r="LLZ175" s="1"/>
      <c r="LMA175" s="1"/>
      <c r="LMB175" s="1"/>
      <c r="LMC175" s="1"/>
      <c r="LMD175" s="1"/>
      <c r="LME175" s="1"/>
      <c r="LMF175" s="1"/>
      <c r="LMG175" s="1"/>
      <c r="LMH175" s="1"/>
      <c r="LMI175" s="1"/>
      <c r="LMJ175" s="1"/>
      <c r="LMK175" s="1"/>
      <c r="LML175" s="1"/>
      <c r="LMM175" s="1"/>
      <c r="LMN175" s="1"/>
      <c r="LMO175" s="1"/>
      <c r="LMP175" s="1"/>
      <c r="LMQ175" s="1"/>
      <c r="LMR175" s="1"/>
      <c r="LMS175" s="1"/>
      <c r="LMT175" s="1"/>
      <c r="LMU175" s="1"/>
      <c r="LMV175" s="1"/>
      <c r="LMW175" s="1"/>
      <c r="LMX175" s="1"/>
      <c r="LMY175" s="1"/>
      <c r="LMZ175" s="1"/>
      <c r="LNA175" s="1"/>
      <c r="LNB175" s="1"/>
      <c r="LNC175" s="1"/>
      <c r="LND175" s="1"/>
      <c r="LNE175" s="1"/>
      <c r="LNF175" s="1"/>
      <c r="LNG175" s="1"/>
      <c r="LNH175" s="1"/>
      <c r="LNI175" s="1"/>
      <c r="LNJ175" s="1"/>
      <c r="LNK175" s="1"/>
      <c r="LNL175" s="1"/>
      <c r="LNM175" s="1"/>
      <c r="LNN175" s="1"/>
      <c r="LNO175" s="1"/>
      <c r="LNP175" s="1"/>
      <c r="LNQ175" s="1"/>
      <c r="LNR175" s="1"/>
      <c r="LNS175" s="1"/>
      <c r="LNT175" s="1"/>
      <c r="LNU175" s="1"/>
      <c r="LNV175" s="1"/>
      <c r="LNW175" s="1"/>
      <c r="LNX175" s="1"/>
      <c r="LNY175" s="1"/>
      <c r="LNZ175" s="1"/>
      <c r="LOA175" s="1"/>
      <c r="LOB175" s="1"/>
      <c r="LOC175" s="1"/>
      <c r="LOD175" s="1"/>
      <c r="LOE175" s="1"/>
      <c r="LOF175" s="1"/>
      <c r="LOG175" s="1"/>
      <c r="LOH175" s="1"/>
      <c r="LOI175" s="1"/>
      <c r="LOJ175" s="1"/>
      <c r="LOK175" s="1"/>
      <c r="LOL175" s="1"/>
      <c r="LOM175" s="1"/>
      <c r="LON175" s="1"/>
      <c r="LOO175" s="1"/>
      <c r="LOP175" s="1"/>
      <c r="LOQ175" s="1"/>
      <c r="LOR175" s="1"/>
      <c r="LOS175" s="1"/>
      <c r="LOT175" s="1"/>
      <c r="LOU175" s="1"/>
      <c r="LOV175" s="1"/>
      <c r="LOW175" s="1"/>
      <c r="LOX175" s="1"/>
      <c r="LOY175" s="1"/>
      <c r="LOZ175" s="1"/>
      <c r="LPA175" s="1"/>
      <c r="LPB175" s="1"/>
      <c r="LPC175" s="1"/>
      <c r="LPD175" s="1"/>
      <c r="LPE175" s="1"/>
      <c r="LPF175" s="1"/>
      <c r="LPG175" s="1"/>
      <c r="LPH175" s="1"/>
      <c r="LPI175" s="1"/>
      <c r="LPJ175" s="1"/>
      <c r="LPK175" s="1"/>
      <c r="LPL175" s="1"/>
      <c r="LPM175" s="1"/>
      <c r="LPN175" s="1"/>
      <c r="LPO175" s="1"/>
      <c r="LPP175" s="1"/>
      <c r="LPQ175" s="1"/>
      <c r="LPR175" s="1"/>
      <c r="LPS175" s="1"/>
      <c r="LPT175" s="1"/>
      <c r="LPU175" s="1"/>
      <c r="LPV175" s="1"/>
      <c r="LPW175" s="1"/>
      <c r="LPX175" s="1"/>
      <c r="LPY175" s="1"/>
      <c r="LPZ175" s="1"/>
      <c r="LQA175" s="1"/>
      <c r="LQB175" s="1"/>
      <c r="LQC175" s="1"/>
      <c r="LQD175" s="1"/>
      <c r="LQE175" s="1"/>
      <c r="LQF175" s="1"/>
      <c r="LQG175" s="1"/>
      <c r="LQH175" s="1"/>
      <c r="LQI175" s="1"/>
      <c r="LQJ175" s="1"/>
      <c r="LQK175" s="1"/>
      <c r="LQL175" s="1"/>
      <c r="LQM175" s="1"/>
      <c r="LQN175" s="1"/>
      <c r="LQO175" s="1"/>
      <c r="LQP175" s="1"/>
      <c r="LQQ175" s="1"/>
      <c r="LQR175" s="1"/>
      <c r="LQS175" s="1"/>
      <c r="LQT175" s="1"/>
      <c r="LQU175" s="1"/>
      <c r="LQV175" s="1"/>
      <c r="LQW175" s="1"/>
      <c r="LQX175" s="1"/>
      <c r="LQY175" s="1"/>
      <c r="LQZ175" s="1"/>
      <c r="LRA175" s="1"/>
      <c r="LRB175" s="1"/>
      <c r="LRC175" s="1"/>
      <c r="LRD175" s="1"/>
      <c r="LRE175" s="1"/>
      <c r="LRF175" s="1"/>
      <c r="LRG175" s="1"/>
      <c r="LRH175" s="1"/>
      <c r="LRI175" s="1"/>
      <c r="LRJ175" s="1"/>
      <c r="LRK175" s="1"/>
      <c r="LRL175" s="1"/>
      <c r="LRM175" s="1"/>
      <c r="LRN175" s="1"/>
      <c r="LRO175" s="1"/>
      <c r="LRP175" s="1"/>
      <c r="LRQ175" s="1"/>
      <c r="LRR175" s="1"/>
      <c r="LRS175" s="1"/>
      <c r="LRT175" s="1"/>
      <c r="LRU175" s="1"/>
      <c r="LRV175" s="1"/>
      <c r="LRW175" s="1"/>
      <c r="LRX175" s="1"/>
      <c r="LRY175" s="1"/>
      <c r="LRZ175" s="1"/>
      <c r="LSA175" s="1"/>
      <c r="LSB175" s="1"/>
      <c r="LSC175" s="1"/>
      <c r="LSD175" s="1"/>
      <c r="LSE175" s="1"/>
      <c r="LSF175" s="1"/>
      <c r="LSG175" s="1"/>
      <c r="LSH175" s="1"/>
      <c r="LSI175" s="1"/>
      <c r="LSJ175" s="1"/>
      <c r="LSK175" s="1"/>
      <c r="LSL175" s="1"/>
      <c r="LSM175" s="1"/>
      <c r="LSN175" s="1"/>
      <c r="LSO175" s="1"/>
      <c r="LSP175" s="1"/>
      <c r="LSQ175" s="1"/>
      <c r="LSR175" s="1"/>
      <c r="LSS175" s="1"/>
      <c r="LST175" s="1"/>
      <c r="LSU175" s="1"/>
      <c r="LSV175" s="1"/>
      <c r="LSW175" s="1"/>
      <c r="LSX175" s="1"/>
      <c r="LSY175" s="1"/>
      <c r="LSZ175" s="1"/>
      <c r="LTA175" s="1"/>
      <c r="LTB175" s="1"/>
      <c r="LTC175" s="1"/>
      <c r="LTD175" s="1"/>
      <c r="LTE175" s="1"/>
      <c r="LTF175" s="1"/>
      <c r="LTG175" s="1"/>
      <c r="LTH175" s="1"/>
      <c r="LTI175" s="1"/>
      <c r="LTJ175" s="1"/>
      <c r="LTK175" s="1"/>
      <c r="LTL175" s="1"/>
      <c r="LTM175" s="1"/>
      <c r="LTN175" s="1"/>
      <c r="LTO175" s="1"/>
      <c r="LTP175" s="1"/>
      <c r="LTQ175" s="1"/>
      <c r="LTR175" s="1"/>
      <c r="LTS175" s="1"/>
      <c r="LTT175" s="1"/>
      <c r="LTU175" s="1"/>
      <c r="LTV175" s="1"/>
      <c r="LTW175" s="1"/>
      <c r="LTX175" s="1"/>
      <c r="LTY175" s="1"/>
      <c r="LTZ175" s="1"/>
      <c r="LUA175" s="1"/>
      <c r="LUB175" s="1"/>
      <c r="LUC175" s="1"/>
      <c r="LUD175" s="1"/>
      <c r="LUE175" s="1"/>
      <c r="LUF175" s="1"/>
      <c r="LUG175" s="1"/>
      <c r="LUH175" s="1"/>
      <c r="LUI175" s="1"/>
      <c r="LUJ175" s="1"/>
      <c r="LUK175" s="1"/>
      <c r="LUL175" s="1"/>
      <c r="LUM175" s="1"/>
      <c r="LUN175" s="1"/>
      <c r="LUO175" s="1"/>
      <c r="LUP175" s="1"/>
      <c r="LUQ175" s="1"/>
      <c r="LUR175" s="1"/>
      <c r="LUS175" s="1"/>
      <c r="LUT175" s="1"/>
      <c r="LUU175" s="1"/>
      <c r="LUV175" s="1"/>
      <c r="LUW175" s="1"/>
      <c r="LUX175" s="1"/>
      <c r="LUY175" s="1"/>
      <c r="LUZ175" s="1"/>
      <c r="LVA175" s="1"/>
      <c r="LVB175" s="1"/>
      <c r="LVC175" s="1"/>
      <c r="LVD175" s="1"/>
      <c r="LVE175" s="1"/>
      <c r="LVF175" s="1"/>
      <c r="LVG175" s="1"/>
      <c r="LVH175" s="1"/>
      <c r="LVI175" s="1"/>
      <c r="LVJ175" s="1"/>
      <c r="LVK175" s="1"/>
      <c r="LVL175" s="1"/>
      <c r="LVM175" s="1"/>
      <c r="LVN175" s="1"/>
      <c r="LVO175" s="1"/>
      <c r="LVP175" s="1"/>
      <c r="LVQ175" s="1"/>
      <c r="LVR175" s="1"/>
      <c r="LVS175" s="1"/>
      <c r="LVT175" s="1"/>
      <c r="LVU175" s="1"/>
      <c r="LVV175" s="1"/>
      <c r="LVW175" s="1"/>
      <c r="LVX175" s="1"/>
      <c r="LVY175" s="1"/>
      <c r="LVZ175" s="1"/>
      <c r="LWA175" s="1"/>
      <c r="LWB175" s="1"/>
      <c r="LWC175" s="1"/>
      <c r="LWD175" s="1"/>
      <c r="LWE175" s="1"/>
      <c r="LWF175" s="1"/>
      <c r="LWG175" s="1"/>
      <c r="LWH175" s="1"/>
      <c r="LWI175" s="1"/>
      <c r="LWJ175" s="1"/>
      <c r="LWK175" s="1"/>
      <c r="LWL175" s="1"/>
      <c r="LWM175" s="1"/>
      <c r="LWN175" s="1"/>
      <c r="LWO175" s="1"/>
      <c r="LWP175" s="1"/>
      <c r="LWQ175" s="1"/>
      <c r="LWR175" s="1"/>
      <c r="LWS175" s="1"/>
      <c r="LWT175" s="1"/>
      <c r="LWU175" s="1"/>
      <c r="LWV175" s="1"/>
      <c r="LWW175" s="1"/>
      <c r="LWX175" s="1"/>
      <c r="LWY175" s="1"/>
      <c r="LWZ175" s="1"/>
      <c r="LXA175" s="1"/>
      <c r="LXB175" s="1"/>
      <c r="LXC175" s="1"/>
      <c r="LXD175" s="1"/>
      <c r="LXE175" s="1"/>
      <c r="LXF175" s="1"/>
      <c r="LXG175" s="1"/>
      <c r="LXH175" s="1"/>
      <c r="LXI175" s="1"/>
      <c r="LXJ175" s="1"/>
      <c r="LXK175" s="1"/>
      <c r="LXL175" s="1"/>
      <c r="LXM175" s="1"/>
      <c r="LXN175" s="1"/>
      <c r="LXO175" s="1"/>
      <c r="LXP175" s="1"/>
      <c r="LXQ175" s="1"/>
      <c r="LXR175" s="1"/>
      <c r="LXS175" s="1"/>
      <c r="LXT175" s="1"/>
      <c r="LXU175" s="1"/>
      <c r="LXV175" s="1"/>
      <c r="LXW175" s="1"/>
      <c r="LXX175" s="1"/>
      <c r="LXY175" s="1"/>
      <c r="LXZ175" s="1"/>
      <c r="LYA175" s="1"/>
      <c r="LYB175" s="1"/>
      <c r="LYC175" s="1"/>
      <c r="LYD175" s="1"/>
      <c r="LYE175" s="1"/>
      <c r="LYF175" s="1"/>
      <c r="LYG175" s="1"/>
      <c r="LYH175" s="1"/>
      <c r="LYI175" s="1"/>
      <c r="LYJ175" s="1"/>
      <c r="LYK175" s="1"/>
      <c r="LYL175" s="1"/>
      <c r="LYM175" s="1"/>
      <c r="LYN175" s="1"/>
      <c r="LYO175" s="1"/>
      <c r="LYP175" s="1"/>
      <c r="LYQ175" s="1"/>
      <c r="LYR175" s="1"/>
      <c r="LYS175" s="1"/>
      <c r="LYT175" s="1"/>
      <c r="LYU175" s="1"/>
      <c r="LYV175" s="1"/>
      <c r="LYW175" s="1"/>
      <c r="LYX175" s="1"/>
      <c r="LYY175" s="1"/>
      <c r="LYZ175" s="1"/>
      <c r="LZA175" s="1"/>
      <c r="LZB175" s="1"/>
      <c r="LZC175" s="1"/>
      <c r="LZD175" s="1"/>
      <c r="LZE175" s="1"/>
      <c r="LZF175" s="1"/>
      <c r="LZG175" s="1"/>
      <c r="LZH175" s="1"/>
      <c r="LZI175" s="1"/>
      <c r="LZJ175" s="1"/>
      <c r="LZK175" s="1"/>
      <c r="LZL175" s="1"/>
      <c r="LZM175" s="1"/>
      <c r="LZN175" s="1"/>
      <c r="LZO175" s="1"/>
      <c r="LZP175" s="1"/>
      <c r="LZQ175" s="1"/>
      <c r="LZR175" s="1"/>
      <c r="LZS175" s="1"/>
      <c r="LZT175" s="1"/>
      <c r="LZU175" s="1"/>
      <c r="LZV175" s="1"/>
      <c r="LZW175" s="1"/>
      <c r="LZX175" s="1"/>
      <c r="LZY175" s="1"/>
      <c r="LZZ175" s="1"/>
      <c r="MAA175" s="1"/>
      <c r="MAB175" s="1"/>
      <c r="MAC175" s="1"/>
      <c r="MAD175" s="1"/>
      <c r="MAE175" s="1"/>
      <c r="MAF175" s="1"/>
      <c r="MAG175" s="1"/>
      <c r="MAH175" s="1"/>
      <c r="MAI175" s="1"/>
      <c r="MAJ175" s="1"/>
      <c r="MAK175" s="1"/>
      <c r="MAL175" s="1"/>
      <c r="MAM175" s="1"/>
      <c r="MAN175" s="1"/>
      <c r="MAO175" s="1"/>
      <c r="MAP175" s="1"/>
      <c r="MAQ175" s="1"/>
      <c r="MAR175" s="1"/>
      <c r="MAS175" s="1"/>
      <c r="MAT175" s="1"/>
      <c r="MAU175" s="1"/>
      <c r="MAV175" s="1"/>
      <c r="MAW175" s="1"/>
      <c r="MAX175" s="1"/>
      <c r="MAY175" s="1"/>
      <c r="MAZ175" s="1"/>
      <c r="MBA175" s="1"/>
      <c r="MBB175" s="1"/>
      <c r="MBC175" s="1"/>
      <c r="MBD175" s="1"/>
      <c r="MBE175" s="1"/>
      <c r="MBF175" s="1"/>
      <c r="MBG175" s="1"/>
      <c r="MBH175" s="1"/>
      <c r="MBI175" s="1"/>
      <c r="MBJ175" s="1"/>
      <c r="MBK175" s="1"/>
      <c r="MBL175" s="1"/>
      <c r="MBM175" s="1"/>
      <c r="MBN175" s="1"/>
      <c r="MBO175" s="1"/>
      <c r="MBP175" s="1"/>
      <c r="MBQ175" s="1"/>
      <c r="MBR175" s="1"/>
      <c r="MBS175" s="1"/>
      <c r="MBT175" s="1"/>
      <c r="MBU175" s="1"/>
      <c r="MBV175" s="1"/>
      <c r="MBW175" s="1"/>
      <c r="MBX175" s="1"/>
      <c r="MBY175" s="1"/>
      <c r="MBZ175" s="1"/>
      <c r="MCA175" s="1"/>
      <c r="MCB175" s="1"/>
      <c r="MCC175" s="1"/>
      <c r="MCD175" s="1"/>
      <c r="MCE175" s="1"/>
      <c r="MCF175" s="1"/>
      <c r="MCG175" s="1"/>
      <c r="MCH175" s="1"/>
      <c r="MCI175" s="1"/>
      <c r="MCJ175" s="1"/>
      <c r="MCK175" s="1"/>
      <c r="MCL175" s="1"/>
      <c r="MCM175" s="1"/>
      <c r="MCN175" s="1"/>
      <c r="MCO175" s="1"/>
      <c r="MCP175" s="1"/>
      <c r="MCQ175" s="1"/>
      <c r="MCR175" s="1"/>
      <c r="MCS175" s="1"/>
      <c r="MCT175" s="1"/>
      <c r="MCU175" s="1"/>
      <c r="MCV175" s="1"/>
      <c r="MCW175" s="1"/>
      <c r="MCX175" s="1"/>
      <c r="MCY175" s="1"/>
      <c r="MCZ175" s="1"/>
      <c r="MDA175" s="1"/>
      <c r="MDB175" s="1"/>
      <c r="MDC175" s="1"/>
      <c r="MDD175" s="1"/>
      <c r="MDE175" s="1"/>
      <c r="MDF175" s="1"/>
      <c r="MDG175" s="1"/>
      <c r="MDH175" s="1"/>
      <c r="MDI175" s="1"/>
      <c r="MDJ175" s="1"/>
      <c r="MDK175" s="1"/>
      <c r="MDL175" s="1"/>
      <c r="MDM175" s="1"/>
      <c r="MDN175" s="1"/>
      <c r="MDO175" s="1"/>
      <c r="MDP175" s="1"/>
      <c r="MDQ175" s="1"/>
      <c r="MDR175" s="1"/>
      <c r="MDS175" s="1"/>
      <c r="MDT175" s="1"/>
      <c r="MDU175" s="1"/>
      <c r="MDV175" s="1"/>
      <c r="MDW175" s="1"/>
      <c r="MDX175" s="1"/>
      <c r="MDY175" s="1"/>
      <c r="MDZ175" s="1"/>
      <c r="MEA175" s="1"/>
      <c r="MEB175" s="1"/>
      <c r="MEC175" s="1"/>
      <c r="MED175" s="1"/>
      <c r="MEE175" s="1"/>
      <c r="MEF175" s="1"/>
      <c r="MEG175" s="1"/>
      <c r="MEH175" s="1"/>
      <c r="MEI175" s="1"/>
      <c r="MEJ175" s="1"/>
      <c r="MEK175" s="1"/>
      <c r="MEL175" s="1"/>
      <c r="MEM175" s="1"/>
      <c r="MEN175" s="1"/>
      <c r="MEO175" s="1"/>
      <c r="MEP175" s="1"/>
      <c r="MEQ175" s="1"/>
      <c r="MER175" s="1"/>
      <c r="MES175" s="1"/>
      <c r="MET175" s="1"/>
      <c r="MEU175" s="1"/>
      <c r="MEV175" s="1"/>
      <c r="MEW175" s="1"/>
      <c r="MEX175" s="1"/>
      <c r="MEY175" s="1"/>
      <c r="MEZ175" s="1"/>
      <c r="MFA175" s="1"/>
      <c r="MFB175" s="1"/>
      <c r="MFC175" s="1"/>
      <c r="MFD175" s="1"/>
      <c r="MFE175" s="1"/>
      <c r="MFF175" s="1"/>
      <c r="MFG175" s="1"/>
      <c r="MFH175" s="1"/>
      <c r="MFI175" s="1"/>
      <c r="MFJ175" s="1"/>
      <c r="MFK175" s="1"/>
      <c r="MFL175" s="1"/>
      <c r="MFM175" s="1"/>
      <c r="MFN175" s="1"/>
      <c r="MFO175" s="1"/>
      <c r="MFP175" s="1"/>
      <c r="MFQ175" s="1"/>
      <c r="MFR175" s="1"/>
      <c r="MFS175" s="1"/>
      <c r="MFT175" s="1"/>
      <c r="MFU175" s="1"/>
      <c r="MFV175" s="1"/>
      <c r="MFW175" s="1"/>
      <c r="MFX175" s="1"/>
      <c r="MFY175" s="1"/>
      <c r="MFZ175" s="1"/>
      <c r="MGA175" s="1"/>
      <c r="MGB175" s="1"/>
      <c r="MGC175" s="1"/>
      <c r="MGD175" s="1"/>
      <c r="MGE175" s="1"/>
      <c r="MGF175" s="1"/>
      <c r="MGG175" s="1"/>
      <c r="MGH175" s="1"/>
      <c r="MGI175" s="1"/>
      <c r="MGJ175" s="1"/>
      <c r="MGK175" s="1"/>
      <c r="MGL175" s="1"/>
      <c r="MGM175" s="1"/>
      <c r="MGN175" s="1"/>
      <c r="MGO175" s="1"/>
      <c r="MGP175" s="1"/>
      <c r="MGQ175" s="1"/>
      <c r="MGR175" s="1"/>
      <c r="MGS175" s="1"/>
      <c r="MGT175" s="1"/>
      <c r="MGU175" s="1"/>
      <c r="MGV175" s="1"/>
      <c r="MGW175" s="1"/>
      <c r="MGX175" s="1"/>
      <c r="MGY175" s="1"/>
      <c r="MGZ175" s="1"/>
      <c r="MHA175" s="1"/>
      <c r="MHB175" s="1"/>
      <c r="MHC175" s="1"/>
      <c r="MHD175" s="1"/>
      <c r="MHE175" s="1"/>
      <c r="MHF175" s="1"/>
      <c r="MHG175" s="1"/>
      <c r="MHH175" s="1"/>
      <c r="MHI175" s="1"/>
      <c r="MHJ175" s="1"/>
      <c r="MHK175" s="1"/>
      <c r="MHL175" s="1"/>
      <c r="MHM175" s="1"/>
      <c r="MHN175" s="1"/>
      <c r="MHO175" s="1"/>
      <c r="MHP175" s="1"/>
      <c r="MHQ175" s="1"/>
      <c r="MHR175" s="1"/>
      <c r="MHS175" s="1"/>
      <c r="MHT175" s="1"/>
      <c r="MHU175" s="1"/>
      <c r="MHV175" s="1"/>
      <c r="MHW175" s="1"/>
      <c r="MHX175" s="1"/>
      <c r="MHY175" s="1"/>
      <c r="MHZ175" s="1"/>
      <c r="MIA175" s="1"/>
      <c r="MIB175" s="1"/>
      <c r="MIC175" s="1"/>
      <c r="MID175" s="1"/>
      <c r="MIE175" s="1"/>
      <c r="MIF175" s="1"/>
      <c r="MIG175" s="1"/>
      <c r="MIH175" s="1"/>
      <c r="MII175" s="1"/>
      <c r="MIJ175" s="1"/>
      <c r="MIK175" s="1"/>
      <c r="MIL175" s="1"/>
      <c r="MIM175" s="1"/>
      <c r="MIN175" s="1"/>
      <c r="MIO175" s="1"/>
      <c r="MIP175" s="1"/>
      <c r="MIQ175" s="1"/>
      <c r="MIR175" s="1"/>
      <c r="MIS175" s="1"/>
      <c r="MIT175" s="1"/>
      <c r="MIU175" s="1"/>
      <c r="MIV175" s="1"/>
      <c r="MIW175" s="1"/>
      <c r="MIX175" s="1"/>
      <c r="MIY175" s="1"/>
      <c r="MIZ175" s="1"/>
      <c r="MJA175" s="1"/>
      <c r="MJB175" s="1"/>
      <c r="MJC175" s="1"/>
      <c r="MJD175" s="1"/>
      <c r="MJE175" s="1"/>
      <c r="MJF175" s="1"/>
      <c r="MJG175" s="1"/>
      <c r="MJH175" s="1"/>
      <c r="MJI175" s="1"/>
      <c r="MJJ175" s="1"/>
      <c r="MJK175" s="1"/>
      <c r="MJL175" s="1"/>
      <c r="MJM175" s="1"/>
      <c r="MJN175" s="1"/>
      <c r="MJO175" s="1"/>
      <c r="MJP175" s="1"/>
      <c r="MJQ175" s="1"/>
      <c r="MJR175" s="1"/>
      <c r="MJS175" s="1"/>
      <c r="MJT175" s="1"/>
      <c r="MJU175" s="1"/>
      <c r="MJV175" s="1"/>
      <c r="MJW175" s="1"/>
      <c r="MJX175" s="1"/>
      <c r="MJY175" s="1"/>
      <c r="MJZ175" s="1"/>
      <c r="MKA175" s="1"/>
      <c r="MKB175" s="1"/>
      <c r="MKC175" s="1"/>
      <c r="MKD175" s="1"/>
      <c r="MKE175" s="1"/>
      <c r="MKF175" s="1"/>
      <c r="MKG175" s="1"/>
      <c r="MKH175" s="1"/>
      <c r="MKI175" s="1"/>
      <c r="MKJ175" s="1"/>
      <c r="MKK175" s="1"/>
      <c r="MKL175" s="1"/>
      <c r="MKM175" s="1"/>
      <c r="MKN175" s="1"/>
      <c r="MKO175" s="1"/>
      <c r="MKP175" s="1"/>
      <c r="MKQ175" s="1"/>
      <c r="MKR175" s="1"/>
      <c r="MKS175" s="1"/>
      <c r="MKT175" s="1"/>
      <c r="MKU175" s="1"/>
      <c r="MKV175" s="1"/>
      <c r="MKW175" s="1"/>
      <c r="MKX175" s="1"/>
      <c r="MKY175" s="1"/>
      <c r="MKZ175" s="1"/>
      <c r="MLA175" s="1"/>
      <c r="MLB175" s="1"/>
      <c r="MLC175" s="1"/>
      <c r="MLD175" s="1"/>
      <c r="MLE175" s="1"/>
      <c r="MLF175" s="1"/>
      <c r="MLG175" s="1"/>
      <c r="MLH175" s="1"/>
      <c r="MLI175" s="1"/>
      <c r="MLJ175" s="1"/>
      <c r="MLK175" s="1"/>
      <c r="MLL175" s="1"/>
      <c r="MLM175" s="1"/>
      <c r="MLN175" s="1"/>
      <c r="MLO175" s="1"/>
      <c r="MLP175" s="1"/>
      <c r="MLQ175" s="1"/>
      <c r="MLR175" s="1"/>
      <c r="MLS175" s="1"/>
      <c r="MLT175" s="1"/>
      <c r="MLU175" s="1"/>
      <c r="MLV175" s="1"/>
      <c r="MLW175" s="1"/>
      <c r="MLX175" s="1"/>
      <c r="MLY175" s="1"/>
      <c r="MLZ175" s="1"/>
      <c r="MMA175" s="1"/>
      <c r="MMB175" s="1"/>
      <c r="MMC175" s="1"/>
      <c r="MMD175" s="1"/>
      <c r="MME175" s="1"/>
      <c r="MMF175" s="1"/>
      <c r="MMG175" s="1"/>
      <c r="MMH175" s="1"/>
      <c r="MMI175" s="1"/>
      <c r="MMJ175" s="1"/>
      <c r="MMK175" s="1"/>
      <c r="MML175" s="1"/>
      <c r="MMM175" s="1"/>
      <c r="MMN175" s="1"/>
      <c r="MMO175" s="1"/>
      <c r="MMP175" s="1"/>
      <c r="MMQ175" s="1"/>
      <c r="MMR175" s="1"/>
      <c r="MMS175" s="1"/>
      <c r="MMT175" s="1"/>
      <c r="MMU175" s="1"/>
      <c r="MMV175" s="1"/>
      <c r="MMW175" s="1"/>
      <c r="MMX175" s="1"/>
      <c r="MMY175" s="1"/>
      <c r="MMZ175" s="1"/>
      <c r="MNA175" s="1"/>
      <c r="MNB175" s="1"/>
      <c r="MNC175" s="1"/>
      <c r="MND175" s="1"/>
      <c r="MNE175" s="1"/>
      <c r="MNF175" s="1"/>
      <c r="MNG175" s="1"/>
      <c r="MNH175" s="1"/>
      <c r="MNI175" s="1"/>
      <c r="MNJ175" s="1"/>
      <c r="MNK175" s="1"/>
      <c r="MNL175" s="1"/>
      <c r="MNM175" s="1"/>
      <c r="MNN175" s="1"/>
      <c r="MNO175" s="1"/>
      <c r="MNP175" s="1"/>
      <c r="MNQ175" s="1"/>
      <c r="MNR175" s="1"/>
      <c r="MNS175" s="1"/>
      <c r="MNT175" s="1"/>
      <c r="MNU175" s="1"/>
      <c r="MNV175" s="1"/>
      <c r="MNW175" s="1"/>
      <c r="MNX175" s="1"/>
      <c r="MNY175" s="1"/>
      <c r="MNZ175" s="1"/>
      <c r="MOA175" s="1"/>
      <c r="MOB175" s="1"/>
      <c r="MOC175" s="1"/>
      <c r="MOD175" s="1"/>
      <c r="MOE175" s="1"/>
      <c r="MOF175" s="1"/>
      <c r="MOG175" s="1"/>
      <c r="MOH175" s="1"/>
      <c r="MOI175" s="1"/>
      <c r="MOJ175" s="1"/>
      <c r="MOK175" s="1"/>
      <c r="MOL175" s="1"/>
      <c r="MOM175" s="1"/>
      <c r="MON175" s="1"/>
      <c r="MOO175" s="1"/>
      <c r="MOP175" s="1"/>
      <c r="MOQ175" s="1"/>
      <c r="MOR175" s="1"/>
      <c r="MOS175" s="1"/>
      <c r="MOT175" s="1"/>
      <c r="MOU175" s="1"/>
      <c r="MOV175" s="1"/>
      <c r="MOW175" s="1"/>
      <c r="MOX175" s="1"/>
      <c r="MOY175" s="1"/>
      <c r="MOZ175" s="1"/>
      <c r="MPA175" s="1"/>
      <c r="MPB175" s="1"/>
      <c r="MPC175" s="1"/>
      <c r="MPD175" s="1"/>
      <c r="MPE175" s="1"/>
      <c r="MPF175" s="1"/>
      <c r="MPG175" s="1"/>
      <c r="MPH175" s="1"/>
      <c r="MPI175" s="1"/>
      <c r="MPJ175" s="1"/>
      <c r="MPK175" s="1"/>
      <c r="MPL175" s="1"/>
      <c r="MPM175" s="1"/>
      <c r="MPN175" s="1"/>
      <c r="MPO175" s="1"/>
      <c r="MPP175" s="1"/>
      <c r="MPQ175" s="1"/>
      <c r="MPR175" s="1"/>
      <c r="MPS175" s="1"/>
      <c r="MPT175" s="1"/>
      <c r="MPU175" s="1"/>
      <c r="MPV175" s="1"/>
      <c r="MPW175" s="1"/>
      <c r="MPX175" s="1"/>
      <c r="MPY175" s="1"/>
      <c r="MPZ175" s="1"/>
      <c r="MQA175" s="1"/>
      <c r="MQB175" s="1"/>
      <c r="MQC175" s="1"/>
      <c r="MQD175" s="1"/>
      <c r="MQE175" s="1"/>
      <c r="MQF175" s="1"/>
      <c r="MQG175" s="1"/>
      <c r="MQH175" s="1"/>
      <c r="MQI175" s="1"/>
      <c r="MQJ175" s="1"/>
      <c r="MQK175" s="1"/>
      <c r="MQL175" s="1"/>
      <c r="MQM175" s="1"/>
      <c r="MQN175" s="1"/>
      <c r="MQO175" s="1"/>
      <c r="MQP175" s="1"/>
      <c r="MQQ175" s="1"/>
      <c r="MQR175" s="1"/>
      <c r="MQS175" s="1"/>
      <c r="MQT175" s="1"/>
      <c r="MQU175" s="1"/>
      <c r="MQV175" s="1"/>
      <c r="MQW175" s="1"/>
      <c r="MQX175" s="1"/>
      <c r="MQY175" s="1"/>
      <c r="MQZ175" s="1"/>
      <c r="MRA175" s="1"/>
      <c r="MRB175" s="1"/>
      <c r="MRC175" s="1"/>
      <c r="MRD175" s="1"/>
      <c r="MRE175" s="1"/>
      <c r="MRF175" s="1"/>
      <c r="MRG175" s="1"/>
      <c r="MRH175" s="1"/>
      <c r="MRI175" s="1"/>
      <c r="MRJ175" s="1"/>
      <c r="MRK175" s="1"/>
      <c r="MRL175" s="1"/>
      <c r="MRM175" s="1"/>
      <c r="MRN175" s="1"/>
      <c r="MRO175" s="1"/>
      <c r="MRP175" s="1"/>
      <c r="MRQ175" s="1"/>
      <c r="MRR175" s="1"/>
      <c r="MRS175" s="1"/>
      <c r="MRT175" s="1"/>
      <c r="MRU175" s="1"/>
      <c r="MRV175" s="1"/>
      <c r="MRW175" s="1"/>
      <c r="MRX175" s="1"/>
      <c r="MRY175" s="1"/>
      <c r="MRZ175" s="1"/>
      <c r="MSA175" s="1"/>
      <c r="MSB175" s="1"/>
      <c r="MSC175" s="1"/>
      <c r="MSD175" s="1"/>
      <c r="MSE175" s="1"/>
      <c r="MSF175" s="1"/>
      <c r="MSG175" s="1"/>
      <c r="MSH175" s="1"/>
      <c r="MSI175" s="1"/>
      <c r="MSJ175" s="1"/>
      <c r="MSK175" s="1"/>
      <c r="MSL175" s="1"/>
      <c r="MSM175" s="1"/>
      <c r="MSN175" s="1"/>
      <c r="MSO175" s="1"/>
      <c r="MSP175" s="1"/>
      <c r="MSQ175" s="1"/>
      <c r="MSR175" s="1"/>
      <c r="MSS175" s="1"/>
      <c r="MST175" s="1"/>
      <c r="MSU175" s="1"/>
      <c r="MSV175" s="1"/>
      <c r="MSW175" s="1"/>
      <c r="MSX175" s="1"/>
      <c r="MSY175" s="1"/>
      <c r="MSZ175" s="1"/>
      <c r="MTA175" s="1"/>
      <c r="MTB175" s="1"/>
      <c r="MTC175" s="1"/>
      <c r="MTD175" s="1"/>
      <c r="MTE175" s="1"/>
      <c r="MTF175" s="1"/>
      <c r="MTG175" s="1"/>
      <c r="MTH175" s="1"/>
      <c r="MTI175" s="1"/>
      <c r="MTJ175" s="1"/>
      <c r="MTK175" s="1"/>
      <c r="MTL175" s="1"/>
      <c r="MTM175" s="1"/>
      <c r="MTN175" s="1"/>
      <c r="MTO175" s="1"/>
      <c r="MTP175" s="1"/>
      <c r="MTQ175" s="1"/>
      <c r="MTR175" s="1"/>
      <c r="MTS175" s="1"/>
      <c r="MTT175" s="1"/>
      <c r="MTU175" s="1"/>
      <c r="MTV175" s="1"/>
      <c r="MTW175" s="1"/>
      <c r="MTX175" s="1"/>
      <c r="MTY175" s="1"/>
      <c r="MTZ175" s="1"/>
      <c r="MUA175" s="1"/>
      <c r="MUB175" s="1"/>
      <c r="MUC175" s="1"/>
      <c r="MUD175" s="1"/>
      <c r="MUE175" s="1"/>
      <c r="MUF175" s="1"/>
      <c r="MUG175" s="1"/>
      <c r="MUH175" s="1"/>
      <c r="MUI175" s="1"/>
      <c r="MUJ175" s="1"/>
      <c r="MUK175" s="1"/>
      <c r="MUL175" s="1"/>
      <c r="MUM175" s="1"/>
      <c r="MUN175" s="1"/>
      <c r="MUO175" s="1"/>
      <c r="MUP175" s="1"/>
      <c r="MUQ175" s="1"/>
      <c r="MUR175" s="1"/>
      <c r="MUS175" s="1"/>
      <c r="MUT175" s="1"/>
      <c r="MUU175" s="1"/>
      <c r="MUV175" s="1"/>
      <c r="MUW175" s="1"/>
      <c r="MUX175" s="1"/>
      <c r="MUY175" s="1"/>
      <c r="MUZ175" s="1"/>
      <c r="MVA175" s="1"/>
      <c r="MVB175" s="1"/>
      <c r="MVC175" s="1"/>
      <c r="MVD175" s="1"/>
      <c r="MVE175" s="1"/>
      <c r="MVF175" s="1"/>
      <c r="MVG175" s="1"/>
      <c r="MVH175" s="1"/>
      <c r="MVI175" s="1"/>
      <c r="MVJ175" s="1"/>
      <c r="MVK175" s="1"/>
      <c r="MVL175" s="1"/>
      <c r="MVM175" s="1"/>
      <c r="MVN175" s="1"/>
      <c r="MVO175" s="1"/>
      <c r="MVP175" s="1"/>
      <c r="MVQ175" s="1"/>
      <c r="MVR175" s="1"/>
      <c r="MVS175" s="1"/>
      <c r="MVT175" s="1"/>
      <c r="MVU175" s="1"/>
      <c r="MVV175" s="1"/>
      <c r="MVW175" s="1"/>
      <c r="MVX175" s="1"/>
      <c r="MVY175" s="1"/>
      <c r="MVZ175" s="1"/>
      <c r="MWA175" s="1"/>
      <c r="MWB175" s="1"/>
      <c r="MWC175" s="1"/>
      <c r="MWD175" s="1"/>
      <c r="MWE175" s="1"/>
      <c r="MWF175" s="1"/>
      <c r="MWG175" s="1"/>
      <c r="MWH175" s="1"/>
      <c r="MWI175" s="1"/>
      <c r="MWJ175" s="1"/>
      <c r="MWK175" s="1"/>
      <c r="MWL175" s="1"/>
      <c r="MWM175" s="1"/>
      <c r="MWN175" s="1"/>
      <c r="MWO175" s="1"/>
      <c r="MWP175" s="1"/>
      <c r="MWQ175" s="1"/>
      <c r="MWR175" s="1"/>
      <c r="MWS175" s="1"/>
      <c r="MWT175" s="1"/>
      <c r="MWU175" s="1"/>
      <c r="MWV175" s="1"/>
      <c r="MWW175" s="1"/>
      <c r="MWX175" s="1"/>
      <c r="MWY175" s="1"/>
      <c r="MWZ175" s="1"/>
      <c r="MXA175" s="1"/>
      <c r="MXB175" s="1"/>
      <c r="MXC175" s="1"/>
      <c r="MXD175" s="1"/>
      <c r="MXE175" s="1"/>
      <c r="MXF175" s="1"/>
      <c r="MXG175" s="1"/>
      <c r="MXH175" s="1"/>
      <c r="MXI175" s="1"/>
      <c r="MXJ175" s="1"/>
      <c r="MXK175" s="1"/>
      <c r="MXL175" s="1"/>
      <c r="MXM175" s="1"/>
      <c r="MXN175" s="1"/>
      <c r="MXO175" s="1"/>
      <c r="MXP175" s="1"/>
      <c r="MXQ175" s="1"/>
      <c r="MXR175" s="1"/>
      <c r="MXS175" s="1"/>
      <c r="MXT175" s="1"/>
      <c r="MXU175" s="1"/>
      <c r="MXV175" s="1"/>
      <c r="MXW175" s="1"/>
      <c r="MXX175" s="1"/>
      <c r="MXY175" s="1"/>
      <c r="MXZ175" s="1"/>
      <c r="MYA175" s="1"/>
      <c r="MYB175" s="1"/>
      <c r="MYC175" s="1"/>
      <c r="MYD175" s="1"/>
      <c r="MYE175" s="1"/>
      <c r="MYF175" s="1"/>
      <c r="MYG175" s="1"/>
      <c r="MYH175" s="1"/>
      <c r="MYI175" s="1"/>
      <c r="MYJ175" s="1"/>
      <c r="MYK175" s="1"/>
      <c r="MYL175" s="1"/>
      <c r="MYM175" s="1"/>
      <c r="MYN175" s="1"/>
      <c r="MYO175" s="1"/>
      <c r="MYP175" s="1"/>
      <c r="MYQ175" s="1"/>
      <c r="MYR175" s="1"/>
      <c r="MYS175" s="1"/>
      <c r="MYT175" s="1"/>
      <c r="MYU175" s="1"/>
      <c r="MYV175" s="1"/>
      <c r="MYW175" s="1"/>
      <c r="MYX175" s="1"/>
      <c r="MYY175" s="1"/>
      <c r="MYZ175" s="1"/>
      <c r="MZA175" s="1"/>
      <c r="MZB175" s="1"/>
      <c r="MZC175" s="1"/>
      <c r="MZD175" s="1"/>
      <c r="MZE175" s="1"/>
      <c r="MZF175" s="1"/>
      <c r="MZG175" s="1"/>
      <c r="MZH175" s="1"/>
      <c r="MZI175" s="1"/>
      <c r="MZJ175" s="1"/>
      <c r="MZK175" s="1"/>
      <c r="MZL175" s="1"/>
      <c r="MZM175" s="1"/>
      <c r="MZN175" s="1"/>
      <c r="MZO175" s="1"/>
      <c r="MZP175" s="1"/>
      <c r="MZQ175" s="1"/>
      <c r="MZR175" s="1"/>
      <c r="MZS175" s="1"/>
      <c r="MZT175" s="1"/>
      <c r="MZU175" s="1"/>
      <c r="MZV175" s="1"/>
      <c r="MZW175" s="1"/>
      <c r="MZX175" s="1"/>
      <c r="MZY175" s="1"/>
      <c r="MZZ175" s="1"/>
      <c r="NAA175" s="1"/>
      <c r="NAB175" s="1"/>
      <c r="NAC175" s="1"/>
      <c r="NAD175" s="1"/>
      <c r="NAE175" s="1"/>
      <c r="NAF175" s="1"/>
      <c r="NAG175" s="1"/>
      <c r="NAH175" s="1"/>
      <c r="NAI175" s="1"/>
      <c r="NAJ175" s="1"/>
      <c r="NAK175" s="1"/>
      <c r="NAL175" s="1"/>
      <c r="NAM175" s="1"/>
      <c r="NAN175" s="1"/>
      <c r="NAO175" s="1"/>
      <c r="NAP175" s="1"/>
      <c r="NAQ175" s="1"/>
      <c r="NAR175" s="1"/>
      <c r="NAS175" s="1"/>
      <c r="NAT175" s="1"/>
      <c r="NAU175" s="1"/>
      <c r="NAV175" s="1"/>
      <c r="NAW175" s="1"/>
      <c r="NAX175" s="1"/>
      <c r="NAY175" s="1"/>
      <c r="NAZ175" s="1"/>
      <c r="NBA175" s="1"/>
      <c r="NBB175" s="1"/>
      <c r="NBC175" s="1"/>
      <c r="NBD175" s="1"/>
      <c r="NBE175" s="1"/>
      <c r="NBF175" s="1"/>
      <c r="NBG175" s="1"/>
      <c r="NBH175" s="1"/>
      <c r="NBI175" s="1"/>
      <c r="NBJ175" s="1"/>
      <c r="NBK175" s="1"/>
      <c r="NBL175" s="1"/>
      <c r="NBM175" s="1"/>
      <c r="NBN175" s="1"/>
      <c r="NBO175" s="1"/>
      <c r="NBP175" s="1"/>
      <c r="NBQ175" s="1"/>
      <c r="NBR175" s="1"/>
      <c r="NBS175" s="1"/>
      <c r="NBT175" s="1"/>
      <c r="NBU175" s="1"/>
      <c r="NBV175" s="1"/>
      <c r="NBW175" s="1"/>
      <c r="NBX175" s="1"/>
      <c r="NBY175" s="1"/>
      <c r="NBZ175" s="1"/>
      <c r="NCA175" s="1"/>
      <c r="NCB175" s="1"/>
      <c r="NCC175" s="1"/>
      <c r="NCD175" s="1"/>
      <c r="NCE175" s="1"/>
      <c r="NCF175" s="1"/>
      <c r="NCG175" s="1"/>
      <c r="NCH175" s="1"/>
      <c r="NCI175" s="1"/>
      <c r="NCJ175" s="1"/>
      <c r="NCK175" s="1"/>
      <c r="NCL175" s="1"/>
      <c r="NCM175" s="1"/>
      <c r="NCN175" s="1"/>
      <c r="NCO175" s="1"/>
      <c r="NCP175" s="1"/>
      <c r="NCQ175" s="1"/>
      <c r="NCR175" s="1"/>
      <c r="NCS175" s="1"/>
      <c r="NCT175" s="1"/>
      <c r="NCU175" s="1"/>
      <c r="NCV175" s="1"/>
      <c r="NCW175" s="1"/>
      <c r="NCX175" s="1"/>
      <c r="NCY175" s="1"/>
      <c r="NCZ175" s="1"/>
      <c r="NDA175" s="1"/>
      <c r="NDB175" s="1"/>
      <c r="NDC175" s="1"/>
      <c r="NDD175" s="1"/>
      <c r="NDE175" s="1"/>
      <c r="NDF175" s="1"/>
      <c r="NDG175" s="1"/>
      <c r="NDH175" s="1"/>
      <c r="NDI175" s="1"/>
      <c r="NDJ175" s="1"/>
      <c r="NDK175" s="1"/>
      <c r="NDL175" s="1"/>
      <c r="NDM175" s="1"/>
      <c r="NDN175" s="1"/>
      <c r="NDO175" s="1"/>
      <c r="NDP175" s="1"/>
      <c r="NDQ175" s="1"/>
      <c r="NDR175" s="1"/>
      <c r="NDS175" s="1"/>
      <c r="NDT175" s="1"/>
      <c r="NDU175" s="1"/>
      <c r="NDV175" s="1"/>
      <c r="NDW175" s="1"/>
      <c r="NDX175" s="1"/>
      <c r="NDY175" s="1"/>
      <c r="NDZ175" s="1"/>
      <c r="NEA175" s="1"/>
      <c r="NEB175" s="1"/>
      <c r="NEC175" s="1"/>
      <c r="NED175" s="1"/>
      <c r="NEE175" s="1"/>
      <c r="NEF175" s="1"/>
      <c r="NEG175" s="1"/>
      <c r="NEH175" s="1"/>
      <c r="NEI175" s="1"/>
      <c r="NEJ175" s="1"/>
      <c r="NEK175" s="1"/>
      <c r="NEL175" s="1"/>
      <c r="NEM175" s="1"/>
      <c r="NEN175" s="1"/>
      <c r="NEO175" s="1"/>
      <c r="NEP175" s="1"/>
      <c r="NEQ175" s="1"/>
      <c r="NER175" s="1"/>
      <c r="NES175" s="1"/>
      <c r="NET175" s="1"/>
      <c r="NEU175" s="1"/>
      <c r="NEV175" s="1"/>
      <c r="NEW175" s="1"/>
      <c r="NEX175" s="1"/>
      <c r="NEY175" s="1"/>
      <c r="NEZ175" s="1"/>
      <c r="NFA175" s="1"/>
      <c r="NFB175" s="1"/>
      <c r="NFC175" s="1"/>
      <c r="NFD175" s="1"/>
      <c r="NFE175" s="1"/>
      <c r="NFF175" s="1"/>
      <c r="NFG175" s="1"/>
      <c r="NFH175" s="1"/>
      <c r="NFI175" s="1"/>
      <c r="NFJ175" s="1"/>
      <c r="NFK175" s="1"/>
      <c r="NFL175" s="1"/>
      <c r="NFM175" s="1"/>
      <c r="NFN175" s="1"/>
      <c r="NFO175" s="1"/>
      <c r="NFP175" s="1"/>
      <c r="NFQ175" s="1"/>
      <c r="NFR175" s="1"/>
      <c r="NFS175" s="1"/>
      <c r="NFT175" s="1"/>
      <c r="NFU175" s="1"/>
      <c r="NFV175" s="1"/>
      <c r="NFW175" s="1"/>
      <c r="NFX175" s="1"/>
      <c r="NFY175" s="1"/>
      <c r="NFZ175" s="1"/>
      <c r="NGA175" s="1"/>
      <c r="NGB175" s="1"/>
      <c r="NGC175" s="1"/>
      <c r="NGD175" s="1"/>
      <c r="NGE175" s="1"/>
      <c r="NGF175" s="1"/>
      <c r="NGG175" s="1"/>
      <c r="NGH175" s="1"/>
      <c r="NGI175" s="1"/>
      <c r="NGJ175" s="1"/>
      <c r="NGK175" s="1"/>
      <c r="NGL175" s="1"/>
      <c r="NGM175" s="1"/>
      <c r="NGN175" s="1"/>
      <c r="NGO175" s="1"/>
      <c r="NGP175" s="1"/>
      <c r="NGQ175" s="1"/>
      <c r="NGR175" s="1"/>
      <c r="NGS175" s="1"/>
      <c r="NGT175" s="1"/>
      <c r="NGU175" s="1"/>
      <c r="NGV175" s="1"/>
      <c r="NGW175" s="1"/>
      <c r="NGX175" s="1"/>
      <c r="NGY175" s="1"/>
      <c r="NGZ175" s="1"/>
      <c r="NHA175" s="1"/>
      <c r="NHB175" s="1"/>
      <c r="NHC175" s="1"/>
      <c r="NHD175" s="1"/>
      <c r="NHE175" s="1"/>
      <c r="NHF175" s="1"/>
      <c r="NHG175" s="1"/>
      <c r="NHH175" s="1"/>
      <c r="NHI175" s="1"/>
      <c r="NHJ175" s="1"/>
      <c r="NHK175" s="1"/>
      <c r="NHL175" s="1"/>
      <c r="NHM175" s="1"/>
      <c r="NHN175" s="1"/>
      <c r="NHO175" s="1"/>
      <c r="NHP175" s="1"/>
      <c r="NHQ175" s="1"/>
      <c r="NHR175" s="1"/>
      <c r="NHS175" s="1"/>
      <c r="NHT175" s="1"/>
      <c r="NHU175" s="1"/>
      <c r="NHV175" s="1"/>
      <c r="NHW175" s="1"/>
      <c r="NHX175" s="1"/>
      <c r="NHY175" s="1"/>
      <c r="NHZ175" s="1"/>
      <c r="NIA175" s="1"/>
      <c r="NIB175" s="1"/>
      <c r="NIC175" s="1"/>
      <c r="NID175" s="1"/>
      <c r="NIE175" s="1"/>
      <c r="NIF175" s="1"/>
      <c r="NIG175" s="1"/>
      <c r="NIH175" s="1"/>
      <c r="NII175" s="1"/>
      <c r="NIJ175" s="1"/>
      <c r="NIK175" s="1"/>
      <c r="NIL175" s="1"/>
      <c r="NIM175" s="1"/>
      <c r="NIN175" s="1"/>
      <c r="NIO175" s="1"/>
      <c r="NIP175" s="1"/>
      <c r="NIQ175" s="1"/>
      <c r="NIR175" s="1"/>
      <c r="NIS175" s="1"/>
      <c r="NIT175" s="1"/>
      <c r="NIU175" s="1"/>
      <c r="NIV175" s="1"/>
      <c r="NIW175" s="1"/>
      <c r="NIX175" s="1"/>
      <c r="NIY175" s="1"/>
      <c r="NIZ175" s="1"/>
      <c r="NJA175" s="1"/>
      <c r="NJB175" s="1"/>
      <c r="NJC175" s="1"/>
      <c r="NJD175" s="1"/>
      <c r="NJE175" s="1"/>
      <c r="NJF175" s="1"/>
      <c r="NJG175" s="1"/>
      <c r="NJH175" s="1"/>
      <c r="NJI175" s="1"/>
      <c r="NJJ175" s="1"/>
      <c r="NJK175" s="1"/>
      <c r="NJL175" s="1"/>
      <c r="NJM175" s="1"/>
      <c r="NJN175" s="1"/>
      <c r="NJO175" s="1"/>
      <c r="NJP175" s="1"/>
      <c r="NJQ175" s="1"/>
      <c r="NJR175" s="1"/>
      <c r="NJS175" s="1"/>
      <c r="NJT175" s="1"/>
      <c r="NJU175" s="1"/>
      <c r="NJV175" s="1"/>
      <c r="NJW175" s="1"/>
      <c r="NJX175" s="1"/>
      <c r="NJY175" s="1"/>
      <c r="NJZ175" s="1"/>
      <c r="NKA175" s="1"/>
      <c r="NKB175" s="1"/>
      <c r="NKC175" s="1"/>
      <c r="NKD175" s="1"/>
      <c r="NKE175" s="1"/>
      <c r="NKF175" s="1"/>
      <c r="NKG175" s="1"/>
      <c r="NKH175" s="1"/>
      <c r="NKI175" s="1"/>
      <c r="NKJ175" s="1"/>
      <c r="NKK175" s="1"/>
      <c r="NKL175" s="1"/>
      <c r="NKM175" s="1"/>
      <c r="NKN175" s="1"/>
      <c r="NKO175" s="1"/>
      <c r="NKP175" s="1"/>
      <c r="NKQ175" s="1"/>
      <c r="NKR175" s="1"/>
      <c r="NKS175" s="1"/>
      <c r="NKT175" s="1"/>
      <c r="NKU175" s="1"/>
      <c r="NKV175" s="1"/>
      <c r="NKW175" s="1"/>
      <c r="NKX175" s="1"/>
      <c r="NKY175" s="1"/>
      <c r="NKZ175" s="1"/>
      <c r="NLA175" s="1"/>
      <c r="NLB175" s="1"/>
      <c r="NLC175" s="1"/>
      <c r="NLD175" s="1"/>
      <c r="NLE175" s="1"/>
      <c r="NLF175" s="1"/>
      <c r="NLG175" s="1"/>
      <c r="NLH175" s="1"/>
      <c r="NLI175" s="1"/>
      <c r="NLJ175" s="1"/>
      <c r="NLK175" s="1"/>
      <c r="NLL175" s="1"/>
      <c r="NLM175" s="1"/>
      <c r="NLN175" s="1"/>
      <c r="NLO175" s="1"/>
      <c r="NLP175" s="1"/>
      <c r="NLQ175" s="1"/>
      <c r="NLR175" s="1"/>
      <c r="NLS175" s="1"/>
      <c r="NLT175" s="1"/>
      <c r="NLU175" s="1"/>
      <c r="NLV175" s="1"/>
      <c r="NLW175" s="1"/>
      <c r="NLX175" s="1"/>
      <c r="NLY175" s="1"/>
      <c r="NLZ175" s="1"/>
      <c r="NMA175" s="1"/>
      <c r="NMB175" s="1"/>
      <c r="NMC175" s="1"/>
      <c r="NMD175" s="1"/>
      <c r="NME175" s="1"/>
      <c r="NMF175" s="1"/>
      <c r="NMG175" s="1"/>
      <c r="NMH175" s="1"/>
      <c r="NMI175" s="1"/>
      <c r="NMJ175" s="1"/>
      <c r="NMK175" s="1"/>
      <c r="NML175" s="1"/>
      <c r="NMM175" s="1"/>
      <c r="NMN175" s="1"/>
      <c r="NMO175" s="1"/>
      <c r="NMP175" s="1"/>
      <c r="NMQ175" s="1"/>
      <c r="NMR175" s="1"/>
      <c r="NMS175" s="1"/>
      <c r="NMT175" s="1"/>
      <c r="NMU175" s="1"/>
      <c r="NMV175" s="1"/>
      <c r="NMW175" s="1"/>
      <c r="NMX175" s="1"/>
      <c r="NMY175" s="1"/>
      <c r="NMZ175" s="1"/>
      <c r="NNA175" s="1"/>
      <c r="NNB175" s="1"/>
      <c r="NNC175" s="1"/>
      <c r="NND175" s="1"/>
      <c r="NNE175" s="1"/>
      <c r="NNF175" s="1"/>
      <c r="NNG175" s="1"/>
      <c r="NNH175" s="1"/>
      <c r="NNI175" s="1"/>
      <c r="NNJ175" s="1"/>
      <c r="NNK175" s="1"/>
      <c r="NNL175" s="1"/>
      <c r="NNM175" s="1"/>
      <c r="NNN175" s="1"/>
      <c r="NNO175" s="1"/>
      <c r="NNP175" s="1"/>
      <c r="NNQ175" s="1"/>
      <c r="NNR175" s="1"/>
      <c r="NNS175" s="1"/>
      <c r="NNT175" s="1"/>
      <c r="NNU175" s="1"/>
      <c r="NNV175" s="1"/>
      <c r="NNW175" s="1"/>
      <c r="NNX175" s="1"/>
      <c r="NNY175" s="1"/>
      <c r="NNZ175" s="1"/>
      <c r="NOA175" s="1"/>
      <c r="NOB175" s="1"/>
      <c r="NOC175" s="1"/>
      <c r="NOD175" s="1"/>
      <c r="NOE175" s="1"/>
      <c r="NOF175" s="1"/>
      <c r="NOG175" s="1"/>
      <c r="NOH175" s="1"/>
      <c r="NOI175" s="1"/>
      <c r="NOJ175" s="1"/>
      <c r="NOK175" s="1"/>
      <c r="NOL175" s="1"/>
      <c r="NOM175" s="1"/>
      <c r="NON175" s="1"/>
      <c r="NOO175" s="1"/>
      <c r="NOP175" s="1"/>
      <c r="NOQ175" s="1"/>
      <c r="NOR175" s="1"/>
      <c r="NOS175" s="1"/>
      <c r="NOT175" s="1"/>
      <c r="NOU175" s="1"/>
      <c r="NOV175" s="1"/>
      <c r="NOW175" s="1"/>
      <c r="NOX175" s="1"/>
      <c r="NOY175" s="1"/>
      <c r="NOZ175" s="1"/>
      <c r="NPA175" s="1"/>
      <c r="NPB175" s="1"/>
      <c r="NPC175" s="1"/>
      <c r="NPD175" s="1"/>
      <c r="NPE175" s="1"/>
      <c r="NPF175" s="1"/>
      <c r="NPG175" s="1"/>
      <c r="NPH175" s="1"/>
      <c r="NPI175" s="1"/>
      <c r="NPJ175" s="1"/>
      <c r="NPK175" s="1"/>
      <c r="NPL175" s="1"/>
      <c r="NPM175" s="1"/>
      <c r="NPN175" s="1"/>
      <c r="NPO175" s="1"/>
      <c r="NPP175" s="1"/>
      <c r="NPQ175" s="1"/>
      <c r="NPR175" s="1"/>
      <c r="NPS175" s="1"/>
      <c r="NPT175" s="1"/>
      <c r="NPU175" s="1"/>
      <c r="NPV175" s="1"/>
      <c r="NPW175" s="1"/>
      <c r="NPX175" s="1"/>
      <c r="NPY175" s="1"/>
      <c r="NPZ175" s="1"/>
      <c r="NQA175" s="1"/>
      <c r="NQB175" s="1"/>
      <c r="NQC175" s="1"/>
      <c r="NQD175" s="1"/>
      <c r="NQE175" s="1"/>
      <c r="NQF175" s="1"/>
      <c r="NQG175" s="1"/>
      <c r="NQH175" s="1"/>
      <c r="NQI175" s="1"/>
      <c r="NQJ175" s="1"/>
      <c r="NQK175" s="1"/>
      <c r="NQL175" s="1"/>
      <c r="NQM175" s="1"/>
      <c r="NQN175" s="1"/>
      <c r="NQO175" s="1"/>
      <c r="NQP175" s="1"/>
      <c r="NQQ175" s="1"/>
      <c r="NQR175" s="1"/>
      <c r="NQS175" s="1"/>
      <c r="NQT175" s="1"/>
      <c r="NQU175" s="1"/>
      <c r="NQV175" s="1"/>
      <c r="NQW175" s="1"/>
      <c r="NQX175" s="1"/>
      <c r="NQY175" s="1"/>
      <c r="NQZ175" s="1"/>
      <c r="NRA175" s="1"/>
      <c r="NRB175" s="1"/>
      <c r="NRC175" s="1"/>
      <c r="NRD175" s="1"/>
      <c r="NRE175" s="1"/>
      <c r="NRF175" s="1"/>
      <c r="NRG175" s="1"/>
      <c r="NRH175" s="1"/>
      <c r="NRI175" s="1"/>
      <c r="NRJ175" s="1"/>
      <c r="NRK175" s="1"/>
      <c r="NRL175" s="1"/>
      <c r="NRM175" s="1"/>
      <c r="NRN175" s="1"/>
      <c r="NRO175" s="1"/>
      <c r="NRP175" s="1"/>
      <c r="NRQ175" s="1"/>
      <c r="NRR175" s="1"/>
      <c r="NRS175" s="1"/>
      <c r="NRT175" s="1"/>
      <c r="NRU175" s="1"/>
      <c r="NRV175" s="1"/>
      <c r="NRW175" s="1"/>
      <c r="NRX175" s="1"/>
      <c r="NRY175" s="1"/>
      <c r="NRZ175" s="1"/>
      <c r="NSA175" s="1"/>
      <c r="NSB175" s="1"/>
      <c r="NSC175" s="1"/>
      <c r="NSD175" s="1"/>
      <c r="NSE175" s="1"/>
      <c r="NSF175" s="1"/>
      <c r="NSG175" s="1"/>
      <c r="NSH175" s="1"/>
      <c r="NSI175" s="1"/>
      <c r="NSJ175" s="1"/>
      <c r="NSK175" s="1"/>
      <c r="NSL175" s="1"/>
      <c r="NSM175" s="1"/>
      <c r="NSN175" s="1"/>
      <c r="NSO175" s="1"/>
      <c r="NSP175" s="1"/>
      <c r="NSQ175" s="1"/>
      <c r="NSR175" s="1"/>
      <c r="NSS175" s="1"/>
      <c r="NST175" s="1"/>
      <c r="NSU175" s="1"/>
      <c r="NSV175" s="1"/>
      <c r="NSW175" s="1"/>
      <c r="NSX175" s="1"/>
      <c r="NSY175" s="1"/>
      <c r="NSZ175" s="1"/>
      <c r="NTA175" s="1"/>
      <c r="NTB175" s="1"/>
      <c r="NTC175" s="1"/>
      <c r="NTD175" s="1"/>
      <c r="NTE175" s="1"/>
      <c r="NTF175" s="1"/>
      <c r="NTG175" s="1"/>
      <c r="NTH175" s="1"/>
      <c r="NTI175" s="1"/>
      <c r="NTJ175" s="1"/>
      <c r="NTK175" s="1"/>
      <c r="NTL175" s="1"/>
      <c r="NTM175" s="1"/>
      <c r="NTN175" s="1"/>
      <c r="NTO175" s="1"/>
      <c r="NTP175" s="1"/>
      <c r="NTQ175" s="1"/>
      <c r="NTR175" s="1"/>
      <c r="NTS175" s="1"/>
      <c r="NTT175" s="1"/>
      <c r="NTU175" s="1"/>
      <c r="NTV175" s="1"/>
      <c r="NTW175" s="1"/>
      <c r="NTX175" s="1"/>
      <c r="NTY175" s="1"/>
      <c r="NTZ175" s="1"/>
      <c r="NUA175" s="1"/>
      <c r="NUB175" s="1"/>
      <c r="NUC175" s="1"/>
      <c r="NUD175" s="1"/>
      <c r="NUE175" s="1"/>
      <c r="NUF175" s="1"/>
      <c r="NUG175" s="1"/>
      <c r="NUH175" s="1"/>
      <c r="NUI175" s="1"/>
      <c r="NUJ175" s="1"/>
      <c r="NUK175" s="1"/>
      <c r="NUL175" s="1"/>
      <c r="NUM175" s="1"/>
      <c r="NUN175" s="1"/>
      <c r="NUO175" s="1"/>
      <c r="NUP175" s="1"/>
      <c r="NUQ175" s="1"/>
      <c r="NUR175" s="1"/>
      <c r="NUS175" s="1"/>
      <c r="NUT175" s="1"/>
      <c r="NUU175" s="1"/>
      <c r="NUV175" s="1"/>
      <c r="NUW175" s="1"/>
      <c r="NUX175" s="1"/>
      <c r="NUY175" s="1"/>
      <c r="NUZ175" s="1"/>
      <c r="NVA175" s="1"/>
      <c r="NVB175" s="1"/>
      <c r="NVC175" s="1"/>
      <c r="NVD175" s="1"/>
      <c r="NVE175" s="1"/>
      <c r="NVF175" s="1"/>
      <c r="NVG175" s="1"/>
      <c r="NVH175" s="1"/>
      <c r="NVI175" s="1"/>
      <c r="NVJ175" s="1"/>
      <c r="NVK175" s="1"/>
      <c r="NVL175" s="1"/>
      <c r="NVM175" s="1"/>
      <c r="NVN175" s="1"/>
      <c r="NVO175" s="1"/>
      <c r="NVP175" s="1"/>
      <c r="NVQ175" s="1"/>
      <c r="NVR175" s="1"/>
      <c r="NVS175" s="1"/>
      <c r="NVT175" s="1"/>
      <c r="NVU175" s="1"/>
      <c r="NVV175" s="1"/>
      <c r="NVW175" s="1"/>
      <c r="NVX175" s="1"/>
      <c r="NVY175" s="1"/>
      <c r="NVZ175" s="1"/>
      <c r="NWA175" s="1"/>
      <c r="NWB175" s="1"/>
      <c r="NWC175" s="1"/>
      <c r="NWD175" s="1"/>
      <c r="NWE175" s="1"/>
      <c r="NWF175" s="1"/>
      <c r="NWG175" s="1"/>
      <c r="NWH175" s="1"/>
      <c r="NWI175" s="1"/>
      <c r="NWJ175" s="1"/>
      <c r="NWK175" s="1"/>
      <c r="NWL175" s="1"/>
      <c r="NWM175" s="1"/>
      <c r="NWN175" s="1"/>
      <c r="NWO175" s="1"/>
      <c r="NWP175" s="1"/>
      <c r="NWQ175" s="1"/>
      <c r="NWR175" s="1"/>
      <c r="NWS175" s="1"/>
      <c r="NWT175" s="1"/>
      <c r="NWU175" s="1"/>
      <c r="NWV175" s="1"/>
      <c r="NWW175" s="1"/>
      <c r="NWX175" s="1"/>
      <c r="NWY175" s="1"/>
      <c r="NWZ175" s="1"/>
      <c r="NXA175" s="1"/>
      <c r="NXB175" s="1"/>
      <c r="NXC175" s="1"/>
      <c r="NXD175" s="1"/>
      <c r="NXE175" s="1"/>
      <c r="NXF175" s="1"/>
      <c r="NXG175" s="1"/>
      <c r="NXH175" s="1"/>
      <c r="NXI175" s="1"/>
      <c r="NXJ175" s="1"/>
      <c r="NXK175" s="1"/>
      <c r="NXL175" s="1"/>
      <c r="NXM175" s="1"/>
      <c r="NXN175" s="1"/>
      <c r="NXO175" s="1"/>
      <c r="NXP175" s="1"/>
      <c r="NXQ175" s="1"/>
      <c r="NXR175" s="1"/>
      <c r="NXS175" s="1"/>
      <c r="NXT175" s="1"/>
      <c r="NXU175" s="1"/>
      <c r="NXV175" s="1"/>
      <c r="NXW175" s="1"/>
      <c r="NXX175" s="1"/>
      <c r="NXY175" s="1"/>
      <c r="NXZ175" s="1"/>
      <c r="NYA175" s="1"/>
      <c r="NYB175" s="1"/>
      <c r="NYC175" s="1"/>
      <c r="NYD175" s="1"/>
      <c r="NYE175" s="1"/>
      <c r="NYF175" s="1"/>
      <c r="NYG175" s="1"/>
      <c r="NYH175" s="1"/>
      <c r="NYI175" s="1"/>
      <c r="NYJ175" s="1"/>
      <c r="NYK175" s="1"/>
      <c r="NYL175" s="1"/>
      <c r="NYM175" s="1"/>
      <c r="NYN175" s="1"/>
      <c r="NYO175" s="1"/>
      <c r="NYP175" s="1"/>
      <c r="NYQ175" s="1"/>
      <c r="NYR175" s="1"/>
      <c r="NYS175" s="1"/>
      <c r="NYT175" s="1"/>
      <c r="NYU175" s="1"/>
      <c r="NYV175" s="1"/>
      <c r="NYW175" s="1"/>
      <c r="NYX175" s="1"/>
      <c r="NYY175" s="1"/>
      <c r="NYZ175" s="1"/>
      <c r="NZA175" s="1"/>
      <c r="NZB175" s="1"/>
      <c r="NZC175" s="1"/>
      <c r="NZD175" s="1"/>
      <c r="NZE175" s="1"/>
      <c r="NZF175" s="1"/>
      <c r="NZG175" s="1"/>
      <c r="NZH175" s="1"/>
      <c r="NZI175" s="1"/>
      <c r="NZJ175" s="1"/>
      <c r="NZK175" s="1"/>
      <c r="NZL175" s="1"/>
      <c r="NZM175" s="1"/>
      <c r="NZN175" s="1"/>
      <c r="NZO175" s="1"/>
      <c r="NZP175" s="1"/>
      <c r="NZQ175" s="1"/>
      <c r="NZR175" s="1"/>
      <c r="NZS175" s="1"/>
      <c r="NZT175" s="1"/>
      <c r="NZU175" s="1"/>
      <c r="NZV175" s="1"/>
      <c r="NZW175" s="1"/>
      <c r="NZX175" s="1"/>
      <c r="NZY175" s="1"/>
      <c r="NZZ175" s="1"/>
      <c r="OAA175" s="1"/>
      <c r="OAB175" s="1"/>
      <c r="OAC175" s="1"/>
      <c r="OAD175" s="1"/>
      <c r="OAE175" s="1"/>
      <c r="OAF175" s="1"/>
      <c r="OAG175" s="1"/>
      <c r="OAH175" s="1"/>
      <c r="OAI175" s="1"/>
      <c r="OAJ175" s="1"/>
      <c r="OAK175" s="1"/>
      <c r="OAL175" s="1"/>
      <c r="OAM175" s="1"/>
      <c r="OAN175" s="1"/>
      <c r="OAO175" s="1"/>
      <c r="OAP175" s="1"/>
      <c r="OAQ175" s="1"/>
      <c r="OAR175" s="1"/>
      <c r="OAS175" s="1"/>
      <c r="OAT175" s="1"/>
      <c r="OAU175" s="1"/>
      <c r="OAV175" s="1"/>
      <c r="OAW175" s="1"/>
      <c r="OAX175" s="1"/>
      <c r="OAY175" s="1"/>
      <c r="OAZ175" s="1"/>
      <c r="OBA175" s="1"/>
      <c r="OBB175" s="1"/>
      <c r="OBC175" s="1"/>
      <c r="OBD175" s="1"/>
      <c r="OBE175" s="1"/>
      <c r="OBF175" s="1"/>
      <c r="OBG175" s="1"/>
      <c r="OBH175" s="1"/>
      <c r="OBI175" s="1"/>
      <c r="OBJ175" s="1"/>
      <c r="OBK175" s="1"/>
      <c r="OBL175" s="1"/>
      <c r="OBM175" s="1"/>
      <c r="OBN175" s="1"/>
      <c r="OBO175" s="1"/>
      <c r="OBP175" s="1"/>
      <c r="OBQ175" s="1"/>
      <c r="OBR175" s="1"/>
      <c r="OBS175" s="1"/>
      <c r="OBT175" s="1"/>
      <c r="OBU175" s="1"/>
      <c r="OBV175" s="1"/>
      <c r="OBW175" s="1"/>
      <c r="OBX175" s="1"/>
      <c r="OBY175" s="1"/>
      <c r="OBZ175" s="1"/>
      <c r="OCA175" s="1"/>
      <c r="OCB175" s="1"/>
      <c r="OCC175" s="1"/>
      <c r="OCD175" s="1"/>
      <c r="OCE175" s="1"/>
      <c r="OCF175" s="1"/>
      <c r="OCG175" s="1"/>
      <c r="OCH175" s="1"/>
      <c r="OCI175" s="1"/>
      <c r="OCJ175" s="1"/>
      <c r="OCK175" s="1"/>
      <c r="OCL175" s="1"/>
      <c r="OCM175" s="1"/>
      <c r="OCN175" s="1"/>
      <c r="OCO175" s="1"/>
      <c r="OCP175" s="1"/>
      <c r="OCQ175" s="1"/>
      <c r="OCR175" s="1"/>
      <c r="OCS175" s="1"/>
      <c r="OCT175" s="1"/>
      <c r="OCU175" s="1"/>
      <c r="OCV175" s="1"/>
      <c r="OCW175" s="1"/>
      <c r="OCX175" s="1"/>
      <c r="OCY175" s="1"/>
      <c r="OCZ175" s="1"/>
      <c r="ODA175" s="1"/>
      <c r="ODB175" s="1"/>
      <c r="ODC175" s="1"/>
      <c r="ODD175" s="1"/>
      <c r="ODE175" s="1"/>
      <c r="ODF175" s="1"/>
      <c r="ODG175" s="1"/>
      <c r="ODH175" s="1"/>
      <c r="ODI175" s="1"/>
      <c r="ODJ175" s="1"/>
      <c r="ODK175" s="1"/>
      <c r="ODL175" s="1"/>
      <c r="ODM175" s="1"/>
      <c r="ODN175" s="1"/>
      <c r="ODO175" s="1"/>
      <c r="ODP175" s="1"/>
      <c r="ODQ175" s="1"/>
      <c r="ODR175" s="1"/>
      <c r="ODS175" s="1"/>
      <c r="ODT175" s="1"/>
      <c r="ODU175" s="1"/>
      <c r="ODV175" s="1"/>
      <c r="ODW175" s="1"/>
      <c r="ODX175" s="1"/>
      <c r="ODY175" s="1"/>
      <c r="ODZ175" s="1"/>
      <c r="OEA175" s="1"/>
      <c r="OEB175" s="1"/>
      <c r="OEC175" s="1"/>
      <c r="OED175" s="1"/>
      <c r="OEE175" s="1"/>
      <c r="OEF175" s="1"/>
      <c r="OEG175" s="1"/>
      <c r="OEH175" s="1"/>
      <c r="OEI175" s="1"/>
      <c r="OEJ175" s="1"/>
      <c r="OEK175" s="1"/>
      <c r="OEL175" s="1"/>
      <c r="OEM175" s="1"/>
      <c r="OEN175" s="1"/>
      <c r="OEO175" s="1"/>
      <c r="OEP175" s="1"/>
      <c r="OEQ175" s="1"/>
      <c r="OER175" s="1"/>
      <c r="OES175" s="1"/>
      <c r="OET175" s="1"/>
      <c r="OEU175" s="1"/>
      <c r="OEV175" s="1"/>
      <c r="OEW175" s="1"/>
      <c r="OEX175" s="1"/>
      <c r="OEY175" s="1"/>
      <c r="OEZ175" s="1"/>
      <c r="OFA175" s="1"/>
      <c r="OFB175" s="1"/>
      <c r="OFC175" s="1"/>
      <c r="OFD175" s="1"/>
      <c r="OFE175" s="1"/>
      <c r="OFF175" s="1"/>
      <c r="OFG175" s="1"/>
      <c r="OFH175" s="1"/>
      <c r="OFI175" s="1"/>
      <c r="OFJ175" s="1"/>
      <c r="OFK175" s="1"/>
      <c r="OFL175" s="1"/>
      <c r="OFM175" s="1"/>
      <c r="OFN175" s="1"/>
      <c r="OFO175" s="1"/>
      <c r="OFP175" s="1"/>
      <c r="OFQ175" s="1"/>
      <c r="OFR175" s="1"/>
      <c r="OFS175" s="1"/>
      <c r="OFT175" s="1"/>
      <c r="OFU175" s="1"/>
      <c r="OFV175" s="1"/>
      <c r="OFW175" s="1"/>
      <c r="OFX175" s="1"/>
      <c r="OFY175" s="1"/>
      <c r="OFZ175" s="1"/>
      <c r="OGA175" s="1"/>
      <c r="OGB175" s="1"/>
      <c r="OGC175" s="1"/>
      <c r="OGD175" s="1"/>
      <c r="OGE175" s="1"/>
      <c r="OGF175" s="1"/>
      <c r="OGG175" s="1"/>
      <c r="OGH175" s="1"/>
      <c r="OGI175" s="1"/>
      <c r="OGJ175" s="1"/>
      <c r="OGK175" s="1"/>
      <c r="OGL175" s="1"/>
      <c r="OGM175" s="1"/>
      <c r="OGN175" s="1"/>
      <c r="OGO175" s="1"/>
      <c r="OGP175" s="1"/>
      <c r="OGQ175" s="1"/>
      <c r="OGR175" s="1"/>
      <c r="OGS175" s="1"/>
      <c r="OGT175" s="1"/>
      <c r="OGU175" s="1"/>
      <c r="OGV175" s="1"/>
      <c r="OGW175" s="1"/>
      <c r="OGX175" s="1"/>
      <c r="OGY175" s="1"/>
      <c r="OGZ175" s="1"/>
      <c r="OHA175" s="1"/>
      <c r="OHB175" s="1"/>
      <c r="OHC175" s="1"/>
      <c r="OHD175" s="1"/>
      <c r="OHE175" s="1"/>
      <c r="OHF175" s="1"/>
      <c r="OHG175" s="1"/>
      <c r="OHH175" s="1"/>
      <c r="OHI175" s="1"/>
      <c r="OHJ175" s="1"/>
      <c r="OHK175" s="1"/>
      <c r="OHL175" s="1"/>
      <c r="OHM175" s="1"/>
      <c r="OHN175" s="1"/>
      <c r="OHO175" s="1"/>
      <c r="OHP175" s="1"/>
      <c r="OHQ175" s="1"/>
      <c r="OHR175" s="1"/>
      <c r="OHS175" s="1"/>
      <c r="OHT175" s="1"/>
      <c r="OHU175" s="1"/>
      <c r="OHV175" s="1"/>
      <c r="OHW175" s="1"/>
      <c r="OHX175" s="1"/>
      <c r="OHY175" s="1"/>
      <c r="OHZ175" s="1"/>
      <c r="OIA175" s="1"/>
      <c r="OIB175" s="1"/>
      <c r="OIC175" s="1"/>
      <c r="OID175" s="1"/>
      <c r="OIE175" s="1"/>
      <c r="OIF175" s="1"/>
      <c r="OIG175" s="1"/>
      <c r="OIH175" s="1"/>
      <c r="OII175" s="1"/>
      <c r="OIJ175" s="1"/>
      <c r="OIK175" s="1"/>
      <c r="OIL175" s="1"/>
      <c r="OIM175" s="1"/>
      <c r="OIN175" s="1"/>
      <c r="OIO175" s="1"/>
      <c r="OIP175" s="1"/>
      <c r="OIQ175" s="1"/>
      <c r="OIR175" s="1"/>
      <c r="OIS175" s="1"/>
      <c r="OIT175" s="1"/>
      <c r="OIU175" s="1"/>
      <c r="OIV175" s="1"/>
      <c r="OIW175" s="1"/>
      <c r="OIX175" s="1"/>
      <c r="OIY175" s="1"/>
      <c r="OIZ175" s="1"/>
      <c r="OJA175" s="1"/>
      <c r="OJB175" s="1"/>
      <c r="OJC175" s="1"/>
      <c r="OJD175" s="1"/>
      <c r="OJE175" s="1"/>
      <c r="OJF175" s="1"/>
      <c r="OJG175" s="1"/>
      <c r="OJH175" s="1"/>
      <c r="OJI175" s="1"/>
      <c r="OJJ175" s="1"/>
      <c r="OJK175" s="1"/>
      <c r="OJL175" s="1"/>
      <c r="OJM175" s="1"/>
      <c r="OJN175" s="1"/>
      <c r="OJO175" s="1"/>
      <c r="OJP175" s="1"/>
      <c r="OJQ175" s="1"/>
      <c r="OJR175" s="1"/>
      <c r="OJS175" s="1"/>
      <c r="OJT175" s="1"/>
      <c r="OJU175" s="1"/>
      <c r="OJV175" s="1"/>
      <c r="OJW175" s="1"/>
      <c r="OJX175" s="1"/>
      <c r="OJY175" s="1"/>
      <c r="OJZ175" s="1"/>
      <c r="OKA175" s="1"/>
      <c r="OKB175" s="1"/>
      <c r="OKC175" s="1"/>
      <c r="OKD175" s="1"/>
      <c r="OKE175" s="1"/>
      <c r="OKF175" s="1"/>
      <c r="OKG175" s="1"/>
      <c r="OKH175" s="1"/>
      <c r="OKI175" s="1"/>
      <c r="OKJ175" s="1"/>
      <c r="OKK175" s="1"/>
      <c r="OKL175" s="1"/>
      <c r="OKM175" s="1"/>
      <c r="OKN175" s="1"/>
      <c r="OKO175" s="1"/>
      <c r="OKP175" s="1"/>
      <c r="OKQ175" s="1"/>
      <c r="OKR175" s="1"/>
      <c r="OKS175" s="1"/>
      <c r="OKT175" s="1"/>
      <c r="OKU175" s="1"/>
      <c r="OKV175" s="1"/>
      <c r="OKW175" s="1"/>
      <c r="OKX175" s="1"/>
      <c r="OKY175" s="1"/>
      <c r="OKZ175" s="1"/>
      <c r="OLA175" s="1"/>
      <c r="OLB175" s="1"/>
      <c r="OLC175" s="1"/>
      <c r="OLD175" s="1"/>
      <c r="OLE175" s="1"/>
      <c r="OLF175" s="1"/>
      <c r="OLG175" s="1"/>
      <c r="OLH175" s="1"/>
      <c r="OLI175" s="1"/>
      <c r="OLJ175" s="1"/>
      <c r="OLK175" s="1"/>
      <c r="OLL175" s="1"/>
      <c r="OLM175" s="1"/>
      <c r="OLN175" s="1"/>
      <c r="OLO175" s="1"/>
      <c r="OLP175" s="1"/>
      <c r="OLQ175" s="1"/>
      <c r="OLR175" s="1"/>
      <c r="OLS175" s="1"/>
      <c r="OLT175" s="1"/>
      <c r="OLU175" s="1"/>
      <c r="OLV175" s="1"/>
      <c r="OLW175" s="1"/>
      <c r="OLX175" s="1"/>
      <c r="OLY175" s="1"/>
      <c r="OLZ175" s="1"/>
      <c r="OMA175" s="1"/>
      <c r="OMB175" s="1"/>
      <c r="OMC175" s="1"/>
      <c r="OMD175" s="1"/>
      <c r="OME175" s="1"/>
      <c r="OMF175" s="1"/>
      <c r="OMG175" s="1"/>
      <c r="OMH175" s="1"/>
      <c r="OMI175" s="1"/>
      <c r="OMJ175" s="1"/>
      <c r="OMK175" s="1"/>
      <c r="OML175" s="1"/>
      <c r="OMM175" s="1"/>
      <c r="OMN175" s="1"/>
      <c r="OMO175" s="1"/>
      <c r="OMP175" s="1"/>
      <c r="OMQ175" s="1"/>
      <c r="OMR175" s="1"/>
      <c r="OMS175" s="1"/>
      <c r="OMT175" s="1"/>
      <c r="OMU175" s="1"/>
      <c r="OMV175" s="1"/>
      <c r="OMW175" s="1"/>
      <c r="OMX175" s="1"/>
      <c r="OMY175" s="1"/>
      <c r="OMZ175" s="1"/>
      <c r="ONA175" s="1"/>
      <c r="ONB175" s="1"/>
      <c r="ONC175" s="1"/>
      <c r="OND175" s="1"/>
      <c r="ONE175" s="1"/>
      <c r="ONF175" s="1"/>
      <c r="ONG175" s="1"/>
      <c r="ONH175" s="1"/>
      <c r="ONI175" s="1"/>
      <c r="ONJ175" s="1"/>
      <c r="ONK175" s="1"/>
      <c r="ONL175" s="1"/>
      <c r="ONM175" s="1"/>
      <c r="ONN175" s="1"/>
      <c r="ONO175" s="1"/>
      <c r="ONP175" s="1"/>
      <c r="ONQ175" s="1"/>
      <c r="ONR175" s="1"/>
      <c r="ONS175" s="1"/>
      <c r="ONT175" s="1"/>
      <c r="ONU175" s="1"/>
      <c r="ONV175" s="1"/>
      <c r="ONW175" s="1"/>
      <c r="ONX175" s="1"/>
      <c r="ONY175" s="1"/>
      <c r="ONZ175" s="1"/>
      <c r="OOA175" s="1"/>
      <c r="OOB175" s="1"/>
      <c r="OOC175" s="1"/>
      <c r="OOD175" s="1"/>
      <c r="OOE175" s="1"/>
      <c r="OOF175" s="1"/>
      <c r="OOG175" s="1"/>
      <c r="OOH175" s="1"/>
      <c r="OOI175" s="1"/>
      <c r="OOJ175" s="1"/>
      <c r="OOK175" s="1"/>
      <c r="OOL175" s="1"/>
      <c r="OOM175" s="1"/>
      <c r="OON175" s="1"/>
      <c r="OOO175" s="1"/>
      <c r="OOP175" s="1"/>
      <c r="OOQ175" s="1"/>
      <c r="OOR175" s="1"/>
      <c r="OOS175" s="1"/>
      <c r="OOT175" s="1"/>
      <c r="OOU175" s="1"/>
      <c r="OOV175" s="1"/>
      <c r="OOW175" s="1"/>
      <c r="OOX175" s="1"/>
      <c r="OOY175" s="1"/>
      <c r="OOZ175" s="1"/>
      <c r="OPA175" s="1"/>
      <c r="OPB175" s="1"/>
      <c r="OPC175" s="1"/>
      <c r="OPD175" s="1"/>
      <c r="OPE175" s="1"/>
      <c r="OPF175" s="1"/>
      <c r="OPG175" s="1"/>
      <c r="OPH175" s="1"/>
      <c r="OPI175" s="1"/>
      <c r="OPJ175" s="1"/>
      <c r="OPK175" s="1"/>
      <c r="OPL175" s="1"/>
      <c r="OPM175" s="1"/>
      <c r="OPN175" s="1"/>
      <c r="OPO175" s="1"/>
      <c r="OPP175" s="1"/>
      <c r="OPQ175" s="1"/>
      <c r="OPR175" s="1"/>
      <c r="OPS175" s="1"/>
      <c r="OPT175" s="1"/>
      <c r="OPU175" s="1"/>
      <c r="OPV175" s="1"/>
      <c r="OPW175" s="1"/>
      <c r="OPX175" s="1"/>
      <c r="OPY175" s="1"/>
      <c r="OPZ175" s="1"/>
      <c r="OQA175" s="1"/>
      <c r="OQB175" s="1"/>
      <c r="OQC175" s="1"/>
      <c r="OQD175" s="1"/>
      <c r="OQE175" s="1"/>
      <c r="OQF175" s="1"/>
      <c r="OQG175" s="1"/>
      <c r="OQH175" s="1"/>
      <c r="OQI175" s="1"/>
      <c r="OQJ175" s="1"/>
      <c r="OQK175" s="1"/>
      <c r="OQL175" s="1"/>
      <c r="OQM175" s="1"/>
      <c r="OQN175" s="1"/>
      <c r="OQO175" s="1"/>
      <c r="OQP175" s="1"/>
      <c r="OQQ175" s="1"/>
      <c r="OQR175" s="1"/>
      <c r="OQS175" s="1"/>
      <c r="OQT175" s="1"/>
      <c r="OQU175" s="1"/>
      <c r="OQV175" s="1"/>
      <c r="OQW175" s="1"/>
      <c r="OQX175" s="1"/>
      <c r="OQY175" s="1"/>
      <c r="OQZ175" s="1"/>
      <c r="ORA175" s="1"/>
      <c r="ORB175" s="1"/>
      <c r="ORC175" s="1"/>
      <c r="ORD175" s="1"/>
      <c r="ORE175" s="1"/>
      <c r="ORF175" s="1"/>
      <c r="ORG175" s="1"/>
      <c r="ORH175" s="1"/>
      <c r="ORI175" s="1"/>
      <c r="ORJ175" s="1"/>
      <c r="ORK175" s="1"/>
      <c r="ORL175" s="1"/>
      <c r="ORM175" s="1"/>
      <c r="ORN175" s="1"/>
      <c r="ORO175" s="1"/>
      <c r="ORP175" s="1"/>
      <c r="ORQ175" s="1"/>
      <c r="ORR175" s="1"/>
      <c r="ORS175" s="1"/>
      <c r="ORT175" s="1"/>
      <c r="ORU175" s="1"/>
      <c r="ORV175" s="1"/>
      <c r="ORW175" s="1"/>
      <c r="ORX175" s="1"/>
      <c r="ORY175" s="1"/>
      <c r="ORZ175" s="1"/>
      <c r="OSA175" s="1"/>
      <c r="OSB175" s="1"/>
      <c r="OSC175" s="1"/>
      <c r="OSD175" s="1"/>
      <c r="OSE175" s="1"/>
      <c r="OSF175" s="1"/>
      <c r="OSG175" s="1"/>
      <c r="OSH175" s="1"/>
      <c r="OSI175" s="1"/>
      <c r="OSJ175" s="1"/>
      <c r="OSK175" s="1"/>
      <c r="OSL175" s="1"/>
      <c r="OSM175" s="1"/>
      <c r="OSN175" s="1"/>
      <c r="OSO175" s="1"/>
      <c r="OSP175" s="1"/>
      <c r="OSQ175" s="1"/>
      <c r="OSR175" s="1"/>
      <c r="OSS175" s="1"/>
      <c r="OST175" s="1"/>
      <c r="OSU175" s="1"/>
      <c r="OSV175" s="1"/>
      <c r="OSW175" s="1"/>
      <c r="OSX175" s="1"/>
      <c r="OSY175" s="1"/>
      <c r="OSZ175" s="1"/>
      <c r="OTA175" s="1"/>
      <c r="OTB175" s="1"/>
      <c r="OTC175" s="1"/>
      <c r="OTD175" s="1"/>
      <c r="OTE175" s="1"/>
      <c r="OTF175" s="1"/>
      <c r="OTG175" s="1"/>
      <c r="OTH175" s="1"/>
      <c r="OTI175" s="1"/>
      <c r="OTJ175" s="1"/>
      <c r="OTK175" s="1"/>
      <c r="OTL175" s="1"/>
      <c r="OTM175" s="1"/>
      <c r="OTN175" s="1"/>
      <c r="OTO175" s="1"/>
      <c r="OTP175" s="1"/>
      <c r="OTQ175" s="1"/>
      <c r="OTR175" s="1"/>
      <c r="OTS175" s="1"/>
      <c r="OTT175" s="1"/>
      <c r="OTU175" s="1"/>
      <c r="OTV175" s="1"/>
      <c r="OTW175" s="1"/>
      <c r="OTX175" s="1"/>
      <c r="OTY175" s="1"/>
      <c r="OTZ175" s="1"/>
      <c r="OUA175" s="1"/>
      <c r="OUB175" s="1"/>
      <c r="OUC175" s="1"/>
      <c r="OUD175" s="1"/>
      <c r="OUE175" s="1"/>
      <c r="OUF175" s="1"/>
      <c r="OUG175" s="1"/>
      <c r="OUH175" s="1"/>
      <c r="OUI175" s="1"/>
      <c r="OUJ175" s="1"/>
      <c r="OUK175" s="1"/>
      <c r="OUL175" s="1"/>
      <c r="OUM175" s="1"/>
      <c r="OUN175" s="1"/>
      <c r="OUO175" s="1"/>
      <c r="OUP175" s="1"/>
      <c r="OUQ175" s="1"/>
      <c r="OUR175" s="1"/>
      <c r="OUS175" s="1"/>
      <c r="OUT175" s="1"/>
      <c r="OUU175" s="1"/>
      <c r="OUV175" s="1"/>
      <c r="OUW175" s="1"/>
      <c r="OUX175" s="1"/>
      <c r="OUY175" s="1"/>
      <c r="OUZ175" s="1"/>
      <c r="OVA175" s="1"/>
      <c r="OVB175" s="1"/>
      <c r="OVC175" s="1"/>
      <c r="OVD175" s="1"/>
      <c r="OVE175" s="1"/>
      <c r="OVF175" s="1"/>
      <c r="OVG175" s="1"/>
      <c r="OVH175" s="1"/>
      <c r="OVI175" s="1"/>
      <c r="OVJ175" s="1"/>
      <c r="OVK175" s="1"/>
      <c r="OVL175" s="1"/>
      <c r="OVM175" s="1"/>
      <c r="OVN175" s="1"/>
      <c r="OVO175" s="1"/>
      <c r="OVP175" s="1"/>
      <c r="OVQ175" s="1"/>
      <c r="OVR175" s="1"/>
      <c r="OVS175" s="1"/>
      <c r="OVT175" s="1"/>
      <c r="OVU175" s="1"/>
      <c r="OVV175" s="1"/>
      <c r="OVW175" s="1"/>
      <c r="OVX175" s="1"/>
      <c r="OVY175" s="1"/>
      <c r="OVZ175" s="1"/>
      <c r="OWA175" s="1"/>
      <c r="OWB175" s="1"/>
      <c r="OWC175" s="1"/>
      <c r="OWD175" s="1"/>
      <c r="OWE175" s="1"/>
      <c r="OWF175" s="1"/>
      <c r="OWG175" s="1"/>
      <c r="OWH175" s="1"/>
      <c r="OWI175" s="1"/>
      <c r="OWJ175" s="1"/>
      <c r="OWK175" s="1"/>
      <c r="OWL175" s="1"/>
      <c r="OWM175" s="1"/>
      <c r="OWN175" s="1"/>
      <c r="OWO175" s="1"/>
      <c r="OWP175" s="1"/>
      <c r="OWQ175" s="1"/>
      <c r="OWR175" s="1"/>
      <c r="OWS175" s="1"/>
      <c r="OWT175" s="1"/>
      <c r="OWU175" s="1"/>
      <c r="OWV175" s="1"/>
      <c r="OWW175" s="1"/>
      <c r="OWX175" s="1"/>
      <c r="OWY175" s="1"/>
      <c r="OWZ175" s="1"/>
      <c r="OXA175" s="1"/>
      <c r="OXB175" s="1"/>
      <c r="OXC175" s="1"/>
      <c r="OXD175" s="1"/>
      <c r="OXE175" s="1"/>
      <c r="OXF175" s="1"/>
      <c r="OXG175" s="1"/>
      <c r="OXH175" s="1"/>
      <c r="OXI175" s="1"/>
      <c r="OXJ175" s="1"/>
      <c r="OXK175" s="1"/>
      <c r="OXL175" s="1"/>
      <c r="OXM175" s="1"/>
      <c r="OXN175" s="1"/>
      <c r="OXO175" s="1"/>
      <c r="OXP175" s="1"/>
      <c r="OXQ175" s="1"/>
      <c r="OXR175" s="1"/>
      <c r="OXS175" s="1"/>
      <c r="OXT175" s="1"/>
      <c r="OXU175" s="1"/>
      <c r="OXV175" s="1"/>
      <c r="OXW175" s="1"/>
      <c r="OXX175" s="1"/>
      <c r="OXY175" s="1"/>
      <c r="OXZ175" s="1"/>
      <c r="OYA175" s="1"/>
      <c r="OYB175" s="1"/>
      <c r="OYC175" s="1"/>
      <c r="OYD175" s="1"/>
      <c r="OYE175" s="1"/>
      <c r="OYF175" s="1"/>
      <c r="OYG175" s="1"/>
      <c r="OYH175" s="1"/>
      <c r="OYI175" s="1"/>
      <c r="OYJ175" s="1"/>
      <c r="OYK175" s="1"/>
      <c r="OYL175" s="1"/>
      <c r="OYM175" s="1"/>
      <c r="OYN175" s="1"/>
      <c r="OYO175" s="1"/>
      <c r="OYP175" s="1"/>
      <c r="OYQ175" s="1"/>
      <c r="OYR175" s="1"/>
      <c r="OYS175" s="1"/>
      <c r="OYT175" s="1"/>
      <c r="OYU175" s="1"/>
      <c r="OYV175" s="1"/>
      <c r="OYW175" s="1"/>
      <c r="OYX175" s="1"/>
      <c r="OYY175" s="1"/>
      <c r="OYZ175" s="1"/>
      <c r="OZA175" s="1"/>
      <c r="OZB175" s="1"/>
      <c r="OZC175" s="1"/>
      <c r="OZD175" s="1"/>
      <c r="OZE175" s="1"/>
      <c r="OZF175" s="1"/>
      <c r="OZG175" s="1"/>
      <c r="OZH175" s="1"/>
      <c r="OZI175" s="1"/>
      <c r="OZJ175" s="1"/>
      <c r="OZK175" s="1"/>
      <c r="OZL175" s="1"/>
      <c r="OZM175" s="1"/>
      <c r="OZN175" s="1"/>
      <c r="OZO175" s="1"/>
      <c r="OZP175" s="1"/>
      <c r="OZQ175" s="1"/>
      <c r="OZR175" s="1"/>
      <c r="OZS175" s="1"/>
      <c r="OZT175" s="1"/>
      <c r="OZU175" s="1"/>
      <c r="OZV175" s="1"/>
      <c r="OZW175" s="1"/>
      <c r="OZX175" s="1"/>
      <c r="OZY175" s="1"/>
      <c r="OZZ175" s="1"/>
      <c r="PAA175" s="1"/>
      <c r="PAB175" s="1"/>
      <c r="PAC175" s="1"/>
      <c r="PAD175" s="1"/>
      <c r="PAE175" s="1"/>
      <c r="PAF175" s="1"/>
      <c r="PAG175" s="1"/>
      <c r="PAH175" s="1"/>
      <c r="PAI175" s="1"/>
      <c r="PAJ175" s="1"/>
      <c r="PAK175" s="1"/>
      <c r="PAL175" s="1"/>
      <c r="PAM175" s="1"/>
      <c r="PAN175" s="1"/>
      <c r="PAO175" s="1"/>
      <c r="PAP175" s="1"/>
      <c r="PAQ175" s="1"/>
      <c r="PAR175" s="1"/>
      <c r="PAS175" s="1"/>
      <c r="PAT175" s="1"/>
      <c r="PAU175" s="1"/>
      <c r="PAV175" s="1"/>
      <c r="PAW175" s="1"/>
      <c r="PAX175" s="1"/>
      <c r="PAY175" s="1"/>
      <c r="PAZ175" s="1"/>
      <c r="PBA175" s="1"/>
      <c r="PBB175" s="1"/>
      <c r="PBC175" s="1"/>
      <c r="PBD175" s="1"/>
      <c r="PBE175" s="1"/>
      <c r="PBF175" s="1"/>
      <c r="PBG175" s="1"/>
      <c r="PBH175" s="1"/>
      <c r="PBI175" s="1"/>
      <c r="PBJ175" s="1"/>
      <c r="PBK175" s="1"/>
      <c r="PBL175" s="1"/>
      <c r="PBM175" s="1"/>
      <c r="PBN175" s="1"/>
      <c r="PBO175" s="1"/>
      <c r="PBP175" s="1"/>
      <c r="PBQ175" s="1"/>
      <c r="PBR175" s="1"/>
      <c r="PBS175" s="1"/>
      <c r="PBT175" s="1"/>
      <c r="PBU175" s="1"/>
      <c r="PBV175" s="1"/>
      <c r="PBW175" s="1"/>
      <c r="PBX175" s="1"/>
      <c r="PBY175" s="1"/>
      <c r="PBZ175" s="1"/>
      <c r="PCA175" s="1"/>
      <c r="PCB175" s="1"/>
      <c r="PCC175" s="1"/>
      <c r="PCD175" s="1"/>
      <c r="PCE175" s="1"/>
      <c r="PCF175" s="1"/>
      <c r="PCG175" s="1"/>
      <c r="PCH175" s="1"/>
      <c r="PCI175" s="1"/>
      <c r="PCJ175" s="1"/>
      <c r="PCK175" s="1"/>
      <c r="PCL175" s="1"/>
      <c r="PCM175" s="1"/>
      <c r="PCN175" s="1"/>
      <c r="PCO175" s="1"/>
      <c r="PCP175" s="1"/>
      <c r="PCQ175" s="1"/>
      <c r="PCR175" s="1"/>
      <c r="PCS175" s="1"/>
      <c r="PCT175" s="1"/>
      <c r="PCU175" s="1"/>
      <c r="PCV175" s="1"/>
      <c r="PCW175" s="1"/>
      <c r="PCX175" s="1"/>
      <c r="PCY175" s="1"/>
      <c r="PCZ175" s="1"/>
      <c r="PDA175" s="1"/>
      <c r="PDB175" s="1"/>
      <c r="PDC175" s="1"/>
      <c r="PDD175" s="1"/>
      <c r="PDE175" s="1"/>
      <c r="PDF175" s="1"/>
      <c r="PDG175" s="1"/>
      <c r="PDH175" s="1"/>
      <c r="PDI175" s="1"/>
      <c r="PDJ175" s="1"/>
      <c r="PDK175" s="1"/>
      <c r="PDL175" s="1"/>
      <c r="PDM175" s="1"/>
      <c r="PDN175" s="1"/>
      <c r="PDO175" s="1"/>
      <c r="PDP175" s="1"/>
      <c r="PDQ175" s="1"/>
      <c r="PDR175" s="1"/>
      <c r="PDS175" s="1"/>
      <c r="PDT175" s="1"/>
      <c r="PDU175" s="1"/>
      <c r="PDV175" s="1"/>
      <c r="PDW175" s="1"/>
      <c r="PDX175" s="1"/>
      <c r="PDY175" s="1"/>
      <c r="PDZ175" s="1"/>
      <c r="PEA175" s="1"/>
      <c r="PEB175" s="1"/>
      <c r="PEC175" s="1"/>
      <c r="PED175" s="1"/>
      <c r="PEE175" s="1"/>
      <c r="PEF175" s="1"/>
      <c r="PEG175" s="1"/>
      <c r="PEH175" s="1"/>
      <c r="PEI175" s="1"/>
      <c r="PEJ175" s="1"/>
      <c r="PEK175" s="1"/>
      <c r="PEL175" s="1"/>
      <c r="PEM175" s="1"/>
      <c r="PEN175" s="1"/>
      <c r="PEO175" s="1"/>
      <c r="PEP175" s="1"/>
      <c r="PEQ175" s="1"/>
      <c r="PER175" s="1"/>
      <c r="PES175" s="1"/>
      <c r="PET175" s="1"/>
      <c r="PEU175" s="1"/>
      <c r="PEV175" s="1"/>
      <c r="PEW175" s="1"/>
      <c r="PEX175" s="1"/>
      <c r="PEY175" s="1"/>
      <c r="PEZ175" s="1"/>
      <c r="PFA175" s="1"/>
      <c r="PFB175" s="1"/>
      <c r="PFC175" s="1"/>
      <c r="PFD175" s="1"/>
      <c r="PFE175" s="1"/>
      <c r="PFF175" s="1"/>
      <c r="PFG175" s="1"/>
      <c r="PFH175" s="1"/>
      <c r="PFI175" s="1"/>
      <c r="PFJ175" s="1"/>
      <c r="PFK175" s="1"/>
      <c r="PFL175" s="1"/>
      <c r="PFM175" s="1"/>
      <c r="PFN175" s="1"/>
      <c r="PFO175" s="1"/>
      <c r="PFP175" s="1"/>
      <c r="PFQ175" s="1"/>
      <c r="PFR175" s="1"/>
      <c r="PFS175" s="1"/>
      <c r="PFT175" s="1"/>
      <c r="PFU175" s="1"/>
      <c r="PFV175" s="1"/>
      <c r="PFW175" s="1"/>
      <c r="PFX175" s="1"/>
      <c r="PFY175" s="1"/>
      <c r="PFZ175" s="1"/>
      <c r="PGA175" s="1"/>
      <c r="PGB175" s="1"/>
      <c r="PGC175" s="1"/>
      <c r="PGD175" s="1"/>
      <c r="PGE175" s="1"/>
      <c r="PGF175" s="1"/>
      <c r="PGG175" s="1"/>
      <c r="PGH175" s="1"/>
      <c r="PGI175" s="1"/>
      <c r="PGJ175" s="1"/>
      <c r="PGK175" s="1"/>
      <c r="PGL175" s="1"/>
      <c r="PGM175" s="1"/>
      <c r="PGN175" s="1"/>
      <c r="PGO175" s="1"/>
      <c r="PGP175" s="1"/>
      <c r="PGQ175" s="1"/>
      <c r="PGR175" s="1"/>
      <c r="PGS175" s="1"/>
      <c r="PGT175" s="1"/>
      <c r="PGU175" s="1"/>
      <c r="PGV175" s="1"/>
      <c r="PGW175" s="1"/>
      <c r="PGX175" s="1"/>
      <c r="PGY175" s="1"/>
      <c r="PGZ175" s="1"/>
      <c r="PHA175" s="1"/>
      <c r="PHB175" s="1"/>
      <c r="PHC175" s="1"/>
      <c r="PHD175" s="1"/>
      <c r="PHE175" s="1"/>
      <c r="PHF175" s="1"/>
      <c r="PHG175" s="1"/>
      <c r="PHH175" s="1"/>
      <c r="PHI175" s="1"/>
      <c r="PHJ175" s="1"/>
      <c r="PHK175" s="1"/>
      <c r="PHL175" s="1"/>
      <c r="PHM175" s="1"/>
      <c r="PHN175" s="1"/>
      <c r="PHO175" s="1"/>
      <c r="PHP175" s="1"/>
      <c r="PHQ175" s="1"/>
      <c r="PHR175" s="1"/>
      <c r="PHS175" s="1"/>
      <c r="PHT175" s="1"/>
      <c r="PHU175" s="1"/>
      <c r="PHV175" s="1"/>
      <c r="PHW175" s="1"/>
      <c r="PHX175" s="1"/>
      <c r="PHY175" s="1"/>
      <c r="PHZ175" s="1"/>
      <c r="PIA175" s="1"/>
      <c r="PIB175" s="1"/>
      <c r="PIC175" s="1"/>
      <c r="PID175" s="1"/>
      <c r="PIE175" s="1"/>
      <c r="PIF175" s="1"/>
      <c r="PIG175" s="1"/>
      <c r="PIH175" s="1"/>
      <c r="PII175" s="1"/>
      <c r="PIJ175" s="1"/>
      <c r="PIK175" s="1"/>
      <c r="PIL175" s="1"/>
      <c r="PIM175" s="1"/>
      <c r="PIN175" s="1"/>
      <c r="PIO175" s="1"/>
      <c r="PIP175" s="1"/>
      <c r="PIQ175" s="1"/>
      <c r="PIR175" s="1"/>
      <c r="PIS175" s="1"/>
      <c r="PIT175" s="1"/>
      <c r="PIU175" s="1"/>
      <c r="PIV175" s="1"/>
      <c r="PIW175" s="1"/>
      <c r="PIX175" s="1"/>
      <c r="PIY175" s="1"/>
      <c r="PIZ175" s="1"/>
      <c r="PJA175" s="1"/>
      <c r="PJB175" s="1"/>
      <c r="PJC175" s="1"/>
      <c r="PJD175" s="1"/>
      <c r="PJE175" s="1"/>
      <c r="PJF175" s="1"/>
      <c r="PJG175" s="1"/>
      <c r="PJH175" s="1"/>
      <c r="PJI175" s="1"/>
      <c r="PJJ175" s="1"/>
      <c r="PJK175" s="1"/>
      <c r="PJL175" s="1"/>
      <c r="PJM175" s="1"/>
      <c r="PJN175" s="1"/>
      <c r="PJO175" s="1"/>
      <c r="PJP175" s="1"/>
      <c r="PJQ175" s="1"/>
      <c r="PJR175" s="1"/>
      <c r="PJS175" s="1"/>
      <c r="PJT175" s="1"/>
      <c r="PJU175" s="1"/>
      <c r="PJV175" s="1"/>
      <c r="PJW175" s="1"/>
      <c r="PJX175" s="1"/>
      <c r="PJY175" s="1"/>
      <c r="PJZ175" s="1"/>
      <c r="PKA175" s="1"/>
      <c r="PKB175" s="1"/>
      <c r="PKC175" s="1"/>
      <c r="PKD175" s="1"/>
      <c r="PKE175" s="1"/>
      <c r="PKF175" s="1"/>
      <c r="PKG175" s="1"/>
      <c r="PKH175" s="1"/>
      <c r="PKI175" s="1"/>
      <c r="PKJ175" s="1"/>
      <c r="PKK175" s="1"/>
      <c r="PKL175" s="1"/>
      <c r="PKM175" s="1"/>
      <c r="PKN175" s="1"/>
      <c r="PKO175" s="1"/>
      <c r="PKP175" s="1"/>
      <c r="PKQ175" s="1"/>
      <c r="PKR175" s="1"/>
      <c r="PKS175" s="1"/>
      <c r="PKT175" s="1"/>
      <c r="PKU175" s="1"/>
      <c r="PKV175" s="1"/>
      <c r="PKW175" s="1"/>
      <c r="PKX175" s="1"/>
      <c r="PKY175" s="1"/>
      <c r="PKZ175" s="1"/>
      <c r="PLA175" s="1"/>
      <c r="PLB175" s="1"/>
      <c r="PLC175" s="1"/>
      <c r="PLD175" s="1"/>
      <c r="PLE175" s="1"/>
      <c r="PLF175" s="1"/>
      <c r="PLG175" s="1"/>
      <c r="PLH175" s="1"/>
      <c r="PLI175" s="1"/>
      <c r="PLJ175" s="1"/>
      <c r="PLK175" s="1"/>
      <c r="PLL175" s="1"/>
      <c r="PLM175" s="1"/>
      <c r="PLN175" s="1"/>
      <c r="PLO175" s="1"/>
      <c r="PLP175" s="1"/>
      <c r="PLQ175" s="1"/>
      <c r="PLR175" s="1"/>
      <c r="PLS175" s="1"/>
      <c r="PLT175" s="1"/>
      <c r="PLU175" s="1"/>
      <c r="PLV175" s="1"/>
      <c r="PLW175" s="1"/>
      <c r="PLX175" s="1"/>
      <c r="PLY175" s="1"/>
      <c r="PLZ175" s="1"/>
      <c r="PMA175" s="1"/>
      <c r="PMB175" s="1"/>
      <c r="PMC175" s="1"/>
      <c r="PMD175" s="1"/>
      <c r="PME175" s="1"/>
      <c r="PMF175" s="1"/>
      <c r="PMG175" s="1"/>
      <c r="PMH175" s="1"/>
      <c r="PMI175" s="1"/>
      <c r="PMJ175" s="1"/>
      <c r="PMK175" s="1"/>
      <c r="PML175" s="1"/>
      <c r="PMM175" s="1"/>
      <c r="PMN175" s="1"/>
      <c r="PMO175" s="1"/>
      <c r="PMP175" s="1"/>
      <c r="PMQ175" s="1"/>
      <c r="PMR175" s="1"/>
      <c r="PMS175" s="1"/>
      <c r="PMT175" s="1"/>
      <c r="PMU175" s="1"/>
      <c r="PMV175" s="1"/>
      <c r="PMW175" s="1"/>
      <c r="PMX175" s="1"/>
      <c r="PMY175" s="1"/>
      <c r="PMZ175" s="1"/>
      <c r="PNA175" s="1"/>
      <c r="PNB175" s="1"/>
      <c r="PNC175" s="1"/>
      <c r="PND175" s="1"/>
      <c r="PNE175" s="1"/>
      <c r="PNF175" s="1"/>
      <c r="PNG175" s="1"/>
      <c r="PNH175" s="1"/>
      <c r="PNI175" s="1"/>
      <c r="PNJ175" s="1"/>
      <c r="PNK175" s="1"/>
      <c r="PNL175" s="1"/>
      <c r="PNM175" s="1"/>
      <c r="PNN175" s="1"/>
      <c r="PNO175" s="1"/>
      <c r="PNP175" s="1"/>
      <c r="PNQ175" s="1"/>
      <c r="PNR175" s="1"/>
      <c r="PNS175" s="1"/>
      <c r="PNT175" s="1"/>
      <c r="PNU175" s="1"/>
      <c r="PNV175" s="1"/>
      <c r="PNW175" s="1"/>
      <c r="PNX175" s="1"/>
      <c r="PNY175" s="1"/>
      <c r="PNZ175" s="1"/>
      <c r="POA175" s="1"/>
      <c r="POB175" s="1"/>
      <c r="POC175" s="1"/>
      <c r="POD175" s="1"/>
      <c r="POE175" s="1"/>
      <c r="POF175" s="1"/>
      <c r="POG175" s="1"/>
      <c r="POH175" s="1"/>
      <c r="POI175" s="1"/>
      <c r="POJ175" s="1"/>
      <c r="POK175" s="1"/>
      <c r="POL175" s="1"/>
      <c r="POM175" s="1"/>
      <c r="PON175" s="1"/>
      <c r="POO175" s="1"/>
      <c r="POP175" s="1"/>
      <c r="POQ175" s="1"/>
      <c r="POR175" s="1"/>
      <c r="POS175" s="1"/>
      <c r="POT175" s="1"/>
      <c r="POU175" s="1"/>
      <c r="POV175" s="1"/>
      <c r="POW175" s="1"/>
      <c r="POX175" s="1"/>
      <c r="POY175" s="1"/>
      <c r="POZ175" s="1"/>
      <c r="PPA175" s="1"/>
      <c r="PPB175" s="1"/>
      <c r="PPC175" s="1"/>
      <c r="PPD175" s="1"/>
      <c r="PPE175" s="1"/>
      <c r="PPF175" s="1"/>
      <c r="PPG175" s="1"/>
      <c r="PPH175" s="1"/>
      <c r="PPI175" s="1"/>
      <c r="PPJ175" s="1"/>
      <c r="PPK175" s="1"/>
      <c r="PPL175" s="1"/>
      <c r="PPM175" s="1"/>
      <c r="PPN175" s="1"/>
      <c r="PPO175" s="1"/>
      <c r="PPP175" s="1"/>
      <c r="PPQ175" s="1"/>
      <c r="PPR175" s="1"/>
      <c r="PPS175" s="1"/>
      <c r="PPT175" s="1"/>
      <c r="PPU175" s="1"/>
      <c r="PPV175" s="1"/>
      <c r="PPW175" s="1"/>
      <c r="PPX175" s="1"/>
      <c r="PPY175" s="1"/>
      <c r="PPZ175" s="1"/>
      <c r="PQA175" s="1"/>
      <c r="PQB175" s="1"/>
      <c r="PQC175" s="1"/>
      <c r="PQD175" s="1"/>
      <c r="PQE175" s="1"/>
      <c r="PQF175" s="1"/>
      <c r="PQG175" s="1"/>
      <c r="PQH175" s="1"/>
      <c r="PQI175" s="1"/>
      <c r="PQJ175" s="1"/>
      <c r="PQK175" s="1"/>
      <c r="PQL175" s="1"/>
      <c r="PQM175" s="1"/>
      <c r="PQN175" s="1"/>
      <c r="PQO175" s="1"/>
      <c r="PQP175" s="1"/>
      <c r="PQQ175" s="1"/>
      <c r="PQR175" s="1"/>
      <c r="PQS175" s="1"/>
      <c r="PQT175" s="1"/>
      <c r="PQU175" s="1"/>
      <c r="PQV175" s="1"/>
      <c r="PQW175" s="1"/>
      <c r="PQX175" s="1"/>
      <c r="PQY175" s="1"/>
      <c r="PQZ175" s="1"/>
      <c r="PRA175" s="1"/>
      <c r="PRB175" s="1"/>
      <c r="PRC175" s="1"/>
      <c r="PRD175" s="1"/>
      <c r="PRE175" s="1"/>
      <c r="PRF175" s="1"/>
      <c r="PRG175" s="1"/>
      <c r="PRH175" s="1"/>
      <c r="PRI175" s="1"/>
      <c r="PRJ175" s="1"/>
      <c r="PRK175" s="1"/>
      <c r="PRL175" s="1"/>
      <c r="PRM175" s="1"/>
      <c r="PRN175" s="1"/>
      <c r="PRO175" s="1"/>
      <c r="PRP175" s="1"/>
      <c r="PRQ175" s="1"/>
      <c r="PRR175" s="1"/>
      <c r="PRS175" s="1"/>
      <c r="PRT175" s="1"/>
      <c r="PRU175" s="1"/>
      <c r="PRV175" s="1"/>
      <c r="PRW175" s="1"/>
      <c r="PRX175" s="1"/>
      <c r="PRY175" s="1"/>
      <c r="PRZ175" s="1"/>
      <c r="PSA175" s="1"/>
      <c r="PSB175" s="1"/>
      <c r="PSC175" s="1"/>
      <c r="PSD175" s="1"/>
      <c r="PSE175" s="1"/>
      <c r="PSF175" s="1"/>
      <c r="PSG175" s="1"/>
      <c r="PSH175" s="1"/>
      <c r="PSI175" s="1"/>
      <c r="PSJ175" s="1"/>
      <c r="PSK175" s="1"/>
      <c r="PSL175" s="1"/>
      <c r="PSM175" s="1"/>
      <c r="PSN175" s="1"/>
      <c r="PSO175" s="1"/>
      <c r="PSP175" s="1"/>
      <c r="PSQ175" s="1"/>
      <c r="PSR175" s="1"/>
      <c r="PSS175" s="1"/>
      <c r="PST175" s="1"/>
      <c r="PSU175" s="1"/>
      <c r="PSV175" s="1"/>
      <c r="PSW175" s="1"/>
      <c r="PSX175" s="1"/>
      <c r="PSY175" s="1"/>
      <c r="PSZ175" s="1"/>
      <c r="PTA175" s="1"/>
      <c r="PTB175" s="1"/>
      <c r="PTC175" s="1"/>
      <c r="PTD175" s="1"/>
      <c r="PTE175" s="1"/>
      <c r="PTF175" s="1"/>
      <c r="PTG175" s="1"/>
      <c r="PTH175" s="1"/>
      <c r="PTI175" s="1"/>
      <c r="PTJ175" s="1"/>
      <c r="PTK175" s="1"/>
      <c r="PTL175" s="1"/>
      <c r="PTM175" s="1"/>
      <c r="PTN175" s="1"/>
      <c r="PTO175" s="1"/>
      <c r="PTP175" s="1"/>
      <c r="PTQ175" s="1"/>
      <c r="PTR175" s="1"/>
      <c r="PTS175" s="1"/>
      <c r="PTT175" s="1"/>
      <c r="PTU175" s="1"/>
      <c r="PTV175" s="1"/>
      <c r="PTW175" s="1"/>
      <c r="PTX175" s="1"/>
      <c r="PTY175" s="1"/>
      <c r="PTZ175" s="1"/>
      <c r="PUA175" s="1"/>
      <c r="PUB175" s="1"/>
      <c r="PUC175" s="1"/>
      <c r="PUD175" s="1"/>
      <c r="PUE175" s="1"/>
      <c r="PUF175" s="1"/>
      <c r="PUG175" s="1"/>
      <c r="PUH175" s="1"/>
      <c r="PUI175" s="1"/>
      <c r="PUJ175" s="1"/>
      <c r="PUK175" s="1"/>
      <c r="PUL175" s="1"/>
      <c r="PUM175" s="1"/>
      <c r="PUN175" s="1"/>
      <c r="PUO175" s="1"/>
      <c r="PUP175" s="1"/>
      <c r="PUQ175" s="1"/>
      <c r="PUR175" s="1"/>
      <c r="PUS175" s="1"/>
      <c r="PUT175" s="1"/>
      <c r="PUU175" s="1"/>
      <c r="PUV175" s="1"/>
      <c r="PUW175" s="1"/>
      <c r="PUX175" s="1"/>
      <c r="PUY175" s="1"/>
      <c r="PUZ175" s="1"/>
      <c r="PVA175" s="1"/>
      <c r="PVB175" s="1"/>
      <c r="PVC175" s="1"/>
      <c r="PVD175" s="1"/>
      <c r="PVE175" s="1"/>
      <c r="PVF175" s="1"/>
      <c r="PVG175" s="1"/>
      <c r="PVH175" s="1"/>
      <c r="PVI175" s="1"/>
      <c r="PVJ175" s="1"/>
      <c r="PVK175" s="1"/>
      <c r="PVL175" s="1"/>
      <c r="PVM175" s="1"/>
      <c r="PVN175" s="1"/>
      <c r="PVO175" s="1"/>
      <c r="PVP175" s="1"/>
      <c r="PVQ175" s="1"/>
      <c r="PVR175" s="1"/>
      <c r="PVS175" s="1"/>
      <c r="PVT175" s="1"/>
      <c r="PVU175" s="1"/>
      <c r="PVV175" s="1"/>
      <c r="PVW175" s="1"/>
      <c r="PVX175" s="1"/>
      <c r="PVY175" s="1"/>
      <c r="PVZ175" s="1"/>
      <c r="PWA175" s="1"/>
      <c r="PWB175" s="1"/>
      <c r="PWC175" s="1"/>
      <c r="PWD175" s="1"/>
      <c r="PWE175" s="1"/>
      <c r="PWF175" s="1"/>
      <c r="PWG175" s="1"/>
      <c r="PWH175" s="1"/>
      <c r="PWI175" s="1"/>
      <c r="PWJ175" s="1"/>
      <c r="PWK175" s="1"/>
      <c r="PWL175" s="1"/>
      <c r="PWM175" s="1"/>
      <c r="PWN175" s="1"/>
      <c r="PWO175" s="1"/>
      <c r="PWP175" s="1"/>
      <c r="PWQ175" s="1"/>
      <c r="PWR175" s="1"/>
      <c r="PWS175" s="1"/>
      <c r="PWT175" s="1"/>
      <c r="PWU175" s="1"/>
      <c r="PWV175" s="1"/>
      <c r="PWW175" s="1"/>
      <c r="PWX175" s="1"/>
      <c r="PWY175" s="1"/>
      <c r="PWZ175" s="1"/>
      <c r="PXA175" s="1"/>
      <c r="PXB175" s="1"/>
      <c r="PXC175" s="1"/>
      <c r="PXD175" s="1"/>
      <c r="PXE175" s="1"/>
      <c r="PXF175" s="1"/>
      <c r="PXG175" s="1"/>
      <c r="PXH175" s="1"/>
      <c r="PXI175" s="1"/>
      <c r="PXJ175" s="1"/>
      <c r="PXK175" s="1"/>
      <c r="PXL175" s="1"/>
      <c r="PXM175" s="1"/>
      <c r="PXN175" s="1"/>
      <c r="PXO175" s="1"/>
      <c r="PXP175" s="1"/>
      <c r="PXQ175" s="1"/>
      <c r="PXR175" s="1"/>
      <c r="PXS175" s="1"/>
      <c r="PXT175" s="1"/>
      <c r="PXU175" s="1"/>
      <c r="PXV175" s="1"/>
      <c r="PXW175" s="1"/>
      <c r="PXX175" s="1"/>
      <c r="PXY175" s="1"/>
      <c r="PXZ175" s="1"/>
      <c r="PYA175" s="1"/>
      <c r="PYB175" s="1"/>
      <c r="PYC175" s="1"/>
      <c r="PYD175" s="1"/>
      <c r="PYE175" s="1"/>
      <c r="PYF175" s="1"/>
      <c r="PYG175" s="1"/>
      <c r="PYH175" s="1"/>
      <c r="PYI175" s="1"/>
      <c r="PYJ175" s="1"/>
      <c r="PYK175" s="1"/>
      <c r="PYL175" s="1"/>
      <c r="PYM175" s="1"/>
      <c r="PYN175" s="1"/>
      <c r="PYO175" s="1"/>
      <c r="PYP175" s="1"/>
      <c r="PYQ175" s="1"/>
      <c r="PYR175" s="1"/>
      <c r="PYS175" s="1"/>
      <c r="PYT175" s="1"/>
      <c r="PYU175" s="1"/>
      <c r="PYV175" s="1"/>
      <c r="PYW175" s="1"/>
      <c r="PYX175" s="1"/>
      <c r="PYY175" s="1"/>
      <c r="PYZ175" s="1"/>
      <c r="PZA175" s="1"/>
      <c r="PZB175" s="1"/>
      <c r="PZC175" s="1"/>
      <c r="PZD175" s="1"/>
      <c r="PZE175" s="1"/>
      <c r="PZF175" s="1"/>
      <c r="PZG175" s="1"/>
      <c r="PZH175" s="1"/>
      <c r="PZI175" s="1"/>
      <c r="PZJ175" s="1"/>
      <c r="PZK175" s="1"/>
      <c r="PZL175" s="1"/>
      <c r="PZM175" s="1"/>
      <c r="PZN175" s="1"/>
      <c r="PZO175" s="1"/>
      <c r="PZP175" s="1"/>
      <c r="PZQ175" s="1"/>
      <c r="PZR175" s="1"/>
      <c r="PZS175" s="1"/>
      <c r="PZT175" s="1"/>
      <c r="PZU175" s="1"/>
      <c r="PZV175" s="1"/>
      <c r="PZW175" s="1"/>
      <c r="PZX175" s="1"/>
      <c r="PZY175" s="1"/>
      <c r="PZZ175" s="1"/>
      <c r="QAA175" s="1"/>
      <c r="QAB175" s="1"/>
      <c r="QAC175" s="1"/>
      <c r="QAD175" s="1"/>
      <c r="QAE175" s="1"/>
      <c r="QAF175" s="1"/>
      <c r="QAG175" s="1"/>
      <c r="QAH175" s="1"/>
      <c r="QAI175" s="1"/>
      <c r="QAJ175" s="1"/>
      <c r="QAK175" s="1"/>
      <c r="QAL175" s="1"/>
      <c r="QAM175" s="1"/>
      <c r="QAN175" s="1"/>
      <c r="QAO175" s="1"/>
      <c r="QAP175" s="1"/>
      <c r="QAQ175" s="1"/>
      <c r="QAR175" s="1"/>
      <c r="QAS175" s="1"/>
      <c r="QAT175" s="1"/>
      <c r="QAU175" s="1"/>
      <c r="QAV175" s="1"/>
      <c r="QAW175" s="1"/>
      <c r="QAX175" s="1"/>
      <c r="QAY175" s="1"/>
      <c r="QAZ175" s="1"/>
      <c r="QBA175" s="1"/>
      <c r="QBB175" s="1"/>
      <c r="QBC175" s="1"/>
      <c r="QBD175" s="1"/>
      <c r="QBE175" s="1"/>
      <c r="QBF175" s="1"/>
      <c r="QBG175" s="1"/>
      <c r="QBH175" s="1"/>
      <c r="QBI175" s="1"/>
      <c r="QBJ175" s="1"/>
      <c r="QBK175" s="1"/>
      <c r="QBL175" s="1"/>
      <c r="QBM175" s="1"/>
      <c r="QBN175" s="1"/>
      <c r="QBO175" s="1"/>
      <c r="QBP175" s="1"/>
      <c r="QBQ175" s="1"/>
      <c r="QBR175" s="1"/>
      <c r="QBS175" s="1"/>
      <c r="QBT175" s="1"/>
      <c r="QBU175" s="1"/>
      <c r="QBV175" s="1"/>
      <c r="QBW175" s="1"/>
      <c r="QBX175" s="1"/>
      <c r="QBY175" s="1"/>
      <c r="QBZ175" s="1"/>
      <c r="QCA175" s="1"/>
      <c r="QCB175" s="1"/>
      <c r="QCC175" s="1"/>
      <c r="QCD175" s="1"/>
      <c r="QCE175" s="1"/>
      <c r="QCF175" s="1"/>
      <c r="QCG175" s="1"/>
      <c r="QCH175" s="1"/>
      <c r="QCI175" s="1"/>
      <c r="QCJ175" s="1"/>
      <c r="QCK175" s="1"/>
      <c r="QCL175" s="1"/>
      <c r="QCM175" s="1"/>
      <c r="QCN175" s="1"/>
      <c r="QCO175" s="1"/>
      <c r="QCP175" s="1"/>
      <c r="QCQ175" s="1"/>
      <c r="QCR175" s="1"/>
      <c r="QCS175" s="1"/>
      <c r="QCT175" s="1"/>
      <c r="QCU175" s="1"/>
      <c r="QCV175" s="1"/>
      <c r="QCW175" s="1"/>
      <c r="QCX175" s="1"/>
      <c r="QCY175" s="1"/>
      <c r="QCZ175" s="1"/>
      <c r="QDA175" s="1"/>
      <c r="QDB175" s="1"/>
      <c r="QDC175" s="1"/>
      <c r="QDD175" s="1"/>
      <c r="QDE175" s="1"/>
      <c r="QDF175" s="1"/>
      <c r="QDG175" s="1"/>
      <c r="QDH175" s="1"/>
      <c r="QDI175" s="1"/>
      <c r="QDJ175" s="1"/>
      <c r="QDK175" s="1"/>
      <c r="QDL175" s="1"/>
      <c r="QDM175" s="1"/>
      <c r="QDN175" s="1"/>
      <c r="QDO175" s="1"/>
      <c r="QDP175" s="1"/>
      <c r="QDQ175" s="1"/>
      <c r="QDR175" s="1"/>
      <c r="QDS175" s="1"/>
      <c r="QDT175" s="1"/>
      <c r="QDU175" s="1"/>
      <c r="QDV175" s="1"/>
      <c r="QDW175" s="1"/>
      <c r="QDX175" s="1"/>
      <c r="QDY175" s="1"/>
      <c r="QDZ175" s="1"/>
      <c r="QEA175" s="1"/>
      <c r="QEB175" s="1"/>
      <c r="QEC175" s="1"/>
      <c r="QED175" s="1"/>
      <c r="QEE175" s="1"/>
      <c r="QEF175" s="1"/>
      <c r="QEG175" s="1"/>
      <c r="QEH175" s="1"/>
      <c r="QEI175" s="1"/>
      <c r="QEJ175" s="1"/>
      <c r="QEK175" s="1"/>
      <c r="QEL175" s="1"/>
      <c r="QEM175" s="1"/>
      <c r="QEN175" s="1"/>
      <c r="QEO175" s="1"/>
      <c r="QEP175" s="1"/>
      <c r="QEQ175" s="1"/>
      <c r="QER175" s="1"/>
      <c r="QES175" s="1"/>
      <c r="QET175" s="1"/>
      <c r="QEU175" s="1"/>
      <c r="QEV175" s="1"/>
      <c r="QEW175" s="1"/>
      <c r="QEX175" s="1"/>
      <c r="QEY175" s="1"/>
      <c r="QEZ175" s="1"/>
      <c r="QFA175" s="1"/>
      <c r="QFB175" s="1"/>
      <c r="QFC175" s="1"/>
      <c r="QFD175" s="1"/>
      <c r="QFE175" s="1"/>
      <c r="QFF175" s="1"/>
      <c r="QFG175" s="1"/>
      <c r="QFH175" s="1"/>
      <c r="QFI175" s="1"/>
      <c r="QFJ175" s="1"/>
      <c r="QFK175" s="1"/>
      <c r="QFL175" s="1"/>
      <c r="QFM175" s="1"/>
      <c r="QFN175" s="1"/>
      <c r="QFO175" s="1"/>
      <c r="QFP175" s="1"/>
      <c r="QFQ175" s="1"/>
      <c r="QFR175" s="1"/>
      <c r="QFS175" s="1"/>
      <c r="QFT175" s="1"/>
      <c r="QFU175" s="1"/>
      <c r="QFV175" s="1"/>
      <c r="QFW175" s="1"/>
      <c r="QFX175" s="1"/>
      <c r="QFY175" s="1"/>
      <c r="QFZ175" s="1"/>
      <c r="QGA175" s="1"/>
      <c r="QGB175" s="1"/>
      <c r="QGC175" s="1"/>
      <c r="QGD175" s="1"/>
      <c r="QGE175" s="1"/>
      <c r="QGF175" s="1"/>
      <c r="QGG175" s="1"/>
      <c r="QGH175" s="1"/>
      <c r="QGI175" s="1"/>
      <c r="QGJ175" s="1"/>
      <c r="QGK175" s="1"/>
      <c r="QGL175" s="1"/>
      <c r="QGM175" s="1"/>
      <c r="QGN175" s="1"/>
      <c r="QGO175" s="1"/>
      <c r="QGP175" s="1"/>
      <c r="QGQ175" s="1"/>
      <c r="QGR175" s="1"/>
      <c r="QGS175" s="1"/>
      <c r="QGT175" s="1"/>
      <c r="QGU175" s="1"/>
      <c r="QGV175" s="1"/>
      <c r="QGW175" s="1"/>
      <c r="QGX175" s="1"/>
      <c r="QGY175" s="1"/>
      <c r="QGZ175" s="1"/>
      <c r="QHA175" s="1"/>
      <c r="QHB175" s="1"/>
      <c r="QHC175" s="1"/>
      <c r="QHD175" s="1"/>
      <c r="QHE175" s="1"/>
      <c r="QHF175" s="1"/>
      <c r="QHG175" s="1"/>
      <c r="QHH175" s="1"/>
      <c r="QHI175" s="1"/>
      <c r="QHJ175" s="1"/>
      <c r="QHK175" s="1"/>
      <c r="QHL175" s="1"/>
      <c r="QHM175" s="1"/>
      <c r="QHN175" s="1"/>
      <c r="QHO175" s="1"/>
      <c r="QHP175" s="1"/>
      <c r="QHQ175" s="1"/>
      <c r="QHR175" s="1"/>
      <c r="QHS175" s="1"/>
      <c r="QHT175" s="1"/>
      <c r="QHU175" s="1"/>
      <c r="QHV175" s="1"/>
      <c r="QHW175" s="1"/>
      <c r="QHX175" s="1"/>
      <c r="QHY175" s="1"/>
      <c r="QHZ175" s="1"/>
      <c r="QIA175" s="1"/>
      <c r="QIB175" s="1"/>
      <c r="QIC175" s="1"/>
      <c r="QID175" s="1"/>
      <c r="QIE175" s="1"/>
      <c r="QIF175" s="1"/>
      <c r="QIG175" s="1"/>
      <c r="QIH175" s="1"/>
      <c r="QII175" s="1"/>
      <c r="QIJ175" s="1"/>
      <c r="QIK175" s="1"/>
      <c r="QIL175" s="1"/>
      <c r="QIM175" s="1"/>
      <c r="QIN175" s="1"/>
      <c r="QIO175" s="1"/>
      <c r="QIP175" s="1"/>
      <c r="QIQ175" s="1"/>
      <c r="QIR175" s="1"/>
      <c r="QIS175" s="1"/>
      <c r="QIT175" s="1"/>
      <c r="QIU175" s="1"/>
      <c r="QIV175" s="1"/>
      <c r="QIW175" s="1"/>
      <c r="QIX175" s="1"/>
      <c r="QIY175" s="1"/>
      <c r="QIZ175" s="1"/>
      <c r="QJA175" s="1"/>
      <c r="QJB175" s="1"/>
      <c r="QJC175" s="1"/>
      <c r="QJD175" s="1"/>
      <c r="QJE175" s="1"/>
      <c r="QJF175" s="1"/>
      <c r="QJG175" s="1"/>
      <c r="QJH175" s="1"/>
      <c r="QJI175" s="1"/>
      <c r="QJJ175" s="1"/>
      <c r="QJK175" s="1"/>
      <c r="QJL175" s="1"/>
      <c r="QJM175" s="1"/>
      <c r="QJN175" s="1"/>
      <c r="QJO175" s="1"/>
      <c r="QJP175" s="1"/>
      <c r="QJQ175" s="1"/>
      <c r="QJR175" s="1"/>
      <c r="QJS175" s="1"/>
      <c r="QJT175" s="1"/>
      <c r="QJU175" s="1"/>
      <c r="QJV175" s="1"/>
      <c r="QJW175" s="1"/>
      <c r="QJX175" s="1"/>
      <c r="QJY175" s="1"/>
      <c r="QJZ175" s="1"/>
      <c r="QKA175" s="1"/>
      <c r="QKB175" s="1"/>
      <c r="QKC175" s="1"/>
      <c r="QKD175" s="1"/>
      <c r="QKE175" s="1"/>
      <c r="QKF175" s="1"/>
      <c r="QKG175" s="1"/>
      <c r="QKH175" s="1"/>
      <c r="QKI175" s="1"/>
      <c r="QKJ175" s="1"/>
      <c r="QKK175" s="1"/>
      <c r="QKL175" s="1"/>
      <c r="QKM175" s="1"/>
      <c r="QKN175" s="1"/>
      <c r="QKO175" s="1"/>
      <c r="QKP175" s="1"/>
      <c r="QKQ175" s="1"/>
      <c r="QKR175" s="1"/>
      <c r="QKS175" s="1"/>
      <c r="QKT175" s="1"/>
      <c r="QKU175" s="1"/>
      <c r="QKV175" s="1"/>
      <c r="QKW175" s="1"/>
      <c r="QKX175" s="1"/>
      <c r="QKY175" s="1"/>
      <c r="QKZ175" s="1"/>
      <c r="QLA175" s="1"/>
      <c r="QLB175" s="1"/>
      <c r="QLC175" s="1"/>
      <c r="QLD175" s="1"/>
      <c r="QLE175" s="1"/>
      <c r="QLF175" s="1"/>
      <c r="QLG175" s="1"/>
      <c r="QLH175" s="1"/>
      <c r="QLI175" s="1"/>
      <c r="QLJ175" s="1"/>
      <c r="QLK175" s="1"/>
      <c r="QLL175" s="1"/>
      <c r="QLM175" s="1"/>
      <c r="QLN175" s="1"/>
      <c r="QLO175" s="1"/>
      <c r="QLP175" s="1"/>
      <c r="QLQ175" s="1"/>
      <c r="QLR175" s="1"/>
      <c r="QLS175" s="1"/>
      <c r="QLT175" s="1"/>
      <c r="QLU175" s="1"/>
      <c r="QLV175" s="1"/>
      <c r="QLW175" s="1"/>
      <c r="QLX175" s="1"/>
      <c r="QLY175" s="1"/>
      <c r="QLZ175" s="1"/>
      <c r="QMA175" s="1"/>
      <c r="QMB175" s="1"/>
      <c r="QMC175" s="1"/>
      <c r="QMD175" s="1"/>
      <c r="QME175" s="1"/>
      <c r="QMF175" s="1"/>
      <c r="QMG175" s="1"/>
      <c r="QMH175" s="1"/>
      <c r="QMI175" s="1"/>
      <c r="QMJ175" s="1"/>
      <c r="QMK175" s="1"/>
      <c r="QML175" s="1"/>
      <c r="QMM175" s="1"/>
      <c r="QMN175" s="1"/>
      <c r="QMO175" s="1"/>
      <c r="QMP175" s="1"/>
      <c r="QMQ175" s="1"/>
      <c r="QMR175" s="1"/>
      <c r="QMS175" s="1"/>
      <c r="QMT175" s="1"/>
      <c r="QMU175" s="1"/>
      <c r="QMV175" s="1"/>
      <c r="QMW175" s="1"/>
      <c r="QMX175" s="1"/>
      <c r="QMY175" s="1"/>
      <c r="QMZ175" s="1"/>
      <c r="QNA175" s="1"/>
      <c r="QNB175" s="1"/>
      <c r="QNC175" s="1"/>
      <c r="QND175" s="1"/>
      <c r="QNE175" s="1"/>
      <c r="QNF175" s="1"/>
      <c r="QNG175" s="1"/>
      <c r="QNH175" s="1"/>
      <c r="QNI175" s="1"/>
      <c r="QNJ175" s="1"/>
      <c r="QNK175" s="1"/>
      <c r="QNL175" s="1"/>
      <c r="QNM175" s="1"/>
      <c r="QNN175" s="1"/>
      <c r="QNO175" s="1"/>
      <c r="QNP175" s="1"/>
      <c r="QNQ175" s="1"/>
      <c r="QNR175" s="1"/>
      <c r="QNS175" s="1"/>
      <c r="QNT175" s="1"/>
      <c r="QNU175" s="1"/>
      <c r="QNV175" s="1"/>
      <c r="QNW175" s="1"/>
      <c r="QNX175" s="1"/>
      <c r="QNY175" s="1"/>
      <c r="QNZ175" s="1"/>
      <c r="QOA175" s="1"/>
      <c r="QOB175" s="1"/>
      <c r="QOC175" s="1"/>
      <c r="QOD175" s="1"/>
      <c r="QOE175" s="1"/>
      <c r="QOF175" s="1"/>
      <c r="QOG175" s="1"/>
      <c r="QOH175" s="1"/>
      <c r="QOI175" s="1"/>
      <c r="QOJ175" s="1"/>
      <c r="QOK175" s="1"/>
      <c r="QOL175" s="1"/>
      <c r="QOM175" s="1"/>
      <c r="QON175" s="1"/>
      <c r="QOO175" s="1"/>
      <c r="QOP175" s="1"/>
      <c r="QOQ175" s="1"/>
      <c r="QOR175" s="1"/>
      <c r="QOS175" s="1"/>
      <c r="QOT175" s="1"/>
      <c r="QOU175" s="1"/>
      <c r="QOV175" s="1"/>
      <c r="QOW175" s="1"/>
      <c r="QOX175" s="1"/>
      <c r="QOY175" s="1"/>
      <c r="QOZ175" s="1"/>
      <c r="QPA175" s="1"/>
      <c r="QPB175" s="1"/>
      <c r="QPC175" s="1"/>
      <c r="QPD175" s="1"/>
      <c r="QPE175" s="1"/>
      <c r="QPF175" s="1"/>
      <c r="QPG175" s="1"/>
      <c r="QPH175" s="1"/>
      <c r="QPI175" s="1"/>
      <c r="QPJ175" s="1"/>
      <c r="QPK175" s="1"/>
      <c r="QPL175" s="1"/>
      <c r="QPM175" s="1"/>
      <c r="QPN175" s="1"/>
      <c r="QPO175" s="1"/>
      <c r="QPP175" s="1"/>
      <c r="QPQ175" s="1"/>
      <c r="QPR175" s="1"/>
      <c r="QPS175" s="1"/>
      <c r="QPT175" s="1"/>
      <c r="QPU175" s="1"/>
      <c r="QPV175" s="1"/>
      <c r="QPW175" s="1"/>
      <c r="QPX175" s="1"/>
      <c r="QPY175" s="1"/>
      <c r="QPZ175" s="1"/>
      <c r="QQA175" s="1"/>
      <c r="QQB175" s="1"/>
      <c r="QQC175" s="1"/>
      <c r="QQD175" s="1"/>
      <c r="QQE175" s="1"/>
      <c r="QQF175" s="1"/>
      <c r="QQG175" s="1"/>
      <c r="QQH175" s="1"/>
      <c r="QQI175" s="1"/>
      <c r="QQJ175" s="1"/>
      <c r="QQK175" s="1"/>
      <c r="QQL175" s="1"/>
      <c r="QQM175" s="1"/>
      <c r="QQN175" s="1"/>
      <c r="QQO175" s="1"/>
      <c r="QQP175" s="1"/>
      <c r="QQQ175" s="1"/>
      <c r="QQR175" s="1"/>
      <c r="QQS175" s="1"/>
      <c r="QQT175" s="1"/>
      <c r="QQU175" s="1"/>
      <c r="QQV175" s="1"/>
      <c r="QQW175" s="1"/>
      <c r="QQX175" s="1"/>
      <c r="QQY175" s="1"/>
      <c r="QQZ175" s="1"/>
      <c r="QRA175" s="1"/>
      <c r="QRB175" s="1"/>
      <c r="QRC175" s="1"/>
      <c r="QRD175" s="1"/>
      <c r="QRE175" s="1"/>
      <c r="QRF175" s="1"/>
      <c r="QRG175" s="1"/>
      <c r="QRH175" s="1"/>
      <c r="QRI175" s="1"/>
      <c r="QRJ175" s="1"/>
      <c r="QRK175" s="1"/>
      <c r="QRL175" s="1"/>
      <c r="QRM175" s="1"/>
      <c r="QRN175" s="1"/>
      <c r="QRO175" s="1"/>
      <c r="QRP175" s="1"/>
      <c r="QRQ175" s="1"/>
      <c r="QRR175" s="1"/>
      <c r="QRS175" s="1"/>
      <c r="QRT175" s="1"/>
      <c r="QRU175" s="1"/>
      <c r="QRV175" s="1"/>
      <c r="QRW175" s="1"/>
      <c r="QRX175" s="1"/>
      <c r="QRY175" s="1"/>
      <c r="QRZ175" s="1"/>
      <c r="QSA175" s="1"/>
      <c r="QSB175" s="1"/>
      <c r="QSC175" s="1"/>
      <c r="QSD175" s="1"/>
      <c r="QSE175" s="1"/>
      <c r="QSF175" s="1"/>
      <c r="QSG175" s="1"/>
      <c r="QSH175" s="1"/>
      <c r="QSI175" s="1"/>
      <c r="QSJ175" s="1"/>
      <c r="QSK175" s="1"/>
      <c r="QSL175" s="1"/>
      <c r="QSM175" s="1"/>
      <c r="QSN175" s="1"/>
      <c r="QSO175" s="1"/>
      <c r="QSP175" s="1"/>
      <c r="QSQ175" s="1"/>
      <c r="QSR175" s="1"/>
      <c r="QSS175" s="1"/>
      <c r="QST175" s="1"/>
      <c r="QSU175" s="1"/>
      <c r="QSV175" s="1"/>
      <c r="QSW175" s="1"/>
      <c r="QSX175" s="1"/>
      <c r="QSY175" s="1"/>
      <c r="QSZ175" s="1"/>
      <c r="QTA175" s="1"/>
      <c r="QTB175" s="1"/>
      <c r="QTC175" s="1"/>
      <c r="QTD175" s="1"/>
      <c r="QTE175" s="1"/>
      <c r="QTF175" s="1"/>
      <c r="QTG175" s="1"/>
      <c r="QTH175" s="1"/>
      <c r="QTI175" s="1"/>
      <c r="QTJ175" s="1"/>
      <c r="QTK175" s="1"/>
      <c r="QTL175" s="1"/>
      <c r="QTM175" s="1"/>
      <c r="QTN175" s="1"/>
      <c r="QTO175" s="1"/>
      <c r="QTP175" s="1"/>
      <c r="QTQ175" s="1"/>
      <c r="QTR175" s="1"/>
      <c r="QTS175" s="1"/>
      <c r="QTT175" s="1"/>
      <c r="QTU175" s="1"/>
      <c r="QTV175" s="1"/>
      <c r="QTW175" s="1"/>
      <c r="QTX175" s="1"/>
      <c r="QTY175" s="1"/>
      <c r="QTZ175" s="1"/>
      <c r="QUA175" s="1"/>
      <c r="QUB175" s="1"/>
      <c r="QUC175" s="1"/>
      <c r="QUD175" s="1"/>
      <c r="QUE175" s="1"/>
      <c r="QUF175" s="1"/>
      <c r="QUG175" s="1"/>
      <c r="QUH175" s="1"/>
      <c r="QUI175" s="1"/>
      <c r="QUJ175" s="1"/>
      <c r="QUK175" s="1"/>
      <c r="QUL175" s="1"/>
      <c r="QUM175" s="1"/>
      <c r="QUN175" s="1"/>
      <c r="QUO175" s="1"/>
      <c r="QUP175" s="1"/>
      <c r="QUQ175" s="1"/>
      <c r="QUR175" s="1"/>
      <c r="QUS175" s="1"/>
      <c r="QUT175" s="1"/>
      <c r="QUU175" s="1"/>
      <c r="QUV175" s="1"/>
      <c r="QUW175" s="1"/>
      <c r="QUX175" s="1"/>
      <c r="QUY175" s="1"/>
      <c r="QUZ175" s="1"/>
      <c r="QVA175" s="1"/>
      <c r="QVB175" s="1"/>
      <c r="QVC175" s="1"/>
      <c r="QVD175" s="1"/>
      <c r="QVE175" s="1"/>
      <c r="QVF175" s="1"/>
      <c r="QVG175" s="1"/>
      <c r="QVH175" s="1"/>
      <c r="QVI175" s="1"/>
      <c r="QVJ175" s="1"/>
      <c r="QVK175" s="1"/>
      <c r="QVL175" s="1"/>
      <c r="QVM175" s="1"/>
      <c r="QVN175" s="1"/>
      <c r="QVO175" s="1"/>
      <c r="QVP175" s="1"/>
      <c r="QVQ175" s="1"/>
      <c r="QVR175" s="1"/>
      <c r="QVS175" s="1"/>
      <c r="QVT175" s="1"/>
      <c r="QVU175" s="1"/>
      <c r="QVV175" s="1"/>
      <c r="QVW175" s="1"/>
      <c r="QVX175" s="1"/>
      <c r="QVY175" s="1"/>
      <c r="QVZ175" s="1"/>
      <c r="QWA175" s="1"/>
      <c r="QWB175" s="1"/>
      <c r="QWC175" s="1"/>
      <c r="QWD175" s="1"/>
      <c r="QWE175" s="1"/>
      <c r="QWF175" s="1"/>
      <c r="QWG175" s="1"/>
      <c r="QWH175" s="1"/>
      <c r="QWI175" s="1"/>
      <c r="QWJ175" s="1"/>
      <c r="QWK175" s="1"/>
      <c r="QWL175" s="1"/>
      <c r="QWM175" s="1"/>
      <c r="QWN175" s="1"/>
      <c r="QWO175" s="1"/>
      <c r="QWP175" s="1"/>
      <c r="QWQ175" s="1"/>
      <c r="QWR175" s="1"/>
      <c r="QWS175" s="1"/>
      <c r="QWT175" s="1"/>
      <c r="QWU175" s="1"/>
      <c r="QWV175" s="1"/>
      <c r="QWW175" s="1"/>
      <c r="QWX175" s="1"/>
      <c r="QWY175" s="1"/>
      <c r="QWZ175" s="1"/>
      <c r="QXA175" s="1"/>
      <c r="QXB175" s="1"/>
      <c r="QXC175" s="1"/>
      <c r="QXD175" s="1"/>
      <c r="QXE175" s="1"/>
      <c r="QXF175" s="1"/>
      <c r="QXG175" s="1"/>
      <c r="QXH175" s="1"/>
      <c r="QXI175" s="1"/>
      <c r="QXJ175" s="1"/>
      <c r="QXK175" s="1"/>
      <c r="QXL175" s="1"/>
      <c r="QXM175" s="1"/>
      <c r="QXN175" s="1"/>
      <c r="QXO175" s="1"/>
      <c r="QXP175" s="1"/>
      <c r="QXQ175" s="1"/>
      <c r="QXR175" s="1"/>
      <c r="QXS175" s="1"/>
      <c r="QXT175" s="1"/>
      <c r="QXU175" s="1"/>
      <c r="QXV175" s="1"/>
      <c r="QXW175" s="1"/>
      <c r="QXX175" s="1"/>
      <c r="QXY175" s="1"/>
      <c r="QXZ175" s="1"/>
      <c r="QYA175" s="1"/>
      <c r="QYB175" s="1"/>
      <c r="QYC175" s="1"/>
      <c r="QYD175" s="1"/>
      <c r="QYE175" s="1"/>
      <c r="QYF175" s="1"/>
      <c r="QYG175" s="1"/>
      <c r="QYH175" s="1"/>
      <c r="QYI175" s="1"/>
      <c r="QYJ175" s="1"/>
      <c r="QYK175" s="1"/>
      <c r="QYL175" s="1"/>
      <c r="QYM175" s="1"/>
      <c r="QYN175" s="1"/>
      <c r="QYO175" s="1"/>
      <c r="QYP175" s="1"/>
      <c r="QYQ175" s="1"/>
      <c r="QYR175" s="1"/>
      <c r="QYS175" s="1"/>
      <c r="QYT175" s="1"/>
      <c r="QYU175" s="1"/>
      <c r="QYV175" s="1"/>
      <c r="QYW175" s="1"/>
      <c r="QYX175" s="1"/>
      <c r="QYY175" s="1"/>
      <c r="QYZ175" s="1"/>
      <c r="QZA175" s="1"/>
      <c r="QZB175" s="1"/>
      <c r="QZC175" s="1"/>
      <c r="QZD175" s="1"/>
      <c r="QZE175" s="1"/>
      <c r="QZF175" s="1"/>
      <c r="QZG175" s="1"/>
      <c r="QZH175" s="1"/>
      <c r="QZI175" s="1"/>
      <c r="QZJ175" s="1"/>
      <c r="QZK175" s="1"/>
      <c r="QZL175" s="1"/>
      <c r="QZM175" s="1"/>
      <c r="QZN175" s="1"/>
      <c r="QZO175" s="1"/>
      <c r="QZP175" s="1"/>
      <c r="QZQ175" s="1"/>
      <c r="QZR175" s="1"/>
      <c r="QZS175" s="1"/>
      <c r="QZT175" s="1"/>
      <c r="QZU175" s="1"/>
      <c r="QZV175" s="1"/>
      <c r="QZW175" s="1"/>
      <c r="QZX175" s="1"/>
      <c r="QZY175" s="1"/>
      <c r="QZZ175" s="1"/>
      <c r="RAA175" s="1"/>
      <c r="RAB175" s="1"/>
      <c r="RAC175" s="1"/>
      <c r="RAD175" s="1"/>
      <c r="RAE175" s="1"/>
      <c r="RAF175" s="1"/>
      <c r="RAG175" s="1"/>
      <c r="RAH175" s="1"/>
      <c r="RAI175" s="1"/>
      <c r="RAJ175" s="1"/>
      <c r="RAK175" s="1"/>
      <c r="RAL175" s="1"/>
      <c r="RAM175" s="1"/>
      <c r="RAN175" s="1"/>
      <c r="RAO175" s="1"/>
      <c r="RAP175" s="1"/>
      <c r="RAQ175" s="1"/>
      <c r="RAR175" s="1"/>
      <c r="RAS175" s="1"/>
      <c r="RAT175" s="1"/>
      <c r="RAU175" s="1"/>
      <c r="RAV175" s="1"/>
      <c r="RAW175" s="1"/>
      <c r="RAX175" s="1"/>
      <c r="RAY175" s="1"/>
      <c r="RAZ175" s="1"/>
      <c r="RBA175" s="1"/>
      <c r="RBB175" s="1"/>
      <c r="RBC175" s="1"/>
      <c r="RBD175" s="1"/>
      <c r="RBE175" s="1"/>
      <c r="RBF175" s="1"/>
      <c r="RBG175" s="1"/>
      <c r="RBH175" s="1"/>
      <c r="RBI175" s="1"/>
      <c r="RBJ175" s="1"/>
      <c r="RBK175" s="1"/>
      <c r="RBL175" s="1"/>
      <c r="RBM175" s="1"/>
      <c r="RBN175" s="1"/>
      <c r="RBO175" s="1"/>
      <c r="RBP175" s="1"/>
      <c r="RBQ175" s="1"/>
      <c r="RBR175" s="1"/>
      <c r="RBS175" s="1"/>
      <c r="RBT175" s="1"/>
      <c r="RBU175" s="1"/>
      <c r="RBV175" s="1"/>
      <c r="RBW175" s="1"/>
      <c r="RBX175" s="1"/>
      <c r="RBY175" s="1"/>
      <c r="RBZ175" s="1"/>
      <c r="RCA175" s="1"/>
      <c r="RCB175" s="1"/>
      <c r="RCC175" s="1"/>
      <c r="RCD175" s="1"/>
      <c r="RCE175" s="1"/>
      <c r="RCF175" s="1"/>
      <c r="RCG175" s="1"/>
      <c r="RCH175" s="1"/>
      <c r="RCI175" s="1"/>
      <c r="RCJ175" s="1"/>
      <c r="RCK175" s="1"/>
      <c r="RCL175" s="1"/>
      <c r="RCM175" s="1"/>
      <c r="RCN175" s="1"/>
      <c r="RCO175" s="1"/>
      <c r="RCP175" s="1"/>
      <c r="RCQ175" s="1"/>
      <c r="RCR175" s="1"/>
      <c r="RCS175" s="1"/>
      <c r="RCT175" s="1"/>
      <c r="RCU175" s="1"/>
      <c r="RCV175" s="1"/>
      <c r="RCW175" s="1"/>
      <c r="RCX175" s="1"/>
      <c r="RCY175" s="1"/>
      <c r="RCZ175" s="1"/>
      <c r="RDA175" s="1"/>
      <c r="RDB175" s="1"/>
      <c r="RDC175" s="1"/>
      <c r="RDD175" s="1"/>
      <c r="RDE175" s="1"/>
      <c r="RDF175" s="1"/>
      <c r="RDG175" s="1"/>
      <c r="RDH175" s="1"/>
      <c r="RDI175" s="1"/>
      <c r="RDJ175" s="1"/>
      <c r="RDK175" s="1"/>
      <c r="RDL175" s="1"/>
      <c r="RDM175" s="1"/>
      <c r="RDN175" s="1"/>
      <c r="RDO175" s="1"/>
      <c r="RDP175" s="1"/>
      <c r="RDQ175" s="1"/>
      <c r="RDR175" s="1"/>
      <c r="RDS175" s="1"/>
      <c r="RDT175" s="1"/>
      <c r="RDU175" s="1"/>
      <c r="RDV175" s="1"/>
      <c r="RDW175" s="1"/>
      <c r="RDX175" s="1"/>
      <c r="RDY175" s="1"/>
      <c r="RDZ175" s="1"/>
      <c r="REA175" s="1"/>
      <c r="REB175" s="1"/>
      <c r="REC175" s="1"/>
      <c r="RED175" s="1"/>
      <c r="REE175" s="1"/>
      <c r="REF175" s="1"/>
      <c r="REG175" s="1"/>
      <c r="REH175" s="1"/>
      <c r="REI175" s="1"/>
      <c r="REJ175" s="1"/>
      <c r="REK175" s="1"/>
      <c r="REL175" s="1"/>
      <c r="REM175" s="1"/>
      <c r="REN175" s="1"/>
      <c r="REO175" s="1"/>
      <c r="REP175" s="1"/>
      <c r="REQ175" s="1"/>
      <c r="RER175" s="1"/>
      <c r="RES175" s="1"/>
      <c r="RET175" s="1"/>
      <c r="REU175" s="1"/>
      <c r="REV175" s="1"/>
      <c r="REW175" s="1"/>
      <c r="REX175" s="1"/>
      <c r="REY175" s="1"/>
      <c r="REZ175" s="1"/>
      <c r="RFA175" s="1"/>
      <c r="RFB175" s="1"/>
      <c r="RFC175" s="1"/>
      <c r="RFD175" s="1"/>
      <c r="RFE175" s="1"/>
      <c r="RFF175" s="1"/>
      <c r="RFG175" s="1"/>
      <c r="RFH175" s="1"/>
      <c r="RFI175" s="1"/>
      <c r="RFJ175" s="1"/>
      <c r="RFK175" s="1"/>
      <c r="RFL175" s="1"/>
      <c r="RFM175" s="1"/>
      <c r="RFN175" s="1"/>
      <c r="RFO175" s="1"/>
      <c r="RFP175" s="1"/>
      <c r="RFQ175" s="1"/>
      <c r="RFR175" s="1"/>
      <c r="RFS175" s="1"/>
      <c r="RFT175" s="1"/>
      <c r="RFU175" s="1"/>
      <c r="RFV175" s="1"/>
      <c r="RFW175" s="1"/>
      <c r="RFX175" s="1"/>
      <c r="RFY175" s="1"/>
      <c r="RFZ175" s="1"/>
      <c r="RGA175" s="1"/>
      <c r="RGB175" s="1"/>
      <c r="RGC175" s="1"/>
      <c r="RGD175" s="1"/>
      <c r="RGE175" s="1"/>
      <c r="RGF175" s="1"/>
      <c r="RGG175" s="1"/>
      <c r="RGH175" s="1"/>
      <c r="RGI175" s="1"/>
      <c r="RGJ175" s="1"/>
      <c r="RGK175" s="1"/>
      <c r="RGL175" s="1"/>
      <c r="RGM175" s="1"/>
      <c r="RGN175" s="1"/>
      <c r="RGO175" s="1"/>
      <c r="RGP175" s="1"/>
      <c r="RGQ175" s="1"/>
      <c r="RGR175" s="1"/>
      <c r="RGS175" s="1"/>
      <c r="RGT175" s="1"/>
      <c r="RGU175" s="1"/>
      <c r="RGV175" s="1"/>
      <c r="RGW175" s="1"/>
      <c r="RGX175" s="1"/>
      <c r="RGY175" s="1"/>
      <c r="RGZ175" s="1"/>
      <c r="RHA175" s="1"/>
      <c r="RHB175" s="1"/>
      <c r="RHC175" s="1"/>
      <c r="RHD175" s="1"/>
      <c r="RHE175" s="1"/>
      <c r="RHF175" s="1"/>
      <c r="RHG175" s="1"/>
      <c r="RHH175" s="1"/>
      <c r="RHI175" s="1"/>
      <c r="RHJ175" s="1"/>
      <c r="RHK175" s="1"/>
      <c r="RHL175" s="1"/>
      <c r="RHM175" s="1"/>
      <c r="RHN175" s="1"/>
      <c r="RHO175" s="1"/>
      <c r="RHP175" s="1"/>
      <c r="RHQ175" s="1"/>
      <c r="RHR175" s="1"/>
      <c r="RHS175" s="1"/>
      <c r="RHT175" s="1"/>
      <c r="RHU175" s="1"/>
      <c r="RHV175" s="1"/>
      <c r="RHW175" s="1"/>
      <c r="RHX175" s="1"/>
      <c r="RHY175" s="1"/>
      <c r="RHZ175" s="1"/>
      <c r="RIA175" s="1"/>
      <c r="RIB175" s="1"/>
      <c r="RIC175" s="1"/>
      <c r="RID175" s="1"/>
      <c r="RIE175" s="1"/>
      <c r="RIF175" s="1"/>
      <c r="RIG175" s="1"/>
      <c r="RIH175" s="1"/>
      <c r="RII175" s="1"/>
      <c r="RIJ175" s="1"/>
      <c r="RIK175" s="1"/>
      <c r="RIL175" s="1"/>
      <c r="RIM175" s="1"/>
      <c r="RIN175" s="1"/>
      <c r="RIO175" s="1"/>
      <c r="RIP175" s="1"/>
      <c r="RIQ175" s="1"/>
      <c r="RIR175" s="1"/>
      <c r="RIS175" s="1"/>
      <c r="RIT175" s="1"/>
      <c r="RIU175" s="1"/>
      <c r="RIV175" s="1"/>
      <c r="RIW175" s="1"/>
      <c r="RIX175" s="1"/>
      <c r="RIY175" s="1"/>
      <c r="RIZ175" s="1"/>
      <c r="RJA175" s="1"/>
      <c r="RJB175" s="1"/>
      <c r="RJC175" s="1"/>
      <c r="RJD175" s="1"/>
      <c r="RJE175" s="1"/>
      <c r="RJF175" s="1"/>
      <c r="RJG175" s="1"/>
      <c r="RJH175" s="1"/>
      <c r="RJI175" s="1"/>
      <c r="RJJ175" s="1"/>
      <c r="RJK175" s="1"/>
      <c r="RJL175" s="1"/>
      <c r="RJM175" s="1"/>
      <c r="RJN175" s="1"/>
      <c r="RJO175" s="1"/>
      <c r="RJP175" s="1"/>
      <c r="RJQ175" s="1"/>
      <c r="RJR175" s="1"/>
      <c r="RJS175" s="1"/>
      <c r="RJT175" s="1"/>
      <c r="RJU175" s="1"/>
      <c r="RJV175" s="1"/>
      <c r="RJW175" s="1"/>
      <c r="RJX175" s="1"/>
      <c r="RJY175" s="1"/>
      <c r="RJZ175" s="1"/>
      <c r="RKA175" s="1"/>
      <c r="RKB175" s="1"/>
      <c r="RKC175" s="1"/>
      <c r="RKD175" s="1"/>
      <c r="RKE175" s="1"/>
      <c r="RKF175" s="1"/>
      <c r="RKG175" s="1"/>
      <c r="RKH175" s="1"/>
      <c r="RKI175" s="1"/>
      <c r="RKJ175" s="1"/>
      <c r="RKK175" s="1"/>
      <c r="RKL175" s="1"/>
      <c r="RKM175" s="1"/>
      <c r="RKN175" s="1"/>
      <c r="RKO175" s="1"/>
      <c r="RKP175" s="1"/>
      <c r="RKQ175" s="1"/>
      <c r="RKR175" s="1"/>
      <c r="RKS175" s="1"/>
      <c r="RKT175" s="1"/>
      <c r="RKU175" s="1"/>
      <c r="RKV175" s="1"/>
      <c r="RKW175" s="1"/>
      <c r="RKX175" s="1"/>
      <c r="RKY175" s="1"/>
      <c r="RKZ175" s="1"/>
      <c r="RLA175" s="1"/>
      <c r="RLB175" s="1"/>
      <c r="RLC175" s="1"/>
      <c r="RLD175" s="1"/>
      <c r="RLE175" s="1"/>
      <c r="RLF175" s="1"/>
      <c r="RLG175" s="1"/>
      <c r="RLH175" s="1"/>
      <c r="RLI175" s="1"/>
      <c r="RLJ175" s="1"/>
      <c r="RLK175" s="1"/>
      <c r="RLL175" s="1"/>
      <c r="RLM175" s="1"/>
      <c r="RLN175" s="1"/>
      <c r="RLO175" s="1"/>
      <c r="RLP175" s="1"/>
      <c r="RLQ175" s="1"/>
      <c r="RLR175" s="1"/>
      <c r="RLS175" s="1"/>
      <c r="RLT175" s="1"/>
      <c r="RLU175" s="1"/>
      <c r="RLV175" s="1"/>
      <c r="RLW175" s="1"/>
      <c r="RLX175" s="1"/>
      <c r="RLY175" s="1"/>
      <c r="RLZ175" s="1"/>
      <c r="RMA175" s="1"/>
      <c r="RMB175" s="1"/>
      <c r="RMC175" s="1"/>
      <c r="RMD175" s="1"/>
      <c r="RME175" s="1"/>
      <c r="RMF175" s="1"/>
      <c r="RMG175" s="1"/>
      <c r="RMH175" s="1"/>
      <c r="RMI175" s="1"/>
      <c r="RMJ175" s="1"/>
      <c r="RMK175" s="1"/>
      <c r="RML175" s="1"/>
      <c r="RMM175" s="1"/>
      <c r="RMN175" s="1"/>
      <c r="RMO175" s="1"/>
      <c r="RMP175" s="1"/>
      <c r="RMQ175" s="1"/>
      <c r="RMR175" s="1"/>
      <c r="RMS175" s="1"/>
      <c r="RMT175" s="1"/>
      <c r="RMU175" s="1"/>
      <c r="RMV175" s="1"/>
      <c r="RMW175" s="1"/>
      <c r="RMX175" s="1"/>
      <c r="RMY175" s="1"/>
      <c r="RMZ175" s="1"/>
      <c r="RNA175" s="1"/>
      <c r="RNB175" s="1"/>
      <c r="RNC175" s="1"/>
      <c r="RND175" s="1"/>
      <c r="RNE175" s="1"/>
      <c r="RNF175" s="1"/>
      <c r="RNG175" s="1"/>
      <c r="RNH175" s="1"/>
      <c r="RNI175" s="1"/>
      <c r="RNJ175" s="1"/>
      <c r="RNK175" s="1"/>
      <c r="RNL175" s="1"/>
      <c r="RNM175" s="1"/>
      <c r="RNN175" s="1"/>
      <c r="RNO175" s="1"/>
      <c r="RNP175" s="1"/>
      <c r="RNQ175" s="1"/>
      <c r="RNR175" s="1"/>
      <c r="RNS175" s="1"/>
      <c r="RNT175" s="1"/>
      <c r="RNU175" s="1"/>
      <c r="RNV175" s="1"/>
      <c r="RNW175" s="1"/>
      <c r="RNX175" s="1"/>
      <c r="RNY175" s="1"/>
      <c r="RNZ175" s="1"/>
      <c r="ROA175" s="1"/>
      <c r="ROB175" s="1"/>
      <c r="ROC175" s="1"/>
      <c r="ROD175" s="1"/>
      <c r="ROE175" s="1"/>
      <c r="ROF175" s="1"/>
      <c r="ROG175" s="1"/>
      <c r="ROH175" s="1"/>
      <c r="ROI175" s="1"/>
      <c r="ROJ175" s="1"/>
      <c r="ROK175" s="1"/>
      <c r="ROL175" s="1"/>
      <c r="ROM175" s="1"/>
      <c r="RON175" s="1"/>
      <c r="ROO175" s="1"/>
      <c r="ROP175" s="1"/>
      <c r="ROQ175" s="1"/>
      <c r="ROR175" s="1"/>
      <c r="ROS175" s="1"/>
      <c r="ROT175" s="1"/>
      <c r="ROU175" s="1"/>
      <c r="ROV175" s="1"/>
      <c r="ROW175" s="1"/>
      <c r="ROX175" s="1"/>
      <c r="ROY175" s="1"/>
      <c r="ROZ175" s="1"/>
      <c r="RPA175" s="1"/>
      <c r="RPB175" s="1"/>
      <c r="RPC175" s="1"/>
      <c r="RPD175" s="1"/>
      <c r="RPE175" s="1"/>
      <c r="RPF175" s="1"/>
      <c r="RPG175" s="1"/>
      <c r="RPH175" s="1"/>
      <c r="RPI175" s="1"/>
      <c r="RPJ175" s="1"/>
      <c r="RPK175" s="1"/>
      <c r="RPL175" s="1"/>
      <c r="RPM175" s="1"/>
      <c r="RPN175" s="1"/>
      <c r="RPO175" s="1"/>
      <c r="RPP175" s="1"/>
      <c r="RPQ175" s="1"/>
      <c r="RPR175" s="1"/>
      <c r="RPS175" s="1"/>
      <c r="RPT175" s="1"/>
      <c r="RPU175" s="1"/>
      <c r="RPV175" s="1"/>
      <c r="RPW175" s="1"/>
      <c r="RPX175" s="1"/>
      <c r="RPY175" s="1"/>
      <c r="RPZ175" s="1"/>
      <c r="RQA175" s="1"/>
      <c r="RQB175" s="1"/>
      <c r="RQC175" s="1"/>
      <c r="RQD175" s="1"/>
      <c r="RQE175" s="1"/>
      <c r="RQF175" s="1"/>
      <c r="RQG175" s="1"/>
      <c r="RQH175" s="1"/>
      <c r="RQI175" s="1"/>
      <c r="RQJ175" s="1"/>
      <c r="RQK175" s="1"/>
      <c r="RQL175" s="1"/>
      <c r="RQM175" s="1"/>
      <c r="RQN175" s="1"/>
      <c r="RQO175" s="1"/>
      <c r="RQP175" s="1"/>
      <c r="RQQ175" s="1"/>
      <c r="RQR175" s="1"/>
      <c r="RQS175" s="1"/>
      <c r="RQT175" s="1"/>
      <c r="RQU175" s="1"/>
      <c r="RQV175" s="1"/>
      <c r="RQW175" s="1"/>
      <c r="RQX175" s="1"/>
      <c r="RQY175" s="1"/>
      <c r="RQZ175" s="1"/>
      <c r="RRA175" s="1"/>
      <c r="RRB175" s="1"/>
      <c r="RRC175" s="1"/>
      <c r="RRD175" s="1"/>
      <c r="RRE175" s="1"/>
      <c r="RRF175" s="1"/>
      <c r="RRG175" s="1"/>
      <c r="RRH175" s="1"/>
      <c r="RRI175" s="1"/>
      <c r="RRJ175" s="1"/>
      <c r="RRK175" s="1"/>
      <c r="RRL175" s="1"/>
      <c r="RRM175" s="1"/>
      <c r="RRN175" s="1"/>
      <c r="RRO175" s="1"/>
      <c r="RRP175" s="1"/>
      <c r="RRQ175" s="1"/>
      <c r="RRR175" s="1"/>
      <c r="RRS175" s="1"/>
      <c r="RRT175" s="1"/>
      <c r="RRU175" s="1"/>
      <c r="RRV175" s="1"/>
      <c r="RRW175" s="1"/>
      <c r="RRX175" s="1"/>
      <c r="RRY175" s="1"/>
      <c r="RRZ175" s="1"/>
      <c r="RSA175" s="1"/>
      <c r="RSB175" s="1"/>
      <c r="RSC175" s="1"/>
      <c r="RSD175" s="1"/>
      <c r="RSE175" s="1"/>
      <c r="RSF175" s="1"/>
      <c r="RSG175" s="1"/>
      <c r="RSH175" s="1"/>
      <c r="RSI175" s="1"/>
      <c r="RSJ175" s="1"/>
      <c r="RSK175" s="1"/>
      <c r="RSL175" s="1"/>
      <c r="RSM175" s="1"/>
      <c r="RSN175" s="1"/>
      <c r="RSO175" s="1"/>
      <c r="RSP175" s="1"/>
      <c r="RSQ175" s="1"/>
      <c r="RSR175" s="1"/>
      <c r="RSS175" s="1"/>
      <c r="RST175" s="1"/>
      <c r="RSU175" s="1"/>
      <c r="RSV175" s="1"/>
      <c r="RSW175" s="1"/>
      <c r="RSX175" s="1"/>
      <c r="RSY175" s="1"/>
      <c r="RSZ175" s="1"/>
      <c r="RTA175" s="1"/>
      <c r="RTB175" s="1"/>
      <c r="RTC175" s="1"/>
      <c r="RTD175" s="1"/>
      <c r="RTE175" s="1"/>
      <c r="RTF175" s="1"/>
      <c r="RTG175" s="1"/>
      <c r="RTH175" s="1"/>
      <c r="RTI175" s="1"/>
      <c r="RTJ175" s="1"/>
      <c r="RTK175" s="1"/>
      <c r="RTL175" s="1"/>
      <c r="RTM175" s="1"/>
      <c r="RTN175" s="1"/>
      <c r="RTO175" s="1"/>
      <c r="RTP175" s="1"/>
      <c r="RTQ175" s="1"/>
      <c r="RTR175" s="1"/>
      <c r="RTS175" s="1"/>
      <c r="RTT175" s="1"/>
      <c r="RTU175" s="1"/>
      <c r="RTV175" s="1"/>
      <c r="RTW175" s="1"/>
      <c r="RTX175" s="1"/>
      <c r="RTY175" s="1"/>
      <c r="RTZ175" s="1"/>
      <c r="RUA175" s="1"/>
      <c r="RUB175" s="1"/>
      <c r="RUC175" s="1"/>
      <c r="RUD175" s="1"/>
      <c r="RUE175" s="1"/>
      <c r="RUF175" s="1"/>
      <c r="RUG175" s="1"/>
      <c r="RUH175" s="1"/>
      <c r="RUI175" s="1"/>
      <c r="RUJ175" s="1"/>
      <c r="RUK175" s="1"/>
      <c r="RUL175" s="1"/>
      <c r="RUM175" s="1"/>
      <c r="RUN175" s="1"/>
      <c r="RUO175" s="1"/>
      <c r="RUP175" s="1"/>
      <c r="RUQ175" s="1"/>
      <c r="RUR175" s="1"/>
      <c r="RUS175" s="1"/>
      <c r="RUT175" s="1"/>
      <c r="RUU175" s="1"/>
      <c r="RUV175" s="1"/>
      <c r="RUW175" s="1"/>
      <c r="RUX175" s="1"/>
      <c r="RUY175" s="1"/>
      <c r="RUZ175" s="1"/>
      <c r="RVA175" s="1"/>
      <c r="RVB175" s="1"/>
      <c r="RVC175" s="1"/>
      <c r="RVD175" s="1"/>
      <c r="RVE175" s="1"/>
      <c r="RVF175" s="1"/>
      <c r="RVG175" s="1"/>
      <c r="RVH175" s="1"/>
      <c r="RVI175" s="1"/>
      <c r="RVJ175" s="1"/>
      <c r="RVK175" s="1"/>
      <c r="RVL175" s="1"/>
      <c r="RVM175" s="1"/>
      <c r="RVN175" s="1"/>
      <c r="RVO175" s="1"/>
      <c r="RVP175" s="1"/>
      <c r="RVQ175" s="1"/>
      <c r="RVR175" s="1"/>
      <c r="RVS175" s="1"/>
      <c r="RVT175" s="1"/>
      <c r="RVU175" s="1"/>
      <c r="RVV175" s="1"/>
      <c r="RVW175" s="1"/>
      <c r="RVX175" s="1"/>
      <c r="RVY175" s="1"/>
      <c r="RVZ175" s="1"/>
      <c r="RWA175" s="1"/>
      <c r="RWB175" s="1"/>
      <c r="RWC175" s="1"/>
      <c r="RWD175" s="1"/>
      <c r="RWE175" s="1"/>
      <c r="RWF175" s="1"/>
      <c r="RWG175" s="1"/>
      <c r="RWH175" s="1"/>
      <c r="RWI175" s="1"/>
      <c r="RWJ175" s="1"/>
      <c r="RWK175" s="1"/>
      <c r="RWL175" s="1"/>
      <c r="RWM175" s="1"/>
      <c r="RWN175" s="1"/>
      <c r="RWO175" s="1"/>
      <c r="RWP175" s="1"/>
      <c r="RWQ175" s="1"/>
      <c r="RWR175" s="1"/>
      <c r="RWS175" s="1"/>
      <c r="RWT175" s="1"/>
      <c r="RWU175" s="1"/>
      <c r="RWV175" s="1"/>
      <c r="RWW175" s="1"/>
      <c r="RWX175" s="1"/>
      <c r="RWY175" s="1"/>
      <c r="RWZ175" s="1"/>
      <c r="RXA175" s="1"/>
      <c r="RXB175" s="1"/>
      <c r="RXC175" s="1"/>
      <c r="RXD175" s="1"/>
      <c r="RXE175" s="1"/>
      <c r="RXF175" s="1"/>
      <c r="RXG175" s="1"/>
      <c r="RXH175" s="1"/>
      <c r="RXI175" s="1"/>
      <c r="RXJ175" s="1"/>
      <c r="RXK175" s="1"/>
      <c r="RXL175" s="1"/>
      <c r="RXM175" s="1"/>
      <c r="RXN175" s="1"/>
      <c r="RXO175" s="1"/>
      <c r="RXP175" s="1"/>
      <c r="RXQ175" s="1"/>
      <c r="RXR175" s="1"/>
      <c r="RXS175" s="1"/>
      <c r="RXT175" s="1"/>
      <c r="RXU175" s="1"/>
      <c r="RXV175" s="1"/>
      <c r="RXW175" s="1"/>
      <c r="RXX175" s="1"/>
      <c r="RXY175" s="1"/>
      <c r="RXZ175" s="1"/>
      <c r="RYA175" s="1"/>
      <c r="RYB175" s="1"/>
      <c r="RYC175" s="1"/>
      <c r="RYD175" s="1"/>
      <c r="RYE175" s="1"/>
      <c r="RYF175" s="1"/>
      <c r="RYG175" s="1"/>
      <c r="RYH175" s="1"/>
      <c r="RYI175" s="1"/>
      <c r="RYJ175" s="1"/>
      <c r="RYK175" s="1"/>
      <c r="RYL175" s="1"/>
      <c r="RYM175" s="1"/>
      <c r="RYN175" s="1"/>
      <c r="RYO175" s="1"/>
      <c r="RYP175" s="1"/>
      <c r="RYQ175" s="1"/>
      <c r="RYR175" s="1"/>
      <c r="RYS175" s="1"/>
      <c r="RYT175" s="1"/>
      <c r="RYU175" s="1"/>
      <c r="RYV175" s="1"/>
      <c r="RYW175" s="1"/>
      <c r="RYX175" s="1"/>
      <c r="RYY175" s="1"/>
      <c r="RYZ175" s="1"/>
      <c r="RZA175" s="1"/>
      <c r="RZB175" s="1"/>
      <c r="RZC175" s="1"/>
      <c r="RZD175" s="1"/>
      <c r="RZE175" s="1"/>
      <c r="RZF175" s="1"/>
      <c r="RZG175" s="1"/>
      <c r="RZH175" s="1"/>
      <c r="RZI175" s="1"/>
      <c r="RZJ175" s="1"/>
      <c r="RZK175" s="1"/>
      <c r="RZL175" s="1"/>
      <c r="RZM175" s="1"/>
      <c r="RZN175" s="1"/>
      <c r="RZO175" s="1"/>
      <c r="RZP175" s="1"/>
      <c r="RZQ175" s="1"/>
      <c r="RZR175" s="1"/>
      <c r="RZS175" s="1"/>
      <c r="RZT175" s="1"/>
      <c r="RZU175" s="1"/>
      <c r="RZV175" s="1"/>
      <c r="RZW175" s="1"/>
      <c r="RZX175" s="1"/>
      <c r="RZY175" s="1"/>
      <c r="RZZ175" s="1"/>
      <c r="SAA175" s="1"/>
      <c r="SAB175" s="1"/>
      <c r="SAC175" s="1"/>
      <c r="SAD175" s="1"/>
      <c r="SAE175" s="1"/>
      <c r="SAF175" s="1"/>
      <c r="SAG175" s="1"/>
      <c r="SAH175" s="1"/>
      <c r="SAI175" s="1"/>
      <c r="SAJ175" s="1"/>
      <c r="SAK175" s="1"/>
      <c r="SAL175" s="1"/>
      <c r="SAM175" s="1"/>
      <c r="SAN175" s="1"/>
      <c r="SAO175" s="1"/>
      <c r="SAP175" s="1"/>
      <c r="SAQ175" s="1"/>
      <c r="SAR175" s="1"/>
      <c r="SAS175" s="1"/>
      <c r="SAT175" s="1"/>
      <c r="SAU175" s="1"/>
      <c r="SAV175" s="1"/>
      <c r="SAW175" s="1"/>
      <c r="SAX175" s="1"/>
      <c r="SAY175" s="1"/>
      <c r="SAZ175" s="1"/>
      <c r="SBA175" s="1"/>
      <c r="SBB175" s="1"/>
      <c r="SBC175" s="1"/>
      <c r="SBD175" s="1"/>
      <c r="SBE175" s="1"/>
      <c r="SBF175" s="1"/>
      <c r="SBG175" s="1"/>
      <c r="SBH175" s="1"/>
      <c r="SBI175" s="1"/>
      <c r="SBJ175" s="1"/>
      <c r="SBK175" s="1"/>
      <c r="SBL175" s="1"/>
      <c r="SBM175" s="1"/>
      <c r="SBN175" s="1"/>
      <c r="SBO175" s="1"/>
      <c r="SBP175" s="1"/>
      <c r="SBQ175" s="1"/>
      <c r="SBR175" s="1"/>
      <c r="SBS175" s="1"/>
      <c r="SBT175" s="1"/>
      <c r="SBU175" s="1"/>
      <c r="SBV175" s="1"/>
      <c r="SBW175" s="1"/>
      <c r="SBX175" s="1"/>
      <c r="SBY175" s="1"/>
      <c r="SBZ175" s="1"/>
      <c r="SCA175" s="1"/>
      <c r="SCB175" s="1"/>
      <c r="SCC175" s="1"/>
      <c r="SCD175" s="1"/>
      <c r="SCE175" s="1"/>
      <c r="SCF175" s="1"/>
      <c r="SCG175" s="1"/>
      <c r="SCH175" s="1"/>
      <c r="SCI175" s="1"/>
      <c r="SCJ175" s="1"/>
      <c r="SCK175" s="1"/>
      <c r="SCL175" s="1"/>
      <c r="SCM175" s="1"/>
      <c r="SCN175" s="1"/>
      <c r="SCO175" s="1"/>
      <c r="SCP175" s="1"/>
      <c r="SCQ175" s="1"/>
      <c r="SCR175" s="1"/>
      <c r="SCS175" s="1"/>
      <c r="SCT175" s="1"/>
      <c r="SCU175" s="1"/>
      <c r="SCV175" s="1"/>
      <c r="SCW175" s="1"/>
      <c r="SCX175" s="1"/>
      <c r="SCY175" s="1"/>
      <c r="SCZ175" s="1"/>
      <c r="SDA175" s="1"/>
      <c r="SDB175" s="1"/>
      <c r="SDC175" s="1"/>
      <c r="SDD175" s="1"/>
      <c r="SDE175" s="1"/>
      <c r="SDF175" s="1"/>
      <c r="SDG175" s="1"/>
      <c r="SDH175" s="1"/>
      <c r="SDI175" s="1"/>
      <c r="SDJ175" s="1"/>
      <c r="SDK175" s="1"/>
      <c r="SDL175" s="1"/>
      <c r="SDM175" s="1"/>
      <c r="SDN175" s="1"/>
      <c r="SDO175" s="1"/>
      <c r="SDP175" s="1"/>
      <c r="SDQ175" s="1"/>
      <c r="SDR175" s="1"/>
      <c r="SDS175" s="1"/>
      <c r="SDT175" s="1"/>
      <c r="SDU175" s="1"/>
      <c r="SDV175" s="1"/>
      <c r="SDW175" s="1"/>
      <c r="SDX175" s="1"/>
      <c r="SDY175" s="1"/>
      <c r="SDZ175" s="1"/>
      <c r="SEA175" s="1"/>
      <c r="SEB175" s="1"/>
      <c r="SEC175" s="1"/>
      <c r="SED175" s="1"/>
      <c r="SEE175" s="1"/>
      <c r="SEF175" s="1"/>
      <c r="SEG175" s="1"/>
      <c r="SEH175" s="1"/>
      <c r="SEI175" s="1"/>
      <c r="SEJ175" s="1"/>
      <c r="SEK175" s="1"/>
      <c r="SEL175" s="1"/>
      <c r="SEM175" s="1"/>
      <c r="SEN175" s="1"/>
      <c r="SEO175" s="1"/>
      <c r="SEP175" s="1"/>
      <c r="SEQ175" s="1"/>
      <c r="SER175" s="1"/>
      <c r="SES175" s="1"/>
      <c r="SET175" s="1"/>
      <c r="SEU175" s="1"/>
      <c r="SEV175" s="1"/>
      <c r="SEW175" s="1"/>
      <c r="SEX175" s="1"/>
      <c r="SEY175" s="1"/>
      <c r="SEZ175" s="1"/>
      <c r="SFA175" s="1"/>
      <c r="SFB175" s="1"/>
      <c r="SFC175" s="1"/>
      <c r="SFD175" s="1"/>
      <c r="SFE175" s="1"/>
      <c r="SFF175" s="1"/>
      <c r="SFG175" s="1"/>
      <c r="SFH175" s="1"/>
      <c r="SFI175" s="1"/>
      <c r="SFJ175" s="1"/>
      <c r="SFK175" s="1"/>
      <c r="SFL175" s="1"/>
      <c r="SFM175" s="1"/>
      <c r="SFN175" s="1"/>
      <c r="SFO175" s="1"/>
      <c r="SFP175" s="1"/>
      <c r="SFQ175" s="1"/>
      <c r="SFR175" s="1"/>
      <c r="SFS175" s="1"/>
      <c r="SFT175" s="1"/>
      <c r="SFU175" s="1"/>
      <c r="SFV175" s="1"/>
      <c r="SFW175" s="1"/>
      <c r="SFX175" s="1"/>
      <c r="SFY175" s="1"/>
      <c r="SFZ175" s="1"/>
      <c r="SGA175" s="1"/>
      <c r="SGB175" s="1"/>
      <c r="SGC175" s="1"/>
      <c r="SGD175" s="1"/>
      <c r="SGE175" s="1"/>
      <c r="SGF175" s="1"/>
      <c r="SGG175" s="1"/>
      <c r="SGH175" s="1"/>
      <c r="SGI175" s="1"/>
      <c r="SGJ175" s="1"/>
      <c r="SGK175" s="1"/>
      <c r="SGL175" s="1"/>
      <c r="SGM175" s="1"/>
      <c r="SGN175" s="1"/>
      <c r="SGO175" s="1"/>
      <c r="SGP175" s="1"/>
      <c r="SGQ175" s="1"/>
      <c r="SGR175" s="1"/>
      <c r="SGS175" s="1"/>
      <c r="SGT175" s="1"/>
      <c r="SGU175" s="1"/>
      <c r="SGV175" s="1"/>
      <c r="SGW175" s="1"/>
      <c r="SGX175" s="1"/>
      <c r="SGY175" s="1"/>
      <c r="SGZ175" s="1"/>
      <c r="SHA175" s="1"/>
      <c r="SHB175" s="1"/>
      <c r="SHC175" s="1"/>
      <c r="SHD175" s="1"/>
      <c r="SHE175" s="1"/>
      <c r="SHF175" s="1"/>
      <c r="SHG175" s="1"/>
      <c r="SHH175" s="1"/>
      <c r="SHI175" s="1"/>
      <c r="SHJ175" s="1"/>
      <c r="SHK175" s="1"/>
      <c r="SHL175" s="1"/>
      <c r="SHM175" s="1"/>
      <c r="SHN175" s="1"/>
      <c r="SHO175" s="1"/>
      <c r="SHP175" s="1"/>
      <c r="SHQ175" s="1"/>
      <c r="SHR175" s="1"/>
      <c r="SHS175" s="1"/>
      <c r="SHT175" s="1"/>
      <c r="SHU175" s="1"/>
      <c r="SHV175" s="1"/>
      <c r="SHW175" s="1"/>
      <c r="SHX175" s="1"/>
      <c r="SHY175" s="1"/>
      <c r="SHZ175" s="1"/>
      <c r="SIA175" s="1"/>
      <c r="SIB175" s="1"/>
      <c r="SIC175" s="1"/>
      <c r="SID175" s="1"/>
      <c r="SIE175" s="1"/>
      <c r="SIF175" s="1"/>
      <c r="SIG175" s="1"/>
      <c r="SIH175" s="1"/>
      <c r="SII175" s="1"/>
      <c r="SIJ175" s="1"/>
      <c r="SIK175" s="1"/>
      <c r="SIL175" s="1"/>
      <c r="SIM175" s="1"/>
      <c r="SIN175" s="1"/>
      <c r="SIO175" s="1"/>
      <c r="SIP175" s="1"/>
      <c r="SIQ175" s="1"/>
      <c r="SIR175" s="1"/>
      <c r="SIS175" s="1"/>
      <c r="SIT175" s="1"/>
      <c r="SIU175" s="1"/>
      <c r="SIV175" s="1"/>
      <c r="SIW175" s="1"/>
      <c r="SIX175" s="1"/>
      <c r="SIY175" s="1"/>
      <c r="SIZ175" s="1"/>
      <c r="SJA175" s="1"/>
      <c r="SJB175" s="1"/>
      <c r="SJC175" s="1"/>
      <c r="SJD175" s="1"/>
      <c r="SJE175" s="1"/>
      <c r="SJF175" s="1"/>
      <c r="SJG175" s="1"/>
      <c r="SJH175" s="1"/>
      <c r="SJI175" s="1"/>
      <c r="SJJ175" s="1"/>
      <c r="SJK175" s="1"/>
      <c r="SJL175" s="1"/>
      <c r="SJM175" s="1"/>
      <c r="SJN175" s="1"/>
      <c r="SJO175" s="1"/>
      <c r="SJP175" s="1"/>
      <c r="SJQ175" s="1"/>
      <c r="SJR175" s="1"/>
      <c r="SJS175" s="1"/>
      <c r="SJT175" s="1"/>
      <c r="SJU175" s="1"/>
      <c r="SJV175" s="1"/>
      <c r="SJW175" s="1"/>
      <c r="SJX175" s="1"/>
      <c r="SJY175" s="1"/>
      <c r="SJZ175" s="1"/>
      <c r="SKA175" s="1"/>
      <c r="SKB175" s="1"/>
      <c r="SKC175" s="1"/>
      <c r="SKD175" s="1"/>
      <c r="SKE175" s="1"/>
      <c r="SKF175" s="1"/>
      <c r="SKG175" s="1"/>
      <c r="SKH175" s="1"/>
      <c r="SKI175" s="1"/>
      <c r="SKJ175" s="1"/>
      <c r="SKK175" s="1"/>
      <c r="SKL175" s="1"/>
      <c r="SKM175" s="1"/>
      <c r="SKN175" s="1"/>
      <c r="SKO175" s="1"/>
      <c r="SKP175" s="1"/>
      <c r="SKQ175" s="1"/>
      <c r="SKR175" s="1"/>
      <c r="SKS175" s="1"/>
      <c r="SKT175" s="1"/>
      <c r="SKU175" s="1"/>
      <c r="SKV175" s="1"/>
      <c r="SKW175" s="1"/>
      <c r="SKX175" s="1"/>
      <c r="SKY175" s="1"/>
      <c r="SKZ175" s="1"/>
      <c r="SLA175" s="1"/>
      <c r="SLB175" s="1"/>
      <c r="SLC175" s="1"/>
      <c r="SLD175" s="1"/>
      <c r="SLE175" s="1"/>
      <c r="SLF175" s="1"/>
      <c r="SLG175" s="1"/>
      <c r="SLH175" s="1"/>
      <c r="SLI175" s="1"/>
      <c r="SLJ175" s="1"/>
      <c r="SLK175" s="1"/>
      <c r="SLL175" s="1"/>
      <c r="SLM175" s="1"/>
      <c r="SLN175" s="1"/>
      <c r="SLO175" s="1"/>
      <c r="SLP175" s="1"/>
      <c r="SLQ175" s="1"/>
      <c r="SLR175" s="1"/>
      <c r="SLS175" s="1"/>
      <c r="SLT175" s="1"/>
      <c r="SLU175" s="1"/>
      <c r="SLV175" s="1"/>
      <c r="SLW175" s="1"/>
      <c r="SLX175" s="1"/>
      <c r="SLY175" s="1"/>
      <c r="SLZ175" s="1"/>
      <c r="SMA175" s="1"/>
      <c r="SMB175" s="1"/>
      <c r="SMC175" s="1"/>
      <c r="SMD175" s="1"/>
      <c r="SME175" s="1"/>
      <c r="SMF175" s="1"/>
      <c r="SMG175" s="1"/>
      <c r="SMH175" s="1"/>
      <c r="SMI175" s="1"/>
      <c r="SMJ175" s="1"/>
      <c r="SMK175" s="1"/>
      <c r="SML175" s="1"/>
      <c r="SMM175" s="1"/>
      <c r="SMN175" s="1"/>
      <c r="SMO175" s="1"/>
      <c r="SMP175" s="1"/>
      <c r="SMQ175" s="1"/>
      <c r="SMR175" s="1"/>
      <c r="SMS175" s="1"/>
      <c r="SMT175" s="1"/>
      <c r="SMU175" s="1"/>
      <c r="SMV175" s="1"/>
      <c r="SMW175" s="1"/>
      <c r="SMX175" s="1"/>
      <c r="SMY175" s="1"/>
      <c r="SMZ175" s="1"/>
      <c r="SNA175" s="1"/>
      <c r="SNB175" s="1"/>
      <c r="SNC175" s="1"/>
      <c r="SND175" s="1"/>
      <c r="SNE175" s="1"/>
      <c r="SNF175" s="1"/>
      <c r="SNG175" s="1"/>
      <c r="SNH175" s="1"/>
      <c r="SNI175" s="1"/>
      <c r="SNJ175" s="1"/>
      <c r="SNK175" s="1"/>
      <c r="SNL175" s="1"/>
      <c r="SNM175" s="1"/>
      <c r="SNN175" s="1"/>
      <c r="SNO175" s="1"/>
      <c r="SNP175" s="1"/>
      <c r="SNQ175" s="1"/>
      <c r="SNR175" s="1"/>
      <c r="SNS175" s="1"/>
      <c r="SNT175" s="1"/>
      <c r="SNU175" s="1"/>
      <c r="SNV175" s="1"/>
      <c r="SNW175" s="1"/>
      <c r="SNX175" s="1"/>
      <c r="SNY175" s="1"/>
      <c r="SNZ175" s="1"/>
      <c r="SOA175" s="1"/>
      <c r="SOB175" s="1"/>
      <c r="SOC175" s="1"/>
      <c r="SOD175" s="1"/>
      <c r="SOE175" s="1"/>
      <c r="SOF175" s="1"/>
      <c r="SOG175" s="1"/>
      <c r="SOH175" s="1"/>
      <c r="SOI175" s="1"/>
      <c r="SOJ175" s="1"/>
      <c r="SOK175" s="1"/>
      <c r="SOL175" s="1"/>
      <c r="SOM175" s="1"/>
      <c r="SON175" s="1"/>
      <c r="SOO175" s="1"/>
      <c r="SOP175" s="1"/>
      <c r="SOQ175" s="1"/>
      <c r="SOR175" s="1"/>
      <c r="SOS175" s="1"/>
      <c r="SOT175" s="1"/>
      <c r="SOU175" s="1"/>
      <c r="SOV175" s="1"/>
      <c r="SOW175" s="1"/>
      <c r="SOX175" s="1"/>
      <c r="SOY175" s="1"/>
      <c r="SOZ175" s="1"/>
      <c r="SPA175" s="1"/>
      <c r="SPB175" s="1"/>
      <c r="SPC175" s="1"/>
      <c r="SPD175" s="1"/>
      <c r="SPE175" s="1"/>
      <c r="SPF175" s="1"/>
      <c r="SPG175" s="1"/>
      <c r="SPH175" s="1"/>
      <c r="SPI175" s="1"/>
      <c r="SPJ175" s="1"/>
      <c r="SPK175" s="1"/>
      <c r="SPL175" s="1"/>
      <c r="SPM175" s="1"/>
      <c r="SPN175" s="1"/>
      <c r="SPO175" s="1"/>
      <c r="SPP175" s="1"/>
      <c r="SPQ175" s="1"/>
      <c r="SPR175" s="1"/>
      <c r="SPS175" s="1"/>
      <c r="SPT175" s="1"/>
      <c r="SPU175" s="1"/>
      <c r="SPV175" s="1"/>
      <c r="SPW175" s="1"/>
      <c r="SPX175" s="1"/>
      <c r="SPY175" s="1"/>
      <c r="SPZ175" s="1"/>
      <c r="SQA175" s="1"/>
      <c r="SQB175" s="1"/>
      <c r="SQC175" s="1"/>
      <c r="SQD175" s="1"/>
      <c r="SQE175" s="1"/>
      <c r="SQF175" s="1"/>
      <c r="SQG175" s="1"/>
      <c r="SQH175" s="1"/>
      <c r="SQI175" s="1"/>
      <c r="SQJ175" s="1"/>
      <c r="SQK175" s="1"/>
      <c r="SQL175" s="1"/>
      <c r="SQM175" s="1"/>
      <c r="SQN175" s="1"/>
      <c r="SQO175" s="1"/>
      <c r="SQP175" s="1"/>
      <c r="SQQ175" s="1"/>
      <c r="SQR175" s="1"/>
      <c r="SQS175" s="1"/>
      <c r="SQT175" s="1"/>
      <c r="SQU175" s="1"/>
      <c r="SQV175" s="1"/>
      <c r="SQW175" s="1"/>
      <c r="SQX175" s="1"/>
      <c r="SQY175" s="1"/>
      <c r="SQZ175" s="1"/>
      <c r="SRA175" s="1"/>
      <c r="SRB175" s="1"/>
      <c r="SRC175" s="1"/>
      <c r="SRD175" s="1"/>
      <c r="SRE175" s="1"/>
      <c r="SRF175" s="1"/>
      <c r="SRG175" s="1"/>
      <c r="SRH175" s="1"/>
      <c r="SRI175" s="1"/>
      <c r="SRJ175" s="1"/>
      <c r="SRK175" s="1"/>
      <c r="SRL175" s="1"/>
      <c r="SRM175" s="1"/>
      <c r="SRN175" s="1"/>
      <c r="SRO175" s="1"/>
      <c r="SRP175" s="1"/>
      <c r="SRQ175" s="1"/>
      <c r="SRR175" s="1"/>
      <c r="SRS175" s="1"/>
      <c r="SRT175" s="1"/>
      <c r="SRU175" s="1"/>
      <c r="SRV175" s="1"/>
      <c r="SRW175" s="1"/>
      <c r="SRX175" s="1"/>
      <c r="SRY175" s="1"/>
      <c r="SRZ175" s="1"/>
      <c r="SSA175" s="1"/>
      <c r="SSB175" s="1"/>
      <c r="SSC175" s="1"/>
      <c r="SSD175" s="1"/>
      <c r="SSE175" s="1"/>
      <c r="SSF175" s="1"/>
      <c r="SSG175" s="1"/>
      <c r="SSH175" s="1"/>
      <c r="SSI175" s="1"/>
      <c r="SSJ175" s="1"/>
      <c r="SSK175" s="1"/>
      <c r="SSL175" s="1"/>
      <c r="SSM175" s="1"/>
      <c r="SSN175" s="1"/>
      <c r="SSO175" s="1"/>
      <c r="SSP175" s="1"/>
      <c r="SSQ175" s="1"/>
      <c r="SSR175" s="1"/>
      <c r="SSS175" s="1"/>
      <c r="SST175" s="1"/>
      <c r="SSU175" s="1"/>
      <c r="SSV175" s="1"/>
      <c r="SSW175" s="1"/>
      <c r="SSX175" s="1"/>
      <c r="SSY175" s="1"/>
      <c r="SSZ175" s="1"/>
      <c r="STA175" s="1"/>
      <c r="STB175" s="1"/>
      <c r="STC175" s="1"/>
      <c r="STD175" s="1"/>
      <c r="STE175" s="1"/>
      <c r="STF175" s="1"/>
      <c r="STG175" s="1"/>
      <c r="STH175" s="1"/>
      <c r="STI175" s="1"/>
      <c r="STJ175" s="1"/>
      <c r="STK175" s="1"/>
      <c r="STL175" s="1"/>
      <c r="STM175" s="1"/>
      <c r="STN175" s="1"/>
      <c r="STO175" s="1"/>
      <c r="STP175" s="1"/>
      <c r="STQ175" s="1"/>
      <c r="STR175" s="1"/>
      <c r="STS175" s="1"/>
      <c r="STT175" s="1"/>
      <c r="STU175" s="1"/>
      <c r="STV175" s="1"/>
      <c r="STW175" s="1"/>
      <c r="STX175" s="1"/>
      <c r="STY175" s="1"/>
      <c r="STZ175" s="1"/>
      <c r="SUA175" s="1"/>
      <c r="SUB175" s="1"/>
      <c r="SUC175" s="1"/>
      <c r="SUD175" s="1"/>
      <c r="SUE175" s="1"/>
      <c r="SUF175" s="1"/>
      <c r="SUG175" s="1"/>
      <c r="SUH175" s="1"/>
      <c r="SUI175" s="1"/>
      <c r="SUJ175" s="1"/>
      <c r="SUK175" s="1"/>
      <c r="SUL175" s="1"/>
      <c r="SUM175" s="1"/>
      <c r="SUN175" s="1"/>
      <c r="SUO175" s="1"/>
      <c r="SUP175" s="1"/>
      <c r="SUQ175" s="1"/>
      <c r="SUR175" s="1"/>
      <c r="SUS175" s="1"/>
      <c r="SUT175" s="1"/>
      <c r="SUU175" s="1"/>
      <c r="SUV175" s="1"/>
      <c r="SUW175" s="1"/>
      <c r="SUX175" s="1"/>
      <c r="SUY175" s="1"/>
      <c r="SUZ175" s="1"/>
      <c r="SVA175" s="1"/>
      <c r="SVB175" s="1"/>
      <c r="SVC175" s="1"/>
      <c r="SVD175" s="1"/>
      <c r="SVE175" s="1"/>
      <c r="SVF175" s="1"/>
      <c r="SVG175" s="1"/>
      <c r="SVH175" s="1"/>
      <c r="SVI175" s="1"/>
      <c r="SVJ175" s="1"/>
      <c r="SVK175" s="1"/>
      <c r="SVL175" s="1"/>
      <c r="SVM175" s="1"/>
      <c r="SVN175" s="1"/>
      <c r="SVO175" s="1"/>
      <c r="SVP175" s="1"/>
      <c r="SVQ175" s="1"/>
      <c r="SVR175" s="1"/>
      <c r="SVS175" s="1"/>
      <c r="SVT175" s="1"/>
      <c r="SVU175" s="1"/>
      <c r="SVV175" s="1"/>
      <c r="SVW175" s="1"/>
      <c r="SVX175" s="1"/>
      <c r="SVY175" s="1"/>
      <c r="SVZ175" s="1"/>
      <c r="SWA175" s="1"/>
      <c r="SWB175" s="1"/>
      <c r="SWC175" s="1"/>
      <c r="SWD175" s="1"/>
      <c r="SWE175" s="1"/>
      <c r="SWF175" s="1"/>
      <c r="SWG175" s="1"/>
      <c r="SWH175" s="1"/>
      <c r="SWI175" s="1"/>
      <c r="SWJ175" s="1"/>
      <c r="SWK175" s="1"/>
      <c r="SWL175" s="1"/>
      <c r="SWM175" s="1"/>
      <c r="SWN175" s="1"/>
      <c r="SWO175" s="1"/>
      <c r="SWP175" s="1"/>
      <c r="SWQ175" s="1"/>
      <c r="SWR175" s="1"/>
      <c r="SWS175" s="1"/>
      <c r="SWT175" s="1"/>
      <c r="SWU175" s="1"/>
      <c r="SWV175" s="1"/>
      <c r="SWW175" s="1"/>
      <c r="SWX175" s="1"/>
      <c r="SWY175" s="1"/>
      <c r="SWZ175" s="1"/>
      <c r="SXA175" s="1"/>
      <c r="SXB175" s="1"/>
      <c r="SXC175" s="1"/>
      <c r="SXD175" s="1"/>
      <c r="SXE175" s="1"/>
      <c r="SXF175" s="1"/>
      <c r="SXG175" s="1"/>
      <c r="SXH175" s="1"/>
      <c r="SXI175" s="1"/>
      <c r="SXJ175" s="1"/>
      <c r="SXK175" s="1"/>
      <c r="SXL175" s="1"/>
      <c r="SXM175" s="1"/>
      <c r="SXN175" s="1"/>
      <c r="SXO175" s="1"/>
      <c r="SXP175" s="1"/>
      <c r="SXQ175" s="1"/>
      <c r="SXR175" s="1"/>
      <c r="SXS175" s="1"/>
      <c r="SXT175" s="1"/>
      <c r="SXU175" s="1"/>
      <c r="SXV175" s="1"/>
      <c r="SXW175" s="1"/>
      <c r="SXX175" s="1"/>
      <c r="SXY175" s="1"/>
      <c r="SXZ175" s="1"/>
      <c r="SYA175" s="1"/>
      <c r="SYB175" s="1"/>
      <c r="SYC175" s="1"/>
      <c r="SYD175" s="1"/>
      <c r="SYE175" s="1"/>
      <c r="SYF175" s="1"/>
      <c r="SYG175" s="1"/>
      <c r="SYH175" s="1"/>
      <c r="SYI175" s="1"/>
      <c r="SYJ175" s="1"/>
      <c r="SYK175" s="1"/>
      <c r="SYL175" s="1"/>
      <c r="SYM175" s="1"/>
      <c r="SYN175" s="1"/>
      <c r="SYO175" s="1"/>
      <c r="SYP175" s="1"/>
      <c r="SYQ175" s="1"/>
      <c r="SYR175" s="1"/>
      <c r="SYS175" s="1"/>
      <c r="SYT175" s="1"/>
      <c r="SYU175" s="1"/>
      <c r="SYV175" s="1"/>
      <c r="SYW175" s="1"/>
      <c r="SYX175" s="1"/>
      <c r="SYY175" s="1"/>
      <c r="SYZ175" s="1"/>
      <c r="SZA175" s="1"/>
      <c r="SZB175" s="1"/>
      <c r="SZC175" s="1"/>
      <c r="SZD175" s="1"/>
      <c r="SZE175" s="1"/>
      <c r="SZF175" s="1"/>
      <c r="SZG175" s="1"/>
      <c r="SZH175" s="1"/>
      <c r="SZI175" s="1"/>
      <c r="SZJ175" s="1"/>
      <c r="SZK175" s="1"/>
      <c r="SZL175" s="1"/>
      <c r="SZM175" s="1"/>
      <c r="SZN175" s="1"/>
      <c r="SZO175" s="1"/>
      <c r="SZP175" s="1"/>
      <c r="SZQ175" s="1"/>
      <c r="SZR175" s="1"/>
      <c r="SZS175" s="1"/>
      <c r="SZT175" s="1"/>
      <c r="SZU175" s="1"/>
      <c r="SZV175" s="1"/>
      <c r="SZW175" s="1"/>
      <c r="SZX175" s="1"/>
      <c r="SZY175" s="1"/>
      <c r="SZZ175" s="1"/>
      <c r="TAA175" s="1"/>
      <c r="TAB175" s="1"/>
      <c r="TAC175" s="1"/>
      <c r="TAD175" s="1"/>
      <c r="TAE175" s="1"/>
      <c r="TAF175" s="1"/>
      <c r="TAG175" s="1"/>
      <c r="TAH175" s="1"/>
      <c r="TAI175" s="1"/>
      <c r="TAJ175" s="1"/>
      <c r="TAK175" s="1"/>
      <c r="TAL175" s="1"/>
      <c r="TAM175" s="1"/>
      <c r="TAN175" s="1"/>
      <c r="TAO175" s="1"/>
      <c r="TAP175" s="1"/>
      <c r="TAQ175" s="1"/>
      <c r="TAR175" s="1"/>
      <c r="TAS175" s="1"/>
      <c r="TAT175" s="1"/>
      <c r="TAU175" s="1"/>
      <c r="TAV175" s="1"/>
      <c r="TAW175" s="1"/>
      <c r="TAX175" s="1"/>
      <c r="TAY175" s="1"/>
      <c r="TAZ175" s="1"/>
      <c r="TBA175" s="1"/>
      <c r="TBB175" s="1"/>
      <c r="TBC175" s="1"/>
      <c r="TBD175" s="1"/>
      <c r="TBE175" s="1"/>
      <c r="TBF175" s="1"/>
      <c r="TBG175" s="1"/>
      <c r="TBH175" s="1"/>
      <c r="TBI175" s="1"/>
      <c r="TBJ175" s="1"/>
      <c r="TBK175" s="1"/>
      <c r="TBL175" s="1"/>
      <c r="TBM175" s="1"/>
      <c r="TBN175" s="1"/>
      <c r="TBO175" s="1"/>
      <c r="TBP175" s="1"/>
      <c r="TBQ175" s="1"/>
      <c r="TBR175" s="1"/>
      <c r="TBS175" s="1"/>
      <c r="TBT175" s="1"/>
      <c r="TBU175" s="1"/>
      <c r="TBV175" s="1"/>
      <c r="TBW175" s="1"/>
      <c r="TBX175" s="1"/>
      <c r="TBY175" s="1"/>
      <c r="TBZ175" s="1"/>
      <c r="TCA175" s="1"/>
      <c r="TCB175" s="1"/>
      <c r="TCC175" s="1"/>
      <c r="TCD175" s="1"/>
      <c r="TCE175" s="1"/>
      <c r="TCF175" s="1"/>
      <c r="TCG175" s="1"/>
      <c r="TCH175" s="1"/>
      <c r="TCI175" s="1"/>
      <c r="TCJ175" s="1"/>
      <c r="TCK175" s="1"/>
      <c r="TCL175" s="1"/>
      <c r="TCM175" s="1"/>
      <c r="TCN175" s="1"/>
      <c r="TCO175" s="1"/>
      <c r="TCP175" s="1"/>
      <c r="TCQ175" s="1"/>
      <c r="TCR175" s="1"/>
      <c r="TCS175" s="1"/>
      <c r="TCT175" s="1"/>
      <c r="TCU175" s="1"/>
      <c r="TCV175" s="1"/>
      <c r="TCW175" s="1"/>
      <c r="TCX175" s="1"/>
      <c r="TCY175" s="1"/>
      <c r="TCZ175" s="1"/>
      <c r="TDA175" s="1"/>
      <c r="TDB175" s="1"/>
      <c r="TDC175" s="1"/>
      <c r="TDD175" s="1"/>
      <c r="TDE175" s="1"/>
      <c r="TDF175" s="1"/>
      <c r="TDG175" s="1"/>
      <c r="TDH175" s="1"/>
      <c r="TDI175" s="1"/>
      <c r="TDJ175" s="1"/>
      <c r="TDK175" s="1"/>
      <c r="TDL175" s="1"/>
      <c r="TDM175" s="1"/>
      <c r="TDN175" s="1"/>
      <c r="TDO175" s="1"/>
      <c r="TDP175" s="1"/>
      <c r="TDQ175" s="1"/>
      <c r="TDR175" s="1"/>
      <c r="TDS175" s="1"/>
      <c r="TDT175" s="1"/>
      <c r="TDU175" s="1"/>
      <c r="TDV175" s="1"/>
      <c r="TDW175" s="1"/>
      <c r="TDX175" s="1"/>
      <c r="TDY175" s="1"/>
      <c r="TDZ175" s="1"/>
      <c r="TEA175" s="1"/>
      <c r="TEB175" s="1"/>
      <c r="TEC175" s="1"/>
      <c r="TED175" s="1"/>
      <c r="TEE175" s="1"/>
      <c r="TEF175" s="1"/>
      <c r="TEG175" s="1"/>
      <c r="TEH175" s="1"/>
      <c r="TEI175" s="1"/>
      <c r="TEJ175" s="1"/>
      <c r="TEK175" s="1"/>
      <c r="TEL175" s="1"/>
      <c r="TEM175" s="1"/>
      <c r="TEN175" s="1"/>
      <c r="TEO175" s="1"/>
      <c r="TEP175" s="1"/>
      <c r="TEQ175" s="1"/>
      <c r="TER175" s="1"/>
      <c r="TES175" s="1"/>
      <c r="TET175" s="1"/>
      <c r="TEU175" s="1"/>
      <c r="TEV175" s="1"/>
      <c r="TEW175" s="1"/>
      <c r="TEX175" s="1"/>
      <c r="TEY175" s="1"/>
      <c r="TEZ175" s="1"/>
      <c r="TFA175" s="1"/>
      <c r="TFB175" s="1"/>
      <c r="TFC175" s="1"/>
      <c r="TFD175" s="1"/>
      <c r="TFE175" s="1"/>
      <c r="TFF175" s="1"/>
      <c r="TFG175" s="1"/>
      <c r="TFH175" s="1"/>
      <c r="TFI175" s="1"/>
      <c r="TFJ175" s="1"/>
      <c r="TFK175" s="1"/>
      <c r="TFL175" s="1"/>
      <c r="TFM175" s="1"/>
      <c r="TFN175" s="1"/>
      <c r="TFO175" s="1"/>
      <c r="TFP175" s="1"/>
      <c r="TFQ175" s="1"/>
      <c r="TFR175" s="1"/>
      <c r="TFS175" s="1"/>
      <c r="TFT175" s="1"/>
      <c r="TFU175" s="1"/>
      <c r="TFV175" s="1"/>
      <c r="TFW175" s="1"/>
      <c r="TFX175" s="1"/>
      <c r="TFY175" s="1"/>
      <c r="TFZ175" s="1"/>
      <c r="TGA175" s="1"/>
      <c r="TGB175" s="1"/>
      <c r="TGC175" s="1"/>
      <c r="TGD175" s="1"/>
      <c r="TGE175" s="1"/>
      <c r="TGF175" s="1"/>
      <c r="TGG175" s="1"/>
      <c r="TGH175" s="1"/>
      <c r="TGI175" s="1"/>
      <c r="TGJ175" s="1"/>
      <c r="TGK175" s="1"/>
      <c r="TGL175" s="1"/>
      <c r="TGM175" s="1"/>
      <c r="TGN175" s="1"/>
      <c r="TGO175" s="1"/>
      <c r="TGP175" s="1"/>
      <c r="TGQ175" s="1"/>
      <c r="TGR175" s="1"/>
      <c r="TGS175" s="1"/>
      <c r="TGT175" s="1"/>
      <c r="TGU175" s="1"/>
      <c r="TGV175" s="1"/>
      <c r="TGW175" s="1"/>
      <c r="TGX175" s="1"/>
      <c r="TGY175" s="1"/>
      <c r="TGZ175" s="1"/>
      <c r="THA175" s="1"/>
      <c r="THB175" s="1"/>
      <c r="THC175" s="1"/>
      <c r="THD175" s="1"/>
      <c r="THE175" s="1"/>
      <c r="THF175" s="1"/>
      <c r="THG175" s="1"/>
      <c r="THH175" s="1"/>
      <c r="THI175" s="1"/>
      <c r="THJ175" s="1"/>
      <c r="THK175" s="1"/>
      <c r="THL175" s="1"/>
      <c r="THM175" s="1"/>
      <c r="THN175" s="1"/>
      <c r="THO175" s="1"/>
      <c r="THP175" s="1"/>
      <c r="THQ175" s="1"/>
      <c r="THR175" s="1"/>
      <c r="THS175" s="1"/>
      <c r="THT175" s="1"/>
      <c r="THU175" s="1"/>
      <c r="THV175" s="1"/>
      <c r="THW175" s="1"/>
      <c r="THX175" s="1"/>
      <c r="THY175" s="1"/>
      <c r="THZ175" s="1"/>
      <c r="TIA175" s="1"/>
      <c r="TIB175" s="1"/>
      <c r="TIC175" s="1"/>
      <c r="TID175" s="1"/>
      <c r="TIE175" s="1"/>
      <c r="TIF175" s="1"/>
      <c r="TIG175" s="1"/>
      <c r="TIH175" s="1"/>
      <c r="TII175" s="1"/>
      <c r="TIJ175" s="1"/>
      <c r="TIK175" s="1"/>
      <c r="TIL175" s="1"/>
      <c r="TIM175" s="1"/>
      <c r="TIN175" s="1"/>
      <c r="TIO175" s="1"/>
      <c r="TIP175" s="1"/>
      <c r="TIQ175" s="1"/>
      <c r="TIR175" s="1"/>
      <c r="TIS175" s="1"/>
      <c r="TIT175" s="1"/>
      <c r="TIU175" s="1"/>
      <c r="TIV175" s="1"/>
      <c r="TIW175" s="1"/>
      <c r="TIX175" s="1"/>
      <c r="TIY175" s="1"/>
      <c r="TIZ175" s="1"/>
      <c r="TJA175" s="1"/>
      <c r="TJB175" s="1"/>
      <c r="TJC175" s="1"/>
      <c r="TJD175" s="1"/>
      <c r="TJE175" s="1"/>
      <c r="TJF175" s="1"/>
      <c r="TJG175" s="1"/>
      <c r="TJH175" s="1"/>
      <c r="TJI175" s="1"/>
      <c r="TJJ175" s="1"/>
      <c r="TJK175" s="1"/>
      <c r="TJL175" s="1"/>
      <c r="TJM175" s="1"/>
      <c r="TJN175" s="1"/>
      <c r="TJO175" s="1"/>
      <c r="TJP175" s="1"/>
      <c r="TJQ175" s="1"/>
      <c r="TJR175" s="1"/>
      <c r="TJS175" s="1"/>
      <c r="TJT175" s="1"/>
      <c r="TJU175" s="1"/>
      <c r="TJV175" s="1"/>
      <c r="TJW175" s="1"/>
      <c r="TJX175" s="1"/>
      <c r="TJY175" s="1"/>
      <c r="TJZ175" s="1"/>
      <c r="TKA175" s="1"/>
      <c r="TKB175" s="1"/>
      <c r="TKC175" s="1"/>
      <c r="TKD175" s="1"/>
      <c r="TKE175" s="1"/>
      <c r="TKF175" s="1"/>
      <c r="TKG175" s="1"/>
      <c r="TKH175" s="1"/>
      <c r="TKI175" s="1"/>
      <c r="TKJ175" s="1"/>
      <c r="TKK175" s="1"/>
      <c r="TKL175" s="1"/>
      <c r="TKM175" s="1"/>
      <c r="TKN175" s="1"/>
      <c r="TKO175" s="1"/>
      <c r="TKP175" s="1"/>
      <c r="TKQ175" s="1"/>
      <c r="TKR175" s="1"/>
      <c r="TKS175" s="1"/>
      <c r="TKT175" s="1"/>
      <c r="TKU175" s="1"/>
      <c r="TKV175" s="1"/>
      <c r="TKW175" s="1"/>
      <c r="TKX175" s="1"/>
      <c r="TKY175" s="1"/>
      <c r="TKZ175" s="1"/>
      <c r="TLA175" s="1"/>
      <c r="TLB175" s="1"/>
      <c r="TLC175" s="1"/>
      <c r="TLD175" s="1"/>
      <c r="TLE175" s="1"/>
      <c r="TLF175" s="1"/>
      <c r="TLG175" s="1"/>
      <c r="TLH175" s="1"/>
      <c r="TLI175" s="1"/>
      <c r="TLJ175" s="1"/>
      <c r="TLK175" s="1"/>
      <c r="TLL175" s="1"/>
      <c r="TLM175" s="1"/>
      <c r="TLN175" s="1"/>
      <c r="TLO175" s="1"/>
      <c r="TLP175" s="1"/>
      <c r="TLQ175" s="1"/>
      <c r="TLR175" s="1"/>
      <c r="TLS175" s="1"/>
      <c r="TLT175" s="1"/>
      <c r="TLU175" s="1"/>
      <c r="TLV175" s="1"/>
      <c r="TLW175" s="1"/>
      <c r="TLX175" s="1"/>
      <c r="TLY175" s="1"/>
      <c r="TLZ175" s="1"/>
      <c r="TMA175" s="1"/>
      <c r="TMB175" s="1"/>
      <c r="TMC175" s="1"/>
      <c r="TMD175" s="1"/>
      <c r="TME175" s="1"/>
      <c r="TMF175" s="1"/>
      <c r="TMG175" s="1"/>
      <c r="TMH175" s="1"/>
      <c r="TMI175" s="1"/>
      <c r="TMJ175" s="1"/>
      <c r="TMK175" s="1"/>
      <c r="TML175" s="1"/>
      <c r="TMM175" s="1"/>
      <c r="TMN175" s="1"/>
      <c r="TMO175" s="1"/>
      <c r="TMP175" s="1"/>
      <c r="TMQ175" s="1"/>
      <c r="TMR175" s="1"/>
      <c r="TMS175" s="1"/>
      <c r="TMT175" s="1"/>
      <c r="TMU175" s="1"/>
      <c r="TMV175" s="1"/>
      <c r="TMW175" s="1"/>
      <c r="TMX175" s="1"/>
      <c r="TMY175" s="1"/>
      <c r="TMZ175" s="1"/>
      <c r="TNA175" s="1"/>
      <c r="TNB175" s="1"/>
      <c r="TNC175" s="1"/>
      <c r="TND175" s="1"/>
      <c r="TNE175" s="1"/>
      <c r="TNF175" s="1"/>
      <c r="TNG175" s="1"/>
      <c r="TNH175" s="1"/>
      <c r="TNI175" s="1"/>
      <c r="TNJ175" s="1"/>
      <c r="TNK175" s="1"/>
      <c r="TNL175" s="1"/>
      <c r="TNM175" s="1"/>
      <c r="TNN175" s="1"/>
      <c r="TNO175" s="1"/>
      <c r="TNP175" s="1"/>
      <c r="TNQ175" s="1"/>
      <c r="TNR175" s="1"/>
      <c r="TNS175" s="1"/>
      <c r="TNT175" s="1"/>
      <c r="TNU175" s="1"/>
      <c r="TNV175" s="1"/>
      <c r="TNW175" s="1"/>
      <c r="TNX175" s="1"/>
      <c r="TNY175" s="1"/>
      <c r="TNZ175" s="1"/>
      <c r="TOA175" s="1"/>
      <c r="TOB175" s="1"/>
      <c r="TOC175" s="1"/>
      <c r="TOD175" s="1"/>
      <c r="TOE175" s="1"/>
      <c r="TOF175" s="1"/>
      <c r="TOG175" s="1"/>
      <c r="TOH175" s="1"/>
      <c r="TOI175" s="1"/>
      <c r="TOJ175" s="1"/>
      <c r="TOK175" s="1"/>
      <c r="TOL175" s="1"/>
      <c r="TOM175" s="1"/>
      <c r="TON175" s="1"/>
      <c r="TOO175" s="1"/>
      <c r="TOP175" s="1"/>
      <c r="TOQ175" s="1"/>
      <c r="TOR175" s="1"/>
      <c r="TOS175" s="1"/>
      <c r="TOT175" s="1"/>
      <c r="TOU175" s="1"/>
      <c r="TOV175" s="1"/>
      <c r="TOW175" s="1"/>
      <c r="TOX175" s="1"/>
      <c r="TOY175" s="1"/>
      <c r="TOZ175" s="1"/>
      <c r="TPA175" s="1"/>
      <c r="TPB175" s="1"/>
      <c r="TPC175" s="1"/>
      <c r="TPD175" s="1"/>
      <c r="TPE175" s="1"/>
      <c r="TPF175" s="1"/>
      <c r="TPG175" s="1"/>
      <c r="TPH175" s="1"/>
      <c r="TPI175" s="1"/>
      <c r="TPJ175" s="1"/>
      <c r="TPK175" s="1"/>
      <c r="TPL175" s="1"/>
      <c r="TPM175" s="1"/>
      <c r="TPN175" s="1"/>
      <c r="TPO175" s="1"/>
      <c r="TPP175" s="1"/>
      <c r="TPQ175" s="1"/>
      <c r="TPR175" s="1"/>
      <c r="TPS175" s="1"/>
      <c r="TPT175" s="1"/>
      <c r="TPU175" s="1"/>
      <c r="TPV175" s="1"/>
      <c r="TPW175" s="1"/>
      <c r="TPX175" s="1"/>
      <c r="TPY175" s="1"/>
      <c r="TPZ175" s="1"/>
      <c r="TQA175" s="1"/>
      <c r="TQB175" s="1"/>
      <c r="TQC175" s="1"/>
      <c r="TQD175" s="1"/>
      <c r="TQE175" s="1"/>
      <c r="TQF175" s="1"/>
      <c r="TQG175" s="1"/>
      <c r="TQH175" s="1"/>
      <c r="TQI175" s="1"/>
      <c r="TQJ175" s="1"/>
      <c r="TQK175" s="1"/>
      <c r="TQL175" s="1"/>
      <c r="TQM175" s="1"/>
      <c r="TQN175" s="1"/>
      <c r="TQO175" s="1"/>
      <c r="TQP175" s="1"/>
      <c r="TQQ175" s="1"/>
      <c r="TQR175" s="1"/>
      <c r="TQS175" s="1"/>
      <c r="TQT175" s="1"/>
      <c r="TQU175" s="1"/>
      <c r="TQV175" s="1"/>
      <c r="TQW175" s="1"/>
      <c r="TQX175" s="1"/>
      <c r="TQY175" s="1"/>
      <c r="TQZ175" s="1"/>
      <c r="TRA175" s="1"/>
      <c r="TRB175" s="1"/>
      <c r="TRC175" s="1"/>
      <c r="TRD175" s="1"/>
      <c r="TRE175" s="1"/>
      <c r="TRF175" s="1"/>
      <c r="TRG175" s="1"/>
      <c r="TRH175" s="1"/>
      <c r="TRI175" s="1"/>
      <c r="TRJ175" s="1"/>
      <c r="TRK175" s="1"/>
      <c r="TRL175" s="1"/>
      <c r="TRM175" s="1"/>
      <c r="TRN175" s="1"/>
      <c r="TRO175" s="1"/>
      <c r="TRP175" s="1"/>
      <c r="TRQ175" s="1"/>
      <c r="TRR175" s="1"/>
      <c r="TRS175" s="1"/>
      <c r="TRT175" s="1"/>
      <c r="TRU175" s="1"/>
      <c r="TRV175" s="1"/>
      <c r="TRW175" s="1"/>
      <c r="TRX175" s="1"/>
      <c r="TRY175" s="1"/>
      <c r="TRZ175" s="1"/>
      <c r="TSA175" s="1"/>
      <c r="TSB175" s="1"/>
      <c r="TSC175" s="1"/>
      <c r="TSD175" s="1"/>
      <c r="TSE175" s="1"/>
      <c r="TSF175" s="1"/>
      <c r="TSG175" s="1"/>
      <c r="TSH175" s="1"/>
      <c r="TSI175" s="1"/>
      <c r="TSJ175" s="1"/>
      <c r="TSK175" s="1"/>
      <c r="TSL175" s="1"/>
      <c r="TSM175" s="1"/>
      <c r="TSN175" s="1"/>
      <c r="TSO175" s="1"/>
      <c r="TSP175" s="1"/>
      <c r="TSQ175" s="1"/>
      <c r="TSR175" s="1"/>
      <c r="TSS175" s="1"/>
      <c r="TST175" s="1"/>
      <c r="TSU175" s="1"/>
      <c r="TSV175" s="1"/>
      <c r="TSW175" s="1"/>
      <c r="TSX175" s="1"/>
      <c r="TSY175" s="1"/>
      <c r="TSZ175" s="1"/>
      <c r="TTA175" s="1"/>
      <c r="TTB175" s="1"/>
      <c r="TTC175" s="1"/>
      <c r="TTD175" s="1"/>
      <c r="TTE175" s="1"/>
      <c r="TTF175" s="1"/>
      <c r="TTG175" s="1"/>
      <c r="TTH175" s="1"/>
      <c r="TTI175" s="1"/>
      <c r="TTJ175" s="1"/>
      <c r="TTK175" s="1"/>
      <c r="TTL175" s="1"/>
      <c r="TTM175" s="1"/>
      <c r="TTN175" s="1"/>
      <c r="TTO175" s="1"/>
      <c r="TTP175" s="1"/>
      <c r="TTQ175" s="1"/>
      <c r="TTR175" s="1"/>
      <c r="TTS175" s="1"/>
      <c r="TTT175" s="1"/>
      <c r="TTU175" s="1"/>
      <c r="TTV175" s="1"/>
      <c r="TTW175" s="1"/>
      <c r="TTX175" s="1"/>
      <c r="TTY175" s="1"/>
      <c r="TTZ175" s="1"/>
      <c r="TUA175" s="1"/>
      <c r="TUB175" s="1"/>
      <c r="TUC175" s="1"/>
      <c r="TUD175" s="1"/>
      <c r="TUE175" s="1"/>
      <c r="TUF175" s="1"/>
      <c r="TUG175" s="1"/>
      <c r="TUH175" s="1"/>
      <c r="TUI175" s="1"/>
      <c r="TUJ175" s="1"/>
      <c r="TUK175" s="1"/>
      <c r="TUL175" s="1"/>
      <c r="TUM175" s="1"/>
      <c r="TUN175" s="1"/>
      <c r="TUO175" s="1"/>
      <c r="TUP175" s="1"/>
      <c r="TUQ175" s="1"/>
      <c r="TUR175" s="1"/>
      <c r="TUS175" s="1"/>
      <c r="TUT175" s="1"/>
      <c r="TUU175" s="1"/>
      <c r="TUV175" s="1"/>
      <c r="TUW175" s="1"/>
      <c r="TUX175" s="1"/>
      <c r="TUY175" s="1"/>
      <c r="TUZ175" s="1"/>
      <c r="TVA175" s="1"/>
      <c r="TVB175" s="1"/>
      <c r="TVC175" s="1"/>
      <c r="TVD175" s="1"/>
      <c r="TVE175" s="1"/>
      <c r="TVF175" s="1"/>
      <c r="TVG175" s="1"/>
      <c r="TVH175" s="1"/>
      <c r="TVI175" s="1"/>
      <c r="TVJ175" s="1"/>
      <c r="TVK175" s="1"/>
      <c r="TVL175" s="1"/>
      <c r="TVM175" s="1"/>
      <c r="TVN175" s="1"/>
      <c r="TVO175" s="1"/>
      <c r="TVP175" s="1"/>
      <c r="TVQ175" s="1"/>
      <c r="TVR175" s="1"/>
      <c r="TVS175" s="1"/>
      <c r="TVT175" s="1"/>
      <c r="TVU175" s="1"/>
      <c r="TVV175" s="1"/>
      <c r="TVW175" s="1"/>
      <c r="TVX175" s="1"/>
      <c r="TVY175" s="1"/>
      <c r="TVZ175" s="1"/>
      <c r="TWA175" s="1"/>
      <c r="TWB175" s="1"/>
      <c r="TWC175" s="1"/>
      <c r="TWD175" s="1"/>
      <c r="TWE175" s="1"/>
      <c r="TWF175" s="1"/>
      <c r="TWG175" s="1"/>
      <c r="TWH175" s="1"/>
      <c r="TWI175" s="1"/>
      <c r="TWJ175" s="1"/>
      <c r="TWK175" s="1"/>
      <c r="TWL175" s="1"/>
      <c r="TWM175" s="1"/>
      <c r="TWN175" s="1"/>
      <c r="TWO175" s="1"/>
      <c r="TWP175" s="1"/>
      <c r="TWQ175" s="1"/>
      <c r="TWR175" s="1"/>
      <c r="TWS175" s="1"/>
      <c r="TWT175" s="1"/>
      <c r="TWU175" s="1"/>
      <c r="TWV175" s="1"/>
      <c r="TWW175" s="1"/>
      <c r="TWX175" s="1"/>
      <c r="TWY175" s="1"/>
      <c r="TWZ175" s="1"/>
      <c r="TXA175" s="1"/>
      <c r="TXB175" s="1"/>
      <c r="TXC175" s="1"/>
      <c r="TXD175" s="1"/>
      <c r="TXE175" s="1"/>
      <c r="TXF175" s="1"/>
      <c r="TXG175" s="1"/>
      <c r="TXH175" s="1"/>
      <c r="TXI175" s="1"/>
      <c r="TXJ175" s="1"/>
      <c r="TXK175" s="1"/>
      <c r="TXL175" s="1"/>
      <c r="TXM175" s="1"/>
      <c r="TXN175" s="1"/>
      <c r="TXO175" s="1"/>
      <c r="TXP175" s="1"/>
      <c r="TXQ175" s="1"/>
      <c r="TXR175" s="1"/>
      <c r="TXS175" s="1"/>
      <c r="TXT175" s="1"/>
      <c r="TXU175" s="1"/>
      <c r="TXV175" s="1"/>
      <c r="TXW175" s="1"/>
      <c r="TXX175" s="1"/>
      <c r="TXY175" s="1"/>
      <c r="TXZ175" s="1"/>
      <c r="TYA175" s="1"/>
      <c r="TYB175" s="1"/>
      <c r="TYC175" s="1"/>
      <c r="TYD175" s="1"/>
      <c r="TYE175" s="1"/>
      <c r="TYF175" s="1"/>
      <c r="TYG175" s="1"/>
      <c r="TYH175" s="1"/>
      <c r="TYI175" s="1"/>
      <c r="TYJ175" s="1"/>
      <c r="TYK175" s="1"/>
      <c r="TYL175" s="1"/>
      <c r="TYM175" s="1"/>
      <c r="TYN175" s="1"/>
      <c r="TYO175" s="1"/>
      <c r="TYP175" s="1"/>
      <c r="TYQ175" s="1"/>
      <c r="TYR175" s="1"/>
      <c r="TYS175" s="1"/>
      <c r="TYT175" s="1"/>
      <c r="TYU175" s="1"/>
      <c r="TYV175" s="1"/>
      <c r="TYW175" s="1"/>
      <c r="TYX175" s="1"/>
      <c r="TYY175" s="1"/>
      <c r="TYZ175" s="1"/>
      <c r="TZA175" s="1"/>
      <c r="TZB175" s="1"/>
      <c r="TZC175" s="1"/>
      <c r="TZD175" s="1"/>
      <c r="TZE175" s="1"/>
      <c r="TZF175" s="1"/>
      <c r="TZG175" s="1"/>
      <c r="TZH175" s="1"/>
      <c r="TZI175" s="1"/>
      <c r="TZJ175" s="1"/>
      <c r="TZK175" s="1"/>
      <c r="TZL175" s="1"/>
      <c r="TZM175" s="1"/>
      <c r="TZN175" s="1"/>
      <c r="TZO175" s="1"/>
      <c r="TZP175" s="1"/>
      <c r="TZQ175" s="1"/>
      <c r="TZR175" s="1"/>
      <c r="TZS175" s="1"/>
      <c r="TZT175" s="1"/>
      <c r="TZU175" s="1"/>
      <c r="TZV175" s="1"/>
      <c r="TZW175" s="1"/>
      <c r="TZX175" s="1"/>
      <c r="TZY175" s="1"/>
      <c r="TZZ175" s="1"/>
      <c r="UAA175" s="1"/>
      <c r="UAB175" s="1"/>
      <c r="UAC175" s="1"/>
      <c r="UAD175" s="1"/>
      <c r="UAE175" s="1"/>
      <c r="UAF175" s="1"/>
      <c r="UAG175" s="1"/>
      <c r="UAH175" s="1"/>
      <c r="UAI175" s="1"/>
      <c r="UAJ175" s="1"/>
      <c r="UAK175" s="1"/>
      <c r="UAL175" s="1"/>
      <c r="UAM175" s="1"/>
      <c r="UAN175" s="1"/>
      <c r="UAO175" s="1"/>
      <c r="UAP175" s="1"/>
      <c r="UAQ175" s="1"/>
      <c r="UAR175" s="1"/>
      <c r="UAS175" s="1"/>
      <c r="UAT175" s="1"/>
      <c r="UAU175" s="1"/>
      <c r="UAV175" s="1"/>
      <c r="UAW175" s="1"/>
      <c r="UAX175" s="1"/>
      <c r="UAY175" s="1"/>
      <c r="UAZ175" s="1"/>
      <c r="UBA175" s="1"/>
      <c r="UBB175" s="1"/>
      <c r="UBC175" s="1"/>
      <c r="UBD175" s="1"/>
      <c r="UBE175" s="1"/>
      <c r="UBF175" s="1"/>
      <c r="UBG175" s="1"/>
      <c r="UBH175" s="1"/>
      <c r="UBI175" s="1"/>
      <c r="UBJ175" s="1"/>
      <c r="UBK175" s="1"/>
      <c r="UBL175" s="1"/>
      <c r="UBM175" s="1"/>
      <c r="UBN175" s="1"/>
      <c r="UBO175" s="1"/>
      <c r="UBP175" s="1"/>
      <c r="UBQ175" s="1"/>
      <c r="UBR175" s="1"/>
      <c r="UBS175" s="1"/>
      <c r="UBT175" s="1"/>
      <c r="UBU175" s="1"/>
      <c r="UBV175" s="1"/>
      <c r="UBW175" s="1"/>
      <c r="UBX175" s="1"/>
      <c r="UBY175" s="1"/>
      <c r="UBZ175" s="1"/>
      <c r="UCA175" s="1"/>
      <c r="UCB175" s="1"/>
      <c r="UCC175" s="1"/>
      <c r="UCD175" s="1"/>
      <c r="UCE175" s="1"/>
      <c r="UCF175" s="1"/>
      <c r="UCG175" s="1"/>
      <c r="UCH175" s="1"/>
      <c r="UCI175" s="1"/>
      <c r="UCJ175" s="1"/>
      <c r="UCK175" s="1"/>
      <c r="UCL175" s="1"/>
      <c r="UCM175" s="1"/>
      <c r="UCN175" s="1"/>
      <c r="UCO175" s="1"/>
      <c r="UCP175" s="1"/>
      <c r="UCQ175" s="1"/>
      <c r="UCR175" s="1"/>
      <c r="UCS175" s="1"/>
      <c r="UCT175" s="1"/>
      <c r="UCU175" s="1"/>
      <c r="UCV175" s="1"/>
      <c r="UCW175" s="1"/>
      <c r="UCX175" s="1"/>
      <c r="UCY175" s="1"/>
      <c r="UCZ175" s="1"/>
      <c r="UDA175" s="1"/>
      <c r="UDB175" s="1"/>
      <c r="UDC175" s="1"/>
      <c r="UDD175" s="1"/>
      <c r="UDE175" s="1"/>
      <c r="UDF175" s="1"/>
      <c r="UDG175" s="1"/>
      <c r="UDH175" s="1"/>
      <c r="UDI175" s="1"/>
      <c r="UDJ175" s="1"/>
      <c r="UDK175" s="1"/>
      <c r="UDL175" s="1"/>
      <c r="UDM175" s="1"/>
      <c r="UDN175" s="1"/>
      <c r="UDO175" s="1"/>
      <c r="UDP175" s="1"/>
      <c r="UDQ175" s="1"/>
      <c r="UDR175" s="1"/>
      <c r="UDS175" s="1"/>
      <c r="UDT175" s="1"/>
      <c r="UDU175" s="1"/>
      <c r="UDV175" s="1"/>
      <c r="UDW175" s="1"/>
      <c r="UDX175" s="1"/>
      <c r="UDY175" s="1"/>
      <c r="UDZ175" s="1"/>
      <c r="UEA175" s="1"/>
      <c r="UEB175" s="1"/>
      <c r="UEC175" s="1"/>
      <c r="UED175" s="1"/>
      <c r="UEE175" s="1"/>
      <c r="UEF175" s="1"/>
      <c r="UEG175" s="1"/>
      <c r="UEH175" s="1"/>
      <c r="UEI175" s="1"/>
      <c r="UEJ175" s="1"/>
      <c r="UEK175" s="1"/>
      <c r="UEL175" s="1"/>
      <c r="UEM175" s="1"/>
      <c r="UEN175" s="1"/>
      <c r="UEO175" s="1"/>
      <c r="UEP175" s="1"/>
      <c r="UEQ175" s="1"/>
      <c r="UER175" s="1"/>
      <c r="UES175" s="1"/>
      <c r="UET175" s="1"/>
      <c r="UEU175" s="1"/>
      <c r="UEV175" s="1"/>
      <c r="UEW175" s="1"/>
      <c r="UEX175" s="1"/>
      <c r="UEY175" s="1"/>
      <c r="UEZ175" s="1"/>
      <c r="UFA175" s="1"/>
      <c r="UFB175" s="1"/>
      <c r="UFC175" s="1"/>
      <c r="UFD175" s="1"/>
      <c r="UFE175" s="1"/>
      <c r="UFF175" s="1"/>
      <c r="UFG175" s="1"/>
      <c r="UFH175" s="1"/>
      <c r="UFI175" s="1"/>
      <c r="UFJ175" s="1"/>
      <c r="UFK175" s="1"/>
      <c r="UFL175" s="1"/>
      <c r="UFM175" s="1"/>
      <c r="UFN175" s="1"/>
      <c r="UFO175" s="1"/>
      <c r="UFP175" s="1"/>
      <c r="UFQ175" s="1"/>
      <c r="UFR175" s="1"/>
      <c r="UFS175" s="1"/>
      <c r="UFT175" s="1"/>
      <c r="UFU175" s="1"/>
      <c r="UFV175" s="1"/>
      <c r="UFW175" s="1"/>
      <c r="UFX175" s="1"/>
      <c r="UFY175" s="1"/>
      <c r="UFZ175" s="1"/>
      <c r="UGA175" s="1"/>
      <c r="UGB175" s="1"/>
      <c r="UGC175" s="1"/>
      <c r="UGD175" s="1"/>
      <c r="UGE175" s="1"/>
      <c r="UGF175" s="1"/>
      <c r="UGG175" s="1"/>
      <c r="UGH175" s="1"/>
      <c r="UGI175" s="1"/>
      <c r="UGJ175" s="1"/>
      <c r="UGK175" s="1"/>
      <c r="UGL175" s="1"/>
      <c r="UGM175" s="1"/>
      <c r="UGN175" s="1"/>
      <c r="UGO175" s="1"/>
      <c r="UGP175" s="1"/>
      <c r="UGQ175" s="1"/>
      <c r="UGR175" s="1"/>
      <c r="UGS175" s="1"/>
      <c r="UGT175" s="1"/>
      <c r="UGU175" s="1"/>
      <c r="UGV175" s="1"/>
      <c r="UGW175" s="1"/>
      <c r="UGX175" s="1"/>
      <c r="UGY175" s="1"/>
      <c r="UGZ175" s="1"/>
      <c r="UHA175" s="1"/>
      <c r="UHB175" s="1"/>
      <c r="UHC175" s="1"/>
      <c r="UHD175" s="1"/>
      <c r="UHE175" s="1"/>
      <c r="UHF175" s="1"/>
      <c r="UHG175" s="1"/>
      <c r="UHH175" s="1"/>
      <c r="UHI175" s="1"/>
      <c r="UHJ175" s="1"/>
      <c r="UHK175" s="1"/>
      <c r="UHL175" s="1"/>
      <c r="UHM175" s="1"/>
      <c r="UHN175" s="1"/>
      <c r="UHO175" s="1"/>
      <c r="UHP175" s="1"/>
      <c r="UHQ175" s="1"/>
      <c r="UHR175" s="1"/>
      <c r="UHS175" s="1"/>
      <c r="UHT175" s="1"/>
      <c r="UHU175" s="1"/>
      <c r="UHV175" s="1"/>
      <c r="UHW175" s="1"/>
      <c r="UHX175" s="1"/>
      <c r="UHY175" s="1"/>
      <c r="UHZ175" s="1"/>
      <c r="UIA175" s="1"/>
      <c r="UIB175" s="1"/>
      <c r="UIC175" s="1"/>
      <c r="UID175" s="1"/>
      <c r="UIE175" s="1"/>
      <c r="UIF175" s="1"/>
      <c r="UIG175" s="1"/>
      <c r="UIH175" s="1"/>
      <c r="UII175" s="1"/>
      <c r="UIJ175" s="1"/>
      <c r="UIK175" s="1"/>
      <c r="UIL175" s="1"/>
      <c r="UIM175" s="1"/>
      <c r="UIN175" s="1"/>
      <c r="UIO175" s="1"/>
      <c r="UIP175" s="1"/>
      <c r="UIQ175" s="1"/>
      <c r="UIR175" s="1"/>
      <c r="UIS175" s="1"/>
      <c r="UIT175" s="1"/>
      <c r="UIU175" s="1"/>
      <c r="UIV175" s="1"/>
      <c r="UIW175" s="1"/>
      <c r="UIX175" s="1"/>
      <c r="UIY175" s="1"/>
      <c r="UIZ175" s="1"/>
      <c r="UJA175" s="1"/>
      <c r="UJB175" s="1"/>
      <c r="UJC175" s="1"/>
      <c r="UJD175" s="1"/>
      <c r="UJE175" s="1"/>
      <c r="UJF175" s="1"/>
      <c r="UJG175" s="1"/>
      <c r="UJH175" s="1"/>
      <c r="UJI175" s="1"/>
      <c r="UJJ175" s="1"/>
      <c r="UJK175" s="1"/>
      <c r="UJL175" s="1"/>
      <c r="UJM175" s="1"/>
      <c r="UJN175" s="1"/>
      <c r="UJO175" s="1"/>
      <c r="UJP175" s="1"/>
      <c r="UJQ175" s="1"/>
      <c r="UJR175" s="1"/>
      <c r="UJS175" s="1"/>
      <c r="UJT175" s="1"/>
      <c r="UJU175" s="1"/>
      <c r="UJV175" s="1"/>
      <c r="UJW175" s="1"/>
      <c r="UJX175" s="1"/>
      <c r="UJY175" s="1"/>
      <c r="UJZ175" s="1"/>
      <c r="UKA175" s="1"/>
      <c r="UKB175" s="1"/>
      <c r="UKC175" s="1"/>
      <c r="UKD175" s="1"/>
      <c r="UKE175" s="1"/>
      <c r="UKF175" s="1"/>
      <c r="UKG175" s="1"/>
      <c r="UKH175" s="1"/>
      <c r="UKI175" s="1"/>
      <c r="UKJ175" s="1"/>
      <c r="UKK175" s="1"/>
      <c r="UKL175" s="1"/>
      <c r="UKM175" s="1"/>
      <c r="UKN175" s="1"/>
      <c r="UKO175" s="1"/>
      <c r="UKP175" s="1"/>
      <c r="UKQ175" s="1"/>
      <c r="UKR175" s="1"/>
      <c r="UKS175" s="1"/>
      <c r="UKT175" s="1"/>
      <c r="UKU175" s="1"/>
      <c r="UKV175" s="1"/>
      <c r="UKW175" s="1"/>
      <c r="UKX175" s="1"/>
      <c r="UKY175" s="1"/>
      <c r="UKZ175" s="1"/>
      <c r="ULA175" s="1"/>
      <c r="ULB175" s="1"/>
      <c r="ULC175" s="1"/>
      <c r="ULD175" s="1"/>
      <c r="ULE175" s="1"/>
      <c r="ULF175" s="1"/>
      <c r="ULG175" s="1"/>
      <c r="ULH175" s="1"/>
      <c r="ULI175" s="1"/>
      <c r="ULJ175" s="1"/>
      <c r="ULK175" s="1"/>
      <c r="ULL175" s="1"/>
      <c r="ULM175" s="1"/>
      <c r="ULN175" s="1"/>
      <c r="ULO175" s="1"/>
      <c r="ULP175" s="1"/>
      <c r="ULQ175" s="1"/>
      <c r="ULR175" s="1"/>
      <c r="ULS175" s="1"/>
      <c r="ULT175" s="1"/>
      <c r="ULU175" s="1"/>
      <c r="ULV175" s="1"/>
      <c r="ULW175" s="1"/>
      <c r="ULX175" s="1"/>
      <c r="ULY175" s="1"/>
      <c r="ULZ175" s="1"/>
      <c r="UMA175" s="1"/>
      <c r="UMB175" s="1"/>
      <c r="UMC175" s="1"/>
      <c r="UMD175" s="1"/>
      <c r="UME175" s="1"/>
      <c r="UMF175" s="1"/>
      <c r="UMG175" s="1"/>
      <c r="UMH175" s="1"/>
      <c r="UMI175" s="1"/>
      <c r="UMJ175" s="1"/>
      <c r="UMK175" s="1"/>
      <c r="UML175" s="1"/>
      <c r="UMM175" s="1"/>
      <c r="UMN175" s="1"/>
      <c r="UMO175" s="1"/>
      <c r="UMP175" s="1"/>
      <c r="UMQ175" s="1"/>
      <c r="UMR175" s="1"/>
      <c r="UMS175" s="1"/>
      <c r="UMT175" s="1"/>
      <c r="UMU175" s="1"/>
      <c r="UMV175" s="1"/>
      <c r="UMW175" s="1"/>
      <c r="UMX175" s="1"/>
      <c r="UMY175" s="1"/>
      <c r="UMZ175" s="1"/>
      <c r="UNA175" s="1"/>
      <c r="UNB175" s="1"/>
      <c r="UNC175" s="1"/>
      <c r="UND175" s="1"/>
      <c r="UNE175" s="1"/>
      <c r="UNF175" s="1"/>
      <c r="UNG175" s="1"/>
      <c r="UNH175" s="1"/>
      <c r="UNI175" s="1"/>
      <c r="UNJ175" s="1"/>
      <c r="UNK175" s="1"/>
      <c r="UNL175" s="1"/>
      <c r="UNM175" s="1"/>
      <c r="UNN175" s="1"/>
      <c r="UNO175" s="1"/>
      <c r="UNP175" s="1"/>
      <c r="UNQ175" s="1"/>
      <c r="UNR175" s="1"/>
      <c r="UNS175" s="1"/>
      <c r="UNT175" s="1"/>
      <c r="UNU175" s="1"/>
      <c r="UNV175" s="1"/>
      <c r="UNW175" s="1"/>
      <c r="UNX175" s="1"/>
      <c r="UNY175" s="1"/>
      <c r="UNZ175" s="1"/>
      <c r="UOA175" s="1"/>
      <c r="UOB175" s="1"/>
      <c r="UOC175" s="1"/>
      <c r="UOD175" s="1"/>
      <c r="UOE175" s="1"/>
      <c r="UOF175" s="1"/>
      <c r="UOG175" s="1"/>
      <c r="UOH175" s="1"/>
      <c r="UOI175" s="1"/>
      <c r="UOJ175" s="1"/>
      <c r="UOK175" s="1"/>
      <c r="UOL175" s="1"/>
      <c r="UOM175" s="1"/>
      <c r="UON175" s="1"/>
      <c r="UOO175" s="1"/>
      <c r="UOP175" s="1"/>
      <c r="UOQ175" s="1"/>
      <c r="UOR175" s="1"/>
      <c r="UOS175" s="1"/>
      <c r="UOT175" s="1"/>
      <c r="UOU175" s="1"/>
      <c r="UOV175" s="1"/>
      <c r="UOW175" s="1"/>
      <c r="UOX175" s="1"/>
      <c r="UOY175" s="1"/>
      <c r="UOZ175" s="1"/>
      <c r="UPA175" s="1"/>
      <c r="UPB175" s="1"/>
      <c r="UPC175" s="1"/>
      <c r="UPD175" s="1"/>
      <c r="UPE175" s="1"/>
      <c r="UPF175" s="1"/>
      <c r="UPG175" s="1"/>
      <c r="UPH175" s="1"/>
      <c r="UPI175" s="1"/>
      <c r="UPJ175" s="1"/>
      <c r="UPK175" s="1"/>
      <c r="UPL175" s="1"/>
      <c r="UPM175" s="1"/>
      <c r="UPN175" s="1"/>
      <c r="UPO175" s="1"/>
      <c r="UPP175" s="1"/>
      <c r="UPQ175" s="1"/>
      <c r="UPR175" s="1"/>
      <c r="UPS175" s="1"/>
      <c r="UPT175" s="1"/>
      <c r="UPU175" s="1"/>
      <c r="UPV175" s="1"/>
      <c r="UPW175" s="1"/>
      <c r="UPX175" s="1"/>
      <c r="UPY175" s="1"/>
      <c r="UPZ175" s="1"/>
      <c r="UQA175" s="1"/>
      <c r="UQB175" s="1"/>
      <c r="UQC175" s="1"/>
      <c r="UQD175" s="1"/>
      <c r="UQE175" s="1"/>
      <c r="UQF175" s="1"/>
      <c r="UQG175" s="1"/>
      <c r="UQH175" s="1"/>
      <c r="UQI175" s="1"/>
      <c r="UQJ175" s="1"/>
      <c r="UQK175" s="1"/>
      <c r="UQL175" s="1"/>
      <c r="UQM175" s="1"/>
      <c r="UQN175" s="1"/>
      <c r="UQO175" s="1"/>
      <c r="UQP175" s="1"/>
      <c r="UQQ175" s="1"/>
      <c r="UQR175" s="1"/>
      <c r="UQS175" s="1"/>
      <c r="UQT175" s="1"/>
      <c r="UQU175" s="1"/>
      <c r="UQV175" s="1"/>
      <c r="UQW175" s="1"/>
      <c r="UQX175" s="1"/>
      <c r="UQY175" s="1"/>
      <c r="UQZ175" s="1"/>
      <c r="URA175" s="1"/>
      <c r="URB175" s="1"/>
      <c r="URC175" s="1"/>
      <c r="URD175" s="1"/>
      <c r="URE175" s="1"/>
      <c r="URF175" s="1"/>
      <c r="URG175" s="1"/>
      <c r="URH175" s="1"/>
      <c r="URI175" s="1"/>
      <c r="URJ175" s="1"/>
      <c r="URK175" s="1"/>
      <c r="URL175" s="1"/>
      <c r="URM175" s="1"/>
      <c r="URN175" s="1"/>
      <c r="URO175" s="1"/>
      <c r="URP175" s="1"/>
      <c r="URQ175" s="1"/>
      <c r="URR175" s="1"/>
      <c r="URS175" s="1"/>
      <c r="URT175" s="1"/>
      <c r="URU175" s="1"/>
      <c r="URV175" s="1"/>
      <c r="URW175" s="1"/>
      <c r="URX175" s="1"/>
      <c r="URY175" s="1"/>
      <c r="URZ175" s="1"/>
      <c r="USA175" s="1"/>
      <c r="USB175" s="1"/>
      <c r="USC175" s="1"/>
      <c r="USD175" s="1"/>
      <c r="USE175" s="1"/>
      <c r="USF175" s="1"/>
      <c r="USG175" s="1"/>
      <c r="USH175" s="1"/>
      <c r="USI175" s="1"/>
      <c r="USJ175" s="1"/>
      <c r="USK175" s="1"/>
      <c r="USL175" s="1"/>
      <c r="USM175" s="1"/>
      <c r="USN175" s="1"/>
      <c r="USO175" s="1"/>
      <c r="USP175" s="1"/>
      <c r="USQ175" s="1"/>
      <c r="USR175" s="1"/>
      <c r="USS175" s="1"/>
      <c r="UST175" s="1"/>
      <c r="USU175" s="1"/>
      <c r="USV175" s="1"/>
      <c r="USW175" s="1"/>
      <c r="USX175" s="1"/>
      <c r="USY175" s="1"/>
      <c r="USZ175" s="1"/>
      <c r="UTA175" s="1"/>
      <c r="UTB175" s="1"/>
      <c r="UTC175" s="1"/>
      <c r="UTD175" s="1"/>
      <c r="UTE175" s="1"/>
      <c r="UTF175" s="1"/>
      <c r="UTG175" s="1"/>
      <c r="UTH175" s="1"/>
      <c r="UTI175" s="1"/>
      <c r="UTJ175" s="1"/>
      <c r="UTK175" s="1"/>
      <c r="UTL175" s="1"/>
      <c r="UTM175" s="1"/>
      <c r="UTN175" s="1"/>
      <c r="UTO175" s="1"/>
      <c r="UTP175" s="1"/>
      <c r="UTQ175" s="1"/>
      <c r="UTR175" s="1"/>
      <c r="UTS175" s="1"/>
      <c r="UTT175" s="1"/>
      <c r="UTU175" s="1"/>
      <c r="UTV175" s="1"/>
      <c r="UTW175" s="1"/>
      <c r="UTX175" s="1"/>
      <c r="UTY175" s="1"/>
      <c r="UTZ175" s="1"/>
      <c r="UUA175" s="1"/>
      <c r="UUB175" s="1"/>
      <c r="UUC175" s="1"/>
      <c r="UUD175" s="1"/>
      <c r="UUE175" s="1"/>
      <c r="UUF175" s="1"/>
      <c r="UUG175" s="1"/>
      <c r="UUH175" s="1"/>
      <c r="UUI175" s="1"/>
      <c r="UUJ175" s="1"/>
      <c r="UUK175" s="1"/>
      <c r="UUL175" s="1"/>
      <c r="UUM175" s="1"/>
      <c r="UUN175" s="1"/>
      <c r="UUO175" s="1"/>
      <c r="UUP175" s="1"/>
      <c r="UUQ175" s="1"/>
      <c r="UUR175" s="1"/>
      <c r="UUS175" s="1"/>
      <c r="UUT175" s="1"/>
      <c r="UUU175" s="1"/>
      <c r="UUV175" s="1"/>
      <c r="UUW175" s="1"/>
      <c r="UUX175" s="1"/>
      <c r="UUY175" s="1"/>
      <c r="UUZ175" s="1"/>
      <c r="UVA175" s="1"/>
      <c r="UVB175" s="1"/>
      <c r="UVC175" s="1"/>
      <c r="UVD175" s="1"/>
      <c r="UVE175" s="1"/>
      <c r="UVF175" s="1"/>
      <c r="UVG175" s="1"/>
      <c r="UVH175" s="1"/>
      <c r="UVI175" s="1"/>
      <c r="UVJ175" s="1"/>
      <c r="UVK175" s="1"/>
      <c r="UVL175" s="1"/>
      <c r="UVM175" s="1"/>
      <c r="UVN175" s="1"/>
      <c r="UVO175" s="1"/>
      <c r="UVP175" s="1"/>
      <c r="UVQ175" s="1"/>
      <c r="UVR175" s="1"/>
      <c r="UVS175" s="1"/>
      <c r="UVT175" s="1"/>
      <c r="UVU175" s="1"/>
      <c r="UVV175" s="1"/>
      <c r="UVW175" s="1"/>
      <c r="UVX175" s="1"/>
      <c r="UVY175" s="1"/>
      <c r="UVZ175" s="1"/>
      <c r="UWA175" s="1"/>
      <c r="UWB175" s="1"/>
      <c r="UWC175" s="1"/>
      <c r="UWD175" s="1"/>
      <c r="UWE175" s="1"/>
      <c r="UWF175" s="1"/>
      <c r="UWG175" s="1"/>
      <c r="UWH175" s="1"/>
      <c r="UWI175" s="1"/>
      <c r="UWJ175" s="1"/>
      <c r="UWK175" s="1"/>
      <c r="UWL175" s="1"/>
      <c r="UWM175" s="1"/>
      <c r="UWN175" s="1"/>
      <c r="UWO175" s="1"/>
      <c r="UWP175" s="1"/>
      <c r="UWQ175" s="1"/>
      <c r="UWR175" s="1"/>
      <c r="UWS175" s="1"/>
      <c r="UWT175" s="1"/>
      <c r="UWU175" s="1"/>
      <c r="UWV175" s="1"/>
      <c r="UWW175" s="1"/>
      <c r="UWX175" s="1"/>
      <c r="UWY175" s="1"/>
      <c r="UWZ175" s="1"/>
      <c r="UXA175" s="1"/>
      <c r="UXB175" s="1"/>
      <c r="UXC175" s="1"/>
      <c r="UXD175" s="1"/>
      <c r="UXE175" s="1"/>
      <c r="UXF175" s="1"/>
      <c r="UXG175" s="1"/>
      <c r="UXH175" s="1"/>
      <c r="UXI175" s="1"/>
      <c r="UXJ175" s="1"/>
      <c r="UXK175" s="1"/>
      <c r="UXL175" s="1"/>
      <c r="UXM175" s="1"/>
      <c r="UXN175" s="1"/>
      <c r="UXO175" s="1"/>
      <c r="UXP175" s="1"/>
      <c r="UXQ175" s="1"/>
      <c r="UXR175" s="1"/>
      <c r="UXS175" s="1"/>
      <c r="UXT175" s="1"/>
      <c r="UXU175" s="1"/>
      <c r="UXV175" s="1"/>
      <c r="UXW175" s="1"/>
      <c r="UXX175" s="1"/>
      <c r="UXY175" s="1"/>
      <c r="UXZ175" s="1"/>
      <c r="UYA175" s="1"/>
      <c r="UYB175" s="1"/>
      <c r="UYC175" s="1"/>
      <c r="UYD175" s="1"/>
      <c r="UYE175" s="1"/>
      <c r="UYF175" s="1"/>
      <c r="UYG175" s="1"/>
      <c r="UYH175" s="1"/>
      <c r="UYI175" s="1"/>
      <c r="UYJ175" s="1"/>
      <c r="UYK175" s="1"/>
      <c r="UYL175" s="1"/>
      <c r="UYM175" s="1"/>
      <c r="UYN175" s="1"/>
      <c r="UYO175" s="1"/>
      <c r="UYP175" s="1"/>
      <c r="UYQ175" s="1"/>
      <c r="UYR175" s="1"/>
      <c r="UYS175" s="1"/>
      <c r="UYT175" s="1"/>
      <c r="UYU175" s="1"/>
      <c r="UYV175" s="1"/>
      <c r="UYW175" s="1"/>
      <c r="UYX175" s="1"/>
      <c r="UYY175" s="1"/>
      <c r="UYZ175" s="1"/>
      <c r="UZA175" s="1"/>
      <c r="UZB175" s="1"/>
      <c r="UZC175" s="1"/>
      <c r="UZD175" s="1"/>
      <c r="UZE175" s="1"/>
      <c r="UZF175" s="1"/>
      <c r="UZG175" s="1"/>
      <c r="UZH175" s="1"/>
      <c r="UZI175" s="1"/>
      <c r="UZJ175" s="1"/>
      <c r="UZK175" s="1"/>
      <c r="UZL175" s="1"/>
      <c r="UZM175" s="1"/>
      <c r="UZN175" s="1"/>
      <c r="UZO175" s="1"/>
      <c r="UZP175" s="1"/>
      <c r="UZQ175" s="1"/>
      <c r="UZR175" s="1"/>
      <c r="UZS175" s="1"/>
      <c r="UZT175" s="1"/>
      <c r="UZU175" s="1"/>
      <c r="UZV175" s="1"/>
      <c r="UZW175" s="1"/>
      <c r="UZX175" s="1"/>
      <c r="UZY175" s="1"/>
      <c r="UZZ175" s="1"/>
      <c r="VAA175" s="1"/>
      <c r="VAB175" s="1"/>
      <c r="VAC175" s="1"/>
      <c r="VAD175" s="1"/>
      <c r="VAE175" s="1"/>
      <c r="VAF175" s="1"/>
      <c r="VAG175" s="1"/>
      <c r="VAH175" s="1"/>
      <c r="VAI175" s="1"/>
      <c r="VAJ175" s="1"/>
      <c r="VAK175" s="1"/>
      <c r="VAL175" s="1"/>
      <c r="VAM175" s="1"/>
      <c r="VAN175" s="1"/>
      <c r="VAO175" s="1"/>
      <c r="VAP175" s="1"/>
      <c r="VAQ175" s="1"/>
      <c r="VAR175" s="1"/>
      <c r="VAS175" s="1"/>
      <c r="VAT175" s="1"/>
      <c r="VAU175" s="1"/>
      <c r="VAV175" s="1"/>
      <c r="VAW175" s="1"/>
      <c r="VAX175" s="1"/>
      <c r="VAY175" s="1"/>
      <c r="VAZ175" s="1"/>
      <c r="VBA175" s="1"/>
      <c r="VBB175" s="1"/>
      <c r="VBC175" s="1"/>
      <c r="VBD175" s="1"/>
      <c r="VBE175" s="1"/>
      <c r="VBF175" s="1"/>
      <c r="VBG175" s="1"/>
      <c r="VBH175" s="1"/>
      <c r="VBI175" s="1"/>
      <c r="VBJ175" s="1"/>
      <c r="VBK175" s="1"/>
      <c r="VBL175" s="1"/>
      <c r="VBM175" s="1"/>
      <c r="VBN175" s="1"/>
      <c r="VBO175" s="1"/>
      <c r="VBP175" s="1"/>
      <c r="VBQ175" s="1"/>
      <c r="VBR175" s="1"/>
      <c r="VBS175" s="1"/>
      <c r="VBT175" s="1"/>
      <c r="VBU175" s="1"/>
      <c r="VBV175" s="1"/>
      <c r="VBW175" s="1"/>
      <c r="VBX175" s="1"/>
      <c r="VBY175" s="1"/>
      <c r="VBZ175" s="1"/>
      <c r="VCA175" s="1"/>
      <c r="VCB175" s="1"/>
      <c r="VCC175" s="1"/>
      <c r="VCD175" s="1"/>
      <c r="VCE175" s="1"/>
      <c r="VCF175" s="1"/>
      <c r="VCG175" s="1"/>
      <c r="VCH175" s="1"/>
      <c r="VCI175" s="1"/>
      <c r="VCJ175" s="1"/>
      <c r="VCK175" s="1"/>
      <c r="VCL175" s="1"/>
      <c r="VCM175" s="1"/>
      <c r="VCN175" s="1"/>
      <c r="VCO175" s="1"/>
      <c r="VCP175" s="1"/>
      <c r="VCQ175" s="1"/>
      <c r="VCR175" s="1"/>
      <c r="VCS175" s="1"/>
      <c r="VCT175" s="1"/>
      <c r="VCU175" s="1"/>
      <c r="VCV175" s="1"/>
      <c r="VCW175" s="1"/>
      <c r="VCX175" s="1"/>
      <c r="VCY175" s="1"/>
      <c r="VCZ175" s="1"/>
      <c r="VDA175" s="1"/>
      <c r="VDB175" s="1"/>
      <c r="VDC175" s="1"/>
      <c r="VDD175" s="1"/>
      <c r="VDE175" s="1"/>
      <c r="VDF175" s="1"/>
      <c r="VDG175" s="1"/>
      <c r="VDH175" s="1"/>
      <c r="VDI175" s="1"/>
      <c r="VDJ175" s="1"/>
      <c r="VDK175" s="1"/>
      <c r="VDL175" s="1"/>
      <c r="VDM175" s="1"/>
      <c r="VDN175" s="1"/>
      <c r="VDO175" s="1"/>
      <c r="VDP175" s="1"/>
      <c r="VDQ175" s="1"/>
      <c r="VDR175" s="1"/>
      <c r="VDS175" s="1"/>
      <c r="VDT175" s="1"/>
      <c r="VDU175" s="1"/>
      <c r="VDV175" s="1"/>
      <c r="VDW175" s="1"/>
      <c r="VDX175" s="1"/>
      <c r="VDY175" s="1"/>
      <c r="VDZ175" s="1"/>
      <c r="VEA175" s="1"/>
      <c r="VEB175" s="1"/>
      <c r="VEC175" s="1"/>
      <c r="VED175" s="1"/>
      <c r="VEE175" s="1"/>
      <c r="VEF175" s="1"/>
      <c r="VEG175" s="1"/>
      <c r="VEH175" s="1"/>
      <c r="VEI175" s="1"/>
      <c r="VEJ175" s="1"/>
      <c r="VEK175" s="1"/>
      <c r="VEL175" s="1"/>
      <c r="VEM175" s="1"/>
      <c r="VEN175" s="1"/>
      <c r="VEO175" s="1"/>
      <c r="VEP175" s="1"/>
      <c r="VEQ175" s="1"/>
      <c r="VER175" s="1"/>
      <c r="VES175" s="1"/>
      <c r="VET175" s="1"/>
      <c r="VEU175" s="1"/>
      <c r="VEV175" s="1"/>
      <c r="VEW175" s="1"/>
      <c r="VEX175" s="1"/>
      <c r="VEY175" s="1"/>
      <c r="VEZ175" s="1"/>
      <c r="VFA175" s="1"/>
      <c r="VFB175" s="1"/>
      <c r="VFC175" s="1"/>
      <c r="VFD175" s="1"/>
      <c r="VFE175" s="1"/>
      <c r="VFF175" s="1"/>
      <c r="VFG175" s="1"/>
      <c r="VFH175" s="1"/>
      <c r="VFI175" s="1"/>
      <c r="VFJ175" s="1"/>
      <c r="VFK175" s="1"/>
      <c r="VFL175" s="1"/>
      <c r="VFM175" s="1"/>
      <c r="VFN175" s="1"/>
      <c r="VFO175" s="1"/>
      <c r="VFP175" s="1"/>
      <c r="VFQ175" s="1"/>
      <c r="VFR175" s="1"/>
      <c r="VFS175" s="1"/>
      <c r="VFT175" s="1"/>
      <c r="VFU175" s="1"/>
      <c r="VFV175" s="1"/>
      <c r="VFW175" s="1"/>
      <c r="VFX175" s="1"/>
      <c r="VFY175" s="1"/>
      <c r="VFZ175" s="1"/>
      <c r="VGA175" s="1"/>
      <c r="VGB175" s="1"/>
      <c r="VGC175" s="1"/>
      <c r="VGD175" s="1"/>
      <c r="VGE175" s="1"/>
      <c r="VGF175" s="1"/>
      <c r="VGG175" s="1"/>
      <c r="VGH175" s="1"/>
      <c r="VGI175" s="1"/>
      <c r="VGJ175" s="1"/>
      <c r="VGK175" s="1"/>
      <c r="VGL175" s="1"/>
      <c r="VGM175" s="1"/>
      <c r="VGN175" s="1"/>
      <c r="VGO175" s="1"/>
      <c r="VGP175" s="1"/>
      <c r="VGQ175" s="1"/>
      <c r="VGR175" s="1"/>
      <c r="VGS175" s="1"/>
      <c r="VGT175" s="1"/>
      <c r="VGU175" s="1"/>
      <c r="VGV175" s="1"/>
      <c r="VGW175" s="1"/>
      <c r="VGX175" s="1"/>
      <c r="VGY175" s="1"/>
      <c r="VGZ175" s="1"/>
      <c r="VHA175" s="1"/>
      <c r="VHB175" s="1"/>
      <c r="VHC175" s="1"/>
      <c r="VHD175" s="1"/>
      <c r="VHE175" s="1"/>
      <c r="VHF175" s="1"/>
      <c r="VHG175" s="1"/>
      <c r="VHH175" s="1"/>
      <c r="VHI175" s="1"/>
      <c r="VHJ175" s="1"/>
      <c r="VHK175" s="1"/>
      <c r="VHL175" s="1"/>
      <c r="VHM175" s="1"/>
      <c r="VHN175" s="1"/>
      <c r="VHO175" s="1"/>
      <c r="VHP175" s="1"/>
      <c r="VHQ175" s="1"/>
      <c r="VHR175" s="1"/>
      <c r="VHS175" s="1"/>
      <c r="VHT175" s="1"/>
      <c r="VHU175" s="1"/>
      <c r="VHV175" s="1"/>
      <c r="VHW175" s="1"/>
      <c r="VHX175" s="1"/>
      <c r="VHY175" s="1"/>
      <c r="VHZ175" s="1"/>
      <c r="VIA175" s="1"/>
      <c r="VIB175" s="1"/>
      <c r="VIC175" s="1"/>
      <c r="VID175" s="1"/>
      <c r="VIE175" s="1"/>
      <c r="VIF175" s="1"/>
      <c r="VIG175" s="1"/>
      <c r="VIH175" s="1"/>
      <c r="VII175" s="1"/>
      <c r="VIJ175" s="1"/>
      <c r="VIK175" s="1"/>
      <c r="VIL175" s="1"/>
      <c r="VIM175" s="1"/>
      <c r="VIN175" s="1"/>
      <c r="VIO175" s="1"/>
      <c r="VIP175" s="1"/>
      <c r="VIQ175" s="1"/>
      <c r="VIR175" s="1"/>
      <c r="VIS175" s="1"/>
      <c r="VIT175" s="1"/>
      <c r="VIU175" s="1"/>
      <c r="VIV175" s="1"/>
      <c r="VIW175" s="1"/>
      <c r="VIX175" s="1"/>
      <c r="VIY175" s="1"/>
      <c r="VIZ175" s="1"/>
      <c r="VJA175" s="1"/>
      <c r="VJB175" s="1"/>
      <c r="VJC175" s="1"/>
      <c r="VJD175" s="1"/>
      <c r="VJE175" s="1"/>
      <c r="VJF175" s="1"/>
      <c r="VJG175" s="1"/>
      <c r="VJH175" s="1"/>
      <c r="VJI175" s="1"/>
      <c r="VJJ175" s="1"/>
      <c r="VJK175" s="1"/>
      <c r="VJL175" s="1"/>
      <c r="VJM175" s="1"/>
      <c r="VJN175" s="1"/>
      <c r="VJO175" s="1"/>
      <c r="VJP175" s="1"/>
      <c r="VJQ175" s="1"/>
      <c r="VJR175" s="1"/>
      <c r="VJS175" s="1"/>
      <c r="VJT175" s="1"/>
      <c r="VJU175" s="1"/>
      <c r="VJV175" s="1"/>
      <c r="VJW175" s="1"/>
      <c r="VJX175" s="1"/>
      <c r="VJY175" s="1"/>
      <c r="VJZ175" s="1"/>
      <c r="VKA175" s="1"/>
      <c r="VKB175" s="1"/>
      <c r="VKC175" s="1"/>
      <c r="VKD175" s="1"/>
      <c r="VKE175" s="1"/>
      <c r="VKF175" s="1"/>
      <c r="VKG175" s="1"/>
      <c r="VKH175" s="1"/>
      <c r="VKI175" s="1"/>
      <c r="VKJ175" s="1"/>
      <c r="VKK175" s="1"/>
      <c r="VKL175" s="1"/>
      <c r="VKM175" s="1"/>
      <c r="VKN175" s="1"/>
      <c r="VKO175" s="1"/>
      <c r="VKP175" s="1"/>
      <c r="VKQ175" s="1"/>
      <c r="VKR175" s="1"/>
      <c r="VKS175" s="1"/>
      <c r="VKT175" s="1"/>
      <c r="VKU175" s="1"/>
      <c r="VKV175" s="1"/>
      <c r="VKW175" s="1"/>
      <c r="VKX175" s="1"/>
      <c r="VKY175" s="1"/>
      <c r="VKZ175" s="1"/>
      <c r="VLA175" s="1"/>
      <c r="VLB175" s="1"/>
      <c r="VLC175" s="1"/>
      <c r="VLD175" s="1"/>
      <c r="VLE175" s="1"/>
      <c r="VLF175" s="1"/>
      <c r="VLG175" s="1"/>
      <c r="VLH175" s="1"/>
      <c r="VLI175" s="1"/>
      <c r="VLJ175" s="1"/>
      <c r="VLK175" s="1"/>
      <c r="VLL175" s="1"/>
      <c r="VLM175" s="1"/>
      <c r="VLN175" s="1"/>
      <c r="VLO175" s="1"/>
      <c r="VLP175" s="1"/>
      <c r="VLQ175" s="1"/>
      <c r="VLR175" s="1"/>
      <c r="VLS175" s="1"/>
      <c r="VLT175" s="1"/>
      <c r="VLU175" s="1"/>
      <c r="VLV175" s="1"/>
      <c r="VLW175" s="1"/>
      <c r="VLX175" s="1"/>
      <c r="VLY175" s="1"/>
      <c r="VLZ175" s="1"/>
      <c r="VMA175" s="1"/>
      <c r="VMB175" s="1"/>
      <c r="VMC175" s="1"/>
      <c r="VMD175" s="1"/>
      <c r="VME175" s="1"/>
      <c r="VMF175" s="1"/>
      <c r="VMG175" s="1"/>
      <c r="VMH175" s="1"/>
      <c r="VMI175" s="1"/>
      <c r="VMJ175" s="1"/>
      <c r="VMK175" s="1"/>
      <c r="VML175" s="1"/>
      <c r="VMM175" s="1"/>
      <c r="VMN175" s="1"/>
      <c r="VMO175" s="1"/>
      <c r="VMP175" s="1"/>
      <c r="VMQ175" s="1"/>
      <c r="VMR175" s="1"/>
      <c r="VMS175" s="1"/>
      <c r="VMT175" s="1"/>
      <c r="VMU175" s="1"/>
      <c r="VMV175" s="1"/>
      <c r="VMW175" s="1"/>
      <c r="VMX175" s="1"/>
      <c r="VMY175" s="1"/>
      <c r="VMZ175" s="1"/>
      <c r="VNA175" s="1"/>
      <c r="VNB175" s="1"/>
      <c r="VNC175" s="1"/>
      <c r="VND175" s="1"/>
      <c r="VNE175" s="1"/>
      <c r="VNF175" s="1"/>
      <c r="VNG175" s="1"/>
      <c r="VNH175" s="1"/>
      <c r="VNI175" s="1"/>
      <c r="VNJ175" s="1"/>
      <c r="VNK175" s="1"/>
      <c r="VNL175" s="1"/>
      <c r="VNM175" s="1"/>
      <c r="VNN175" s="1"/>
      <c r="VNO175" s="1"/>
      <c r="VNP175" s="1"/>
      <c r="VNQ175" s="1"/>
      <c r="VNR175" s="1"/>
      <c r="VNS175" s="1"/>
      <c r="VNT175" s="1"/>
      <c r="VNU175" s="1"/>
      <c r="VNV175" s="1"/>
      <c r="VNW175" s="1"/>
      <c r="VNX175" s="1"/>
      <c r="VNY175" s="1"/>
      <c r="VNZ175" s="1"/>
      <c r="VOA175" s="1"/>
      <c r="VOB175" s="1"/>
      <c r="VOC175" s="1"/>
      <c r="VOD175" s="1"/>
      <c r="VOE175" s="1"/>
      <c r="VOF175" s="1"/>
      <c r="VOG175" s="1"/>
      <c r="VOH175" s="1"/>
      <c r="VOI175" s="1"/>
      <c r="VOJ175" s="1"/>
      <c r="VOK175" s="1"/>
      <c r="VOL175" s="1"/>
      <c r="VOM175" s="1"/>
      <c r="VON175" s="1"/>
      <c r="VOO175" s="1"/>
      <c r="VOP175" s="1"/>
      <c r="VOQ175" s="1"/>
      <c r="VOR175" s="1"/>
      <c r="VOS175" s="1"/>
      <c r="VOT175" s="1"/>
      <c r="VOU175" s="1"/>
      <c r="VOV175" s="1"/>
      <c r="VOW175" s="1"/>
      <c r="VOX175" s="1"/>
      <c r="VOY175" s="1"/>
      <c r="VOZ175" s="1"/>
      <c r="VPA175" s="1"/>
      <c r="VPB175" s="1"/>
      <c r="VPC175" s="1"/>
      <c r="VPD175" s="1"/>
      <c r="VPE175" s="1"/>
      <c r="VPF175" s="1"/>
      <c r="VPG175" s="1"/>
      <c r="VPH175" s="1"/>
      <c r="VPI175" s="1"/>
      <c r="VPJ175" s="1"/>
      <c r="VPK175" s="1"/>
      <c r="VPL175" s="1"/>
      <c r="VPM175" s="1"/>
      <c r="VPN175" s="1"/>
      <c r="VPO175" s="1"/>
      <c r="VPP175" s="1"/>
      <c r="VPQ175" s="1"/>
      <c r="VPR175" s="1"/>
      <c r="VPS175" s="1"/>
      <c r="VPT175" s="1"/>
      <c r="VPU175" s="1"/>
      <c r="VPV175" s="1"/>
      <c r="VPW175" s="1"/>
      <c r="VPX175" s="1"/>
      <c r="VPY175" s="1"/>
      <c r="VPZ175" s="1"/>
      <c r="VQA175" s="1"/>
      <c r="VQB175" s="1"/>
      <c r="VQC175" s="1"/>
      <c r="VQD175" s="1"/>
      <c r="VQE175" s="1"/>
      <c r="VQF175" s="1"/>
      <c r="VQG175" s="1"/>
      <c r="VQH175" s="1"/>
      <c r="VQI175" s="1"/>
      <c r="VQJ175" s="1"/>
      <c r="VQK175" s="1"/>
      <c r="VQL175" s="1"/>
      <c r="VQM175" s="1"/>
      <c r="VQN175" s="1"/>
      <c r="VQO175" s="1"/>
      <c r="VQP175" s="1"/>
      <c r="VQQ175" s="1"/>
      <c r="VQR175" s="1"/>
      <c r="VQS175" s="1"/>
      <c r="VQT175" s="1"/>
      <c r="VQU175" s="1"/>
      <c r="VQV175" s="1"/>
      <c r="VQW175" s="1"/>
      <c r="VQX175" s="1"/>
      <c r="VQY175" s="1"/>
      <c r="VQZ175" s="1"/>
      <c r="VRA175" s="1"/>
      <c r="VRB175" s="1"/>
      <c r="VRC175" s="1"/>
      <c r="VRD175" s="1"/>
      <c r="VRE175" s="1"/>
      <c r="VRF175" s="1"/>
      <c r="VRG175" s="1"/>
      <c r="VRH175" s="1"/>
      <c r="VRI175" s="1"/>
      <c r="VRJ175" s="1"/>
      <c r="VRK175" s="1"/>
      <c r="VRL175" s="1"/>
      <c r="VRM175" s="1"/>
      <c r="VRN175" s="1"/>
      <c r="VRO175" s="1"/>
      <c r="VRP175" s="1"/>
      <c r="VRQ175" s="1"/>
      <c r="VRR175" s="1"/>
      <c r="VRS175" s="1"/>
      <c r="VRT175" s="1"/>
      <c r="VRU175" s="1"/>
      <c r="VRV175" s="1"/>
      <c r="VRW175" s="1"/>
      <c r="VRX175" s="1"/>
      <c r="VRY175" s="1"/>
      <c r="VRZ175" s="1"/>
      <c r="VSA175" s="1"/>
      <c r="VSB175" s="1"/>
      <c r="VSC175" s="1"/>
      <c r="VSD175" s="1"/>
      <c r="VSE175" s="1"/>
      <c r="VSF175" s="1"/>
      <c r="VSG175" s="1"/>
      <c r="VSH175" s="1"/>
      <c r="VSI175" s="1"/>
      <c r="VSJ175" s="1"/>
      <c r="VSK175" s="1"/>
      <c r="VSL175" s="1"/>
      <c r="VSM175" s="1"/>
      <c r="VSN175" s="1"/>
      <c r="VSO175" s="1"/>
      <c r="VSP175" s="1"/>
      <c r="VSQ175" s="1"/>
      <c r="VSR175" s="1"/>
      <c r="VSS175" s="1"/>
      <c r="VST175" s="1"/>
      <c r="VSU175" s="1"/>
      <c r="VSV175" s="1"/>
      <c r="VSW175" s="1"/>
      <c r="VSX175" s="1"/>
      <c r="VSY175" s="1"/>
      <c r="VSZ175" s="1"/>
      <c r="VTA175" s="1"/>
      <c r="VTB175" s="1"/>
      <c r="VTC175" s="1"/>
      <c r="VTD175" s="1"/>
      <c r="VTE175" s="1"/>
      <c r="VTF175" s="1"/>
      <c r="VTG175" s="1"/>
      <c r="VTH175" s="1"/>
      <c r="VTI175" s="1"/>
      <c r="VTJ175" s="1"/>
      <c r="VTK175" s="1"/>
      <c r="VTL175" s="1"/>
      <c r="VTM175" s="1"/>
      <c r="VTN175" s="1"/>
      <c r="VTO175" s="1"/>
      <c r="VTP175" s="1"/>
      <c r="VTQ175" s="1"/>
      <c r="VTR175" s="1"/>
      <c r="VTS175" s="1"/>
      <c r="VTT175" s="1"/>
      <c r="VTU175" s="1"/>
      <c r="VTV175" s="1"/>
      <c r="VTW175" s="1"/>
      <c r="VTX175" s="1"/>
      <c r="VTY175" s="1"/>
      <c r="VTZ175" s="1"/>
      <c r="VUA175" s="1"/>
      <c r="VUB175" s="1"/>
      <c r="VUC175" s="1"/>
      <c r="VUD175" s="1"/>
      <c r="VUE175" s="1"/>
      <c r="VUF175" s="1"/>
      <c r="VUG175" s="1"/>
      <c r="VUH175" s="1"/>
      <c r="VUI175" s="1"/>
      <c r="VUJ175" s="1"/>
      <c r="VUK175" s="1"/>
      <c r="VUL175" s="1"/>
      <c r="VUM175" s="1"/>
      <c r="VUN175" s="1"/>
      <c r="VUO175" s="1"/>
      <c r="VUP175" s="1"/>
      <c r="VUQ175" s="1"/>
      <c r="VUR175" s="1"/>
      <c r="VUS175" s="1"/>
      <c r="VUT175" s="1"/>
      <c r="VUU175" s="1"/>
      <c r="VUV175" s="1"/>
      <c r="VUW175" s="1"/>
      <c r="VUX175" s="1"/>
      <c r="VUY175" s="1"/>
      <c r="VUZ175" s="1"/>
      <c r="VVA175" s="1"/>
      <c r="VVB175" s="1"/>
      <c r="VVC175" s="1"/>
      <c r="VVD175" s="1"/>
      <c r="VVE175" s="1"/>
      <c r="VVF175" s="1"/>
      <c r="VVG175" s="1"/>
      <c r="VVH175" s="1"/>
      <c r="VVI175" s="1"/>
      <c r="VVJ175" s="1"/>
      <c r="VVK175" s="1"/>
      <c r="VVL175" s="1"/>
      <c r="VVM175" s="1"/>
      <c r="VVN175" s="1"/>
      <c r="VVO175" s="1"/>
      <c r="VVP175" s="1"/>
      <c r="VVQ175" s="1"/>
      <c r="VVR175" s="1"/>
      <c r="VVS175" s="1"/>
      <c r="VVT175" s="1"/>
      <c r="VVU175" s="1"/>
      <c r="VVV175" s="1"/>
      <c r="VVW175" s="1"/>
      <c r="VVX175" s="1"/>
      <c r="VVY175" s="1"/>
      <c r="VVZ175" s="1"/>
      <c r="VWA175" s="1"/>
      <c r="VWB175" s="1"/>
      <c r="VWC175" s="1"/>
      <c r="VWD175" s="1"/>
      <c r="VWE175" s="1"/>
      <c r="VWF175" s="1"/>
      <c r="VWG175" s="1"/>
      <c r="VWH175" s="1"/>
      <c r="VWI175" s="1"/>
      <c r="VWJ175" s="1"/>
      <c r="VWK175" s="1"/>
      <c r="VWL175" s="1"/>
      <c r="VWM175" s="1"/>
      <c r="VWN175" s="1"/>
      <c r="VWO175" s="1"/>
      <c r="VWP175" s="1"/>
      <c r="VWQ175" s="1"/>
      <c r="VWR175" s="1"/>
      <c r="VWS175" s="1"/>
      <c r="VWT175" s="1"/>
      <c r="VWU175" s="1"/>
      <c r="VWV175" s="1"/>
      <c r="VWW175" s="1"/>
      <c r="VWX175" s="1"/>
      <c r="VWY175" s="1"/>
      <c r="VWZ175" s="1"/>
      <c r="VXA175" s="1"/>
      <c r="VXB175" s="1"/>
      <c r="VXC175" s="1"/>
      <c r="VXD175" s="1"/>
      <c r="VXE175" s="1"/>
      <c r="VXF175" s="1"/>
      <c r="VXG175" s="1"/>
      <c r="VXH175" s="1"/>
      <c r="VXI175" s="1"/>
      <c r="VXJ175" s="1"/>
      <c r="VXK175" s="1"/>
      <c r="VXL175" s="1"/>
      <c r="VXM175" s="1"/>
      <c r="VXN175" s="1"/>
      <c r="VXO175" s="1"/>
      <c r="VXP175" s="1"/>
      <c r="VXQ175" s="1"/>
      <c r="VXR175" s="1"/>
      <c r="VXS175" s="1"/>
      <c r="VXT175" s="1"/>
      <c r="VXU175" s="1"/>
      <c r="VXV175" s="1"/>
      <c r="VXW175" s="1"/>
      <c r="VXX175" s="1"/>
      <c r="VXY175" s="1"/>
      <c r="VXZ175" s="1"/>
      <c r="VYA175" s="1"/>
      <c r="VYB175" s="1"/>
      <c r="VYC175" s="1"/>
      <c r="VYD175" s="1"/>
      <c r="VYE175" s="1"/>
      <c r="VYF175" s="1"/>
      <c r="VYG175" s="1"/>
      <c r="VYH175" s="1"/>
      <c r="VYI175" s="1"/>
      <c r="VYJ175" s="1"/>
      <c r="VYK175" s="1"/>
      <c r="VYL175" s="1"/>
      <c r="VYM175" s="1"/>
      <c r="VYN175" s="1"/>
      <c r="VYO175" s="1"/>
      <c r="VYP175" s="1"/>
      <c r="VYQ175" s="1"/>
      <c r="VYR175" s="1"/>
      <c r="VYS175" s="1"/>
      <c r="VYT175" s="1"/>
      <c r="VYU175" s="1"/>
      <c r="VYV175" s="1"/>
      <c r="VYW175" s="1"/>
      <c r="VYX175" s="1"/>
      <c r="VYY175" s="1"/>
      <c r="VYZ175" s="1"/>
      <c r="VZA175" s="1"/>
      <c r="VZB175" s="1"/>
      <c r="VZC175" s="1"/>
      <c r="VZD175" s="1"/>
      <c r="VZE175" s="1"/>
      <c r="VZF175" s="1"/>
      <c r="VZG175" s="1"/>
      <c r="VZH175" s="1"/>
      <c r="VZI175" s="1"/>
      <c r="VZJ175" s="1"/>
      <c r="VZK175" s="1"/>
      <c r="VZL175" s="1"/>
      <c r="VZM175" s="1"/>
      <c r="VZN175" s="1"/>
      <c r="VZO175" s="1"/>
      <c r="VZP175" s="1"/>
      <c r="VZQ175" s="1"/>
      <c r="VZR175" s="1"/>
      <c r="VZS175" s="1"/>
      <c r="VZT175" s="1"/>
      <c r="VZU175" s="1"/>
      <c r="VZV175" s="1"/>
      <c r="VZW175" s="1"/>
      <c r="VZX175" s="1"/>
      <c r="VZY175" s="1"/>
      <c r="VZZ175" s="1"/>
      <c r="WAA175" s="1"/>
      <c r="WAB175" s="1"/>
      <c r="WAC175" s="1"/>
      <c r="WAD175" s="1"/>
      <c r="WAE175" s="1"/>
      <c r="WAF175" s="1"/>
      <c r="WAG175" s="1"/>
      <c r="WAH175" s="1"/>
      <c r="WAI175" s="1"/>
      <c r="WAJ175" s="1"/>
      <c r="WAK175" s="1"/>
      <c r="WAL175" s="1"/>
      <c r="WAM175" s="1"/>
      <c r="WAN175" s="1"/>
      <c r="WAO175" s="1"/>
      <c r="WAP175" s="1"/>
      <c r="WAQ175" s="1"/>
      <c r="WAR175" s="1"/>
      <c r="WAS175" s="1"/>
      <c r="WAT175" s="1"/>
      <c r="WAU175" s="1"/>
      <c r="WAV175" s="1"/>
      <c r="WAW175" s="1"/>
      <c r="WAX175" s="1"/>
      <c r="WAY175" s="1"/>
      <c r="WAZ175" s="1"/>
      <c r="WBA175" s="1"/>
      <c r="WBB175" s="1"/>
      <c r="WBC175" s="1"/>
      <c r="WBD175" s="1"/>
      <c r="WBE175" s="1"/>
      <c r="WBF175" s="1"/>
      <c r="WBG175" s="1"/>
      <c r="WBH175" s="1"/>
      <c r="WBI175" s="1"/>
      <c r="WBJ175" s="1"/>
      <c r="WBK175" s="1"/>
      <c r="WBL175" s="1"/>
      <c r="WBM175" s="1"/>
      <c r="WBN175" s="1"/>
      <c r="WBO175" s="1"/>
      <c r="WBP175" s="1"/>
      <c r="WBQ175" s="1"/>
      <c r="WBR175" s="1"/>
      <c r="WBS175" s="1"/>
      <c r="WBT175" s="1"/>
      <c r="WBU175" s="1"/>
      <c r="WBV175" s="1"/>
      <c r="WBW175" s="1"/>
      <c r="WBX175" s="1"/>
      <c r="WBY175" s="1"/>
      <c r="WBZ175" s="1"/>
      <c r="WCA175" s="1"/>
      <c r="WCB175" s="1"/>
      <c r="WCC175" s="1"/>
      <c r="WCD175" s="1"/>
      <c r="WCE175" s="1"/>
      <c r="WCF175" s="1"/>
      <c r="WCG175" s="1"/>
      <c r="WCH175" s="1"/>
      <c r="WCI175" s="1"/>
      <c r="WCJ175" s="1"/>
      <c r="WCK175" s="1"/>
      <c r="WCL175" s="1"/>
      <c r="WCM175" s="1"/>
      <c r="WCN175" s="1"/>
      <c r="WCO175" s="1"/>
      <c r="WCP175" s="1"/>
      <c r="WCQ175" s="1"/>
      <c r="WCR175" s="1"/>
      <c r="WCS175" s="1"/>
      <c r="WCT175" s="1"/>
      <c r="WCU175" s="1"/>
      <c r="WCV175" s="1"/>
      <c r="WCW175" s="1"/>
      <c r="WCX175" s="1"/>
      <c r="WCY175" s="1"/>
      <c r="WCZ175" s="1"/>
      <c r="WDA175" s="1"/>
      <c r="WDB175" s="1"/>
      <c r="WDC175" s="1"/>
      <c r="WDD175" s="1"/>
      <c r="WDE175" s="1"/>
      <c r="WDF175" s="1"/>
      <c r="WDG175" s="1"/>
      <c r="WDH175" s="1"/>
      <c r="WDI175" s="1"/>
      <c r="WDJ175" s="1"/>
      <c r="WDK175" s="1"/>
      <c r="WDL175" s="1"/>
      <c r="WDM175" s="1"/>
      <c r="WDN175" s="1"/>
      <c r="WDO175" s="1"/>
      <c r="WDP175" s="1"/>
      <c r="WDQ175" s="1"/>
      <c r="WDR175" s="1"/>
      <c r="WDS175" s="1"/>
      <c r="WDT175" s="1"/>
      <c r="WDU175" s="1"/>
      <c r="WDV175" s="1"/>
      <c r="WDW175" s="1"/>
      <c r="WDX175" s="1"/>
      <c r="WDY175" s="1"/>
      <c r="WDZ175" s="1"/>
      <c r="WEA175" s="1"/>
      <c r="WEB175" s="1"/>
      <c r="WEC175" s="1"/>
      <c r="WED175" s="1"/>
      <c r="WEE175" s="1"/>
      <c r="WEF175" s="1"/>
      <c r="WEG175" s="1"/>
      <c r="WEH175" s="1"/>
      <c r="WEI175" s="1"/>
      <c r="WEJ175" s="1"/>
      <c r="WEK175" s="1"/>
      <c r="WEL175" s="1"/>
      <c r="WEM175" s="1"/>
      <c r="WEN175" s="1"/>
      <c r="WEO175" s="1"/>
      <c r="WEP175" s="1"/>
      <c r="WEQ175" s="1"/>
      <c r="WER175" s="1"/>
      <c r="WES175" s="1"/>
      <c r="WET175" s="1"/>
      <c r="WEU175" s="1"/>
      <c r="WEV175" s="1"/>
      <c r="WEW175" s="1"/>
      <c r="WEX175" s="1"/>
      <c r="WEY175" s="1"/>
      <c r="WEZ175" s="1"/>
      <c r="WFA175" s="1"/>
      <c r="WFB175" s="1"/>
      <c r="WFC175" s="1"/>
      <c r="WFD175" s="1"/>
      <c r="WFE175" s="1"/>
      <c r="WFF175" s="1"/>
      <c r="WFG175" s="1"/>
      <c r="WFH175" s="1"/>
      <c r="WFI175" s="1"/>
      <c r="WFJ175" s="1"/>
      <c r="WFK175" s="1"/>
      <c r="WFL175" s="1"/>
      <c r="WFM175" s="1"/>
      <c r="WFN175" s="1"/>
      <c r="WFO175" s="1"/>
      <c r="WFP175" s="1"/>
      <c r="WFQ175" s="1"/>
      <c r="WFR175" s="1"/>
      <c r="WFS175" s="1"/>
      <c r="WFT175" s="1"/>
      <c r="WFU175" s="1"/>
      <c r="WFV175" s="1"/>
      <c r="WFW175" s="1"/>
      <c r="WFX175" s="1"/>
      <c r="WFY175" s="1"/>
      <c r="WFZ175" s="1"/>
      <c r="WGA175" s="1"/>
      <c r="WGB175" s="1"/>
      <c r="WGC175" s="1"/>
      <c r="WGD175" s="1"/>
      <c r="WGE175" s="1"/>
      <c r="WGF175" s="1"/>
      <c r="WGG175" s="1"/>
      <c r="WGH175" s="1"/>
      <c r="WGI175" s="1"/>
      <c r="WGJ175" s="1"/>
      <c r="WGK175" s="1"/>
      <c r="WGL175" s="1"/>
      <c r="WGM175" s="1"/>
      <c r="WGN175" s="1"/>
      <c r="WGO175" s="1"/>
      <c r="WGP175" s="1"/>
      <c r="WGQ175" s="1"/>
      <c r="WGR175" s="1"/>
      <c r="WGS175" s="1"/>
      <c r="WGT175" s="1"/>
      <c r="WGU175" s="1"/>
      <c r="WGV175" s="1"/>
      <c r="WGW175" s="1"/>
      <c r="WGX175" s="1"/>
      <c r="WGY175" s="1"/>
      <c r="WGZ175" s="1"/>
      <c r="WHA175" s="1"/>
      <c r="WHB175" s="1"/>
      <c r="WHC175" s="1"/>
      <c r="WHD175" s="1"/>
      <c r="WHE175" s="1"/>
      <c r="WHF175" s="1"/>
      <c r="WHG175" s="1"/>
      <c r="WHH175" s="1"/>
      <c r="WHI175" s="1"/>
      <c r="WHJ175" s="1"/>
      <c r="WHK175" s="1"/>
      <c r="WHL175" s="1"/>
      <c r="WHM175" s="1"/>
      <c r="WHN175" s="1"/>
      <c r="WHO175" s="1"/>
      <c r="WHP175" s="1"/>
      <c r="WHQ175" s="1"/>
      <c r="WHR175" s="1"/>
      <c r="WHS175" s="1"/>
      <c r="WHT175" s="1"/>
      <c r="WHU175" s="1"/>
      <c r="WHV175" s="1"/>
      <c r="WHW175" s="1"/>
      <c r="WHX175" s="1"/>
      <c r="WHY175" s="1"/>
      <c r="WHZ175" s="1"/>
      <c r="WIA175" s="1"/>
      <c r="WIB175" s="1"/>
      <c r="WIC175" s="1"/>
      <c r="WID175" s="1"/>
      <c r="WIE175" s="1"/>
      <c r="WIF175" s="1"/>
      <c r="WIG175" s="1"/>
      <c r="WIH175" s="1"/>
      <c r="WII175" s="1"/>
      <c r="WIJ175" s="1"/>
      <c r="WIK175" s="1"/>
      <c r="WIL175" s="1"/>
      <c r="WIM175" s="1"/>
      <c r="WIN175" s="1"/>
      <c r="WIO175" s="1"/>
      <c r="WIP175" s="1"/>
      <c r="WIQ175" s="1"/>
      <c r="WIR175" s="1"/>
      <c r="WIS175" s="1"/>
      <c r="WIT175" s="1"/>
      <c r="WIU175" s="1"/>
      <c r="WIV175" s="1"/>
      <c r="WIW175" s="1"/>
      <c r="WIX175" s="1"/>
      <c r="WIY175" s="1"/>
      <c r="WIZ175" s="1"/>
      <c r="WJA175" s="1"/>
      <c r="WJB175" s="1"/>
      <c r="WJC175" s="1"/>
      <c r="WJD175" s="1"/>
      <c r="WJE175" s="1"/>
      <c r="WJF175" s="1"/>
      <c r="WJG175" s="1"/>
      <c r="WJH175" s="1"/>
      <c r="WJI175" s="1"/>
      <c r="WJJ175" s="1"/>
      <c r="WJK175" s="1"/>
      <c r="WJL175" s="1"/>
      <c r="WJM175" s="1"/>
      <c r="WJN175" s="1"/>
      <c r="WJO175" s="1"/>
      <c r="WJP175" s="1"/>
      <c r="WJQ175" s="1"/>
      <c r="WJR175" s="1"/>
      <c r="WJS175" s="1"/>
      <c r="WJT175" s="1"/>
      <c r="WJU175" s="1"/>
      <c r="WJV175" s="1"/>
      <c r="WJW175" s="1"/>
      <c r="WJX175" s="1"/>
      <c r="WJY175" s="1"/>
      <c r="WJZ175" s="1"/>
      <c r="WKA175" s="1"/>
      <c r="WKB175" s="1"/>
      <c r="WKC175" s="1"/>
      <c r="WKD175" s="1"/>
      <c r="WKE175" s="1"/>
      <c r="WKF175" s="1"/>
      <c r="WKG175" s="1"/>
      <c r="WKH175" s="1"/>
      <c r="WKI175" s="1"/>
      <c r="WKJ175" s="1"/>
      <c r="WKK175" s="1"/>
      <c r="WKL175" s="1"/>
      <c r="WKM175" s="1"/>
      <c r="WKN175" s="1"/>
      <c r="WKO175" s="1"/>
      <c r="WKP175" s="1"/>
      <c r="WKQ175" s="1"/>
      <c r="WKR175" s="1"/>
      <c r="WKS175" s="1"/>
      <c r="WKT175" s="1"/>
      <c r="WKU175" s="1"/>
      <c r="WKV175" s="1"/>
      <c r="WKW175" s="1"/>
      <c r="WKX175" s="1"/>
      <c r="WKY175" s="1"/>
      <c r="WKZ175" s="1"/>
      <c r="WLA175" s="1"/>
      <c r="WLB175" s="1"/>
      <c r="WLC175" s="1"/>
      <c r="WLD175" s="1"/>
      <c r="WLE175" s="1"/>
      <c r="WLF175" s="1"/>
      <c r="WLG175" s="1"/>
      <c r="WLH175" s="1"/>
      <c r="WLI175" s="1"/>
      <c r="WLJ175" s="1"/>
      <c r="WLK175" s="1"/>
      <c r="WLL175" s="1"/>
      <c r="WLM175" s="1"/>
      <c r="WLN175" s="1"/>
      <c r="WLO175" s="1"/>
      <c r="WLP175" s="1"/>
      <c r="WLQ175" s="1"/>
      <c r="WLR175" s="1"/>
      <c r="WLS175" s="1"/>
      <c r="WLT175" s="1"/>
      <c r="WLU175" s="1"/>
      <c r="WLV175" s="1"/>
      <c r="WLW175" s="1"/>
      <c r="WLX175" s="1"/>
      <c r="WLY175" s="1"/>
      <c r="WLZ175" s="1"/>
      <c r="WMA175" s="1"/>
      <c r="WMB175" s="1"/>
      <c r="WMC175" s="1"/>
      <c r="WMD175" s="1"/>
      <c r="WME175" s="1"/>
      <c r="WMF175" s="1"/>
      <c r="WMG175" s="1"/>
      <c r="WMH175" s="1"/>
      <c r="WMI175" s="1"/>
      <c r="WMJ175" s="1"/>
      <c r="WMK175" s="1"/>
      <c r="WML175" s="1"/>
      <c r="WMM175" s="1"/>
      <c r="WMN175" s="1"/>
      <c r="WMO175" s="1"/>
      <c r="WMP175" s="1"/>
      <c r="WMQ175" s="1"/>
      <c r="WMR175" s="1"/>
      <c r="WMS175" s="1"/>
      <c r="WMT175" s="1"/>
      <c r="WMU175" s="1"/>
      <c r="WMV175" s="1"/>
      <c r="WMW175" s="1"/>
      <c r="WMX175" s="1"/>
      <c r="WMY175" s="1"/>
      <c r="WMZ175" s="1"/>
      <c r="WNA175" s="1"/>
      <c r="WNB175" s="1"/>
      <c r="WNC175" s="1"/>
      <c r="WND175" s="1"/>
      <c r="WNE175" s="1"/>
      <c r="WNF175" s="1"/>
      <c r="WNG175" s="1"/>
      <c r="WNH175" s="1"/>
      <c r="WNI175" s="1"/>
      <c r="WNJ175" s="1"/>
      <c r="WNK175" s="1"/>
      <c r="WNL175" s="1"/>
      <c r="WNM175" s="1"/>
      <c r="WNN175" s="1"/>
      <c r="WNO175" s="1"/>
      <c r="WNP175" s="1"/>
      <c r="WNQ175" s="1"/>
      <c r="WNR175" s="1"/>
      <c r="WNS175" s="1"/>
      <c r="WNT175" s="1"/>
      <c r="WNU175" s="1"/>
      <c r="WNV175" s="1"/>
      <c r="WNW175" s="1"/>
      <c r="WNX175" s="1"/>
      <c r="WNY175" s="1"/>
      <c r="WNZ175" s="1"/>
      <c r="WOA175" s="1"/>
      <c r="WOB175" s="1"/>
      <c r="WOC175" s="1"/>
      <c r="WOD175" s="1"/>
      <c r="WOE175" s="1"/>
      <c r="WOF175" s="1"/>
      <c r="WOG175" s="1"/>
      <c r="WOH175" s="1"/>
      <c r="WOI175" s="1"/>
      <c r="WOJ175" s="1"/>
      <c r="WOK175" s="1"/>
      <c r="WOL175" s="1"/>
      <c r="WOM175" s="1"/>
      <c r="WON175" s="1"/>
      <c r="WOO175" s="1"/>
      <c r="WOP175" s="1"/>
      <c r="WOQ175" s="1"/>
      <c r="WOR175" s="1"/>
      <c r="WOS175" s="1"/>
      <c r="WOT175" s="1"/>
      <c r="WOU175" s="1"/>
      <c r="WOV175" s="1"/>
      <c r="WOW175" s="1"/>
      <c r="WOX175" s="1"/>
      <c r="WOY175" s="1"/>
      <c r="WOZ175" s="1"/>
      <c r="WPA175" s="1"/>
      <c r="WPB175" s="1"/>
      <c r="WPC175" s="1"/>
      <c r="WPD175" s="1"/>
      <c r="WPE175" s="1"/>
      <c r="WPF175" s="1"/>
      <c r="WPG175" s="1"/>
      <c r="WPH175" s="1"/>
      <c r="WPI175" s="1"/>
      <c r="WPJ175" s="1"/>
      <c r="WPK175" s="1"/>
      <c r="WPL175" s="1"/>
      <c r="WPM175" s="1"/>
      <c r="WPN175" s="1"/>
      <c r="WPO175" s="1"/>
      <c r="WPP175" s="1"/>
      <c r="WPQ175" s="1"/>
      <c r="WPR175" s="1"/>
      <c r="WPS175" s="1"/>
      <c r="WPT175" s="1"/>
      <c r="WPU175" s="1"/>
      <c r="WPV175" s="1"/>
      <c r="WPW175" s="1"/>
      <c r="WPX175" s="1"/>
      <c r="WPY175" s="1"/>
      <c r="WPZ175" s="1"/>
      <c r="WQA175" s="1"/>
      <c r="WQB175" s="1"/>
      <c r="WQC175" s="1"/>
      <c r="WQD175" s="1"/>
      <c r="WQE175" s="1"/>
      <c r="WQF175" s="1"/>
      <c r="WQG175" s="1"/>
      <c r="WQH175" s="1"/>
      <c r="WQI175" s="1"/>
      <c r="WQJ175" s="1"/>
      <c r="WQK175" s="1"/>
      <c r="WQL175" s="1"/>
      <c r="WQM175" s="1"/>
      <c r="WQN175" s="1"/>
      <c r="WQO175" s="1"/>
      <c r="WQP175" s="1"/>
      <c r="WQQ175" s="1"/>
      <c r="WQR175" s="1"/>
      <c r="WQS175" s="1"/>
      <c r="WQT175" s="1"/>
      <c r="WQU175" s="1"/>
      <c r="WQV175" s="1"/>
      <c r="WQW175" s="1"/>
      <c r="WQX175" s="1"/>
      <c r="WQY175" s="1"/>
      <c r="WQZ175" s="1"/>
      <c r="WRA175" s="1"/>
      <c r="WRB175" s="1"/>
      <c r="WRC175" s="1"/>
      <c r="WRD175" s="1"/>
      <c r="WRE175" s="1"/>
      <c r="WRF175" s="1"/>
      <c r="WRG175" s="1"/>
      <c r="WRH175" s="1"/>
      <c r="WRI175" s="1"/>
      <c r="WRJ175" s="1"/>
      <c r="WRK175" s="1"/>
      <c r="WRL175" s="1"/>
      <c r="WRM175" s="1"/>
      <c r="WRN175" s="1"/>
      <c r="WRO175" s="1"/>
      <c r="WRP175" s="1"/>
      <c r="WRQ175" s="1"/>
      <c r="WRR175" s="1"/>
      <c r="WRS175" s="1"/>
      <c r="WRT175" s="1"/>
      <c r="WRU175" s="1"/>
      <c r="WRV175" s="1"/>
      <c r="WRW175" s="1"/>
      <c r="WRX175" s="1"/>
      <c r="WRY175" s="1"/>
      <c r="WRZ175" s="1"/>
      <c r="WSA175" s="1"/>
      <c r="WSB175" s="1"/>
      <c r="WSC175" s="1"/>
      <c r="WSD175" s="1"/>
      <c r="WSE175" s="1"/>
      <c r="WSF175" s="1"/>
      <c r="WSG175" s="1"/>
      <c r="WSH175" s="1"/>
      <c r="WSI175" s="1"/>
      <c r="WSJ175" s="1"/>
      <c r="WSK175" s="1"/>
      <c r="WSL175" s="1"/>
      <c r="WSM175" s="1"/>
      <c r="WSN175" s="1"/>
      <c r="WSO175" s="1"/>
      <c r="WSP175" s="1"/>
      <c r="WSQ175" s="1"/>
      <c r="WSR175" s="1"/>
      <c r="WSS175" s="1"/>
      <c r="WST175" s="1"/>
      <c r="WSU175" s="1"/>
      <c r="WSV175" s="1"/>
      <c r="WSW175" s="1"/>
      <c r="WSX175" s="1"/>
      <c r="WSY175" s="1"/>
      <c r="WSZ175" s="1"/>
      <c r="WTA175" s="1"/>
      <c r="WTB175" s="1"/>
      <c r="WTC175" s="1"/>
      <c r="WTD175" s="1"/>
      <c r="WTE175" s="1"/>
      <c r="WTF175" s="1"/>
      <c r="WTG175" s="1"/>
      <c r="WTH175" s="1"/>
      <c r="WTI175" s="1"/>
      <c r="WTJ175" s="1"/>
      <c r="WTK175" s="1"/>
      <c r="WTL175" s="1"/>
      <c r="WTM175" s="1"/>
      <c r="WTN175" s="1"/>
      <c r="WTO175" s="1"/>
      <c r="WTP175" s="1"/>
      <c r="WTQ175" s="1"/>
      <c r="WTR175" s="1"/>
      <c r="WTS175" s="1"/>
      <c r="WTT175" s="1"/>
      <c r="WTU175" s="1"/>
      <c r="WTV175" s="1"/>
      <c r="WTW175" s="1"/>
      <c r="WTX175" s="1"/>
      <c r="WTY175" s="1"/>
      <c r="WTZ175" s="1"/>
      <c r="WUA175" s="1"/>
      <c r="WUB175" s="1"/>
      <c r="WUC175" s="1"/>
      <c r="WUD175" s="1"/>
      <c r="WUE175" s="1"/>
      <c r="WUF175" s="1"/>
      <c r="WUG175" s="1"/>
      <c r="WUH175" s="1"/>
      <c r="WUI175" s="1"/>
      <c r="WUJ175" s="1"/>
      <c r="WUK175" s="1"/>
      <c r="WUL175" s="1"/>
      <c r="WUM175" s="1"/>
      <c r="WUN175" s="1"/>
      <c r="WUO175" s="1"/>
      <c r="WUP175" s="1"/>
      <c r="WUQ175" s="1"/>
      <c r="WUR175" s="1"/>
      <c r="WUS175" s="1"/>
      <c r="WUT175" s="1"/>
      <c r="WUU175" s="1"/>
      <c r="WUV175" s="1"/>
      <c r="WUW175" s="1"/>
      <c r="WUX175" s="1"/>
      <c r="WUY175" s="1"/>
      <c r="WUZ175" s="1"/>
      <c r="WVA175" s="1"/>
      <c r="WVB175" s="1"/>
      <c r="WVC175" s="1"/>
      <c r="WVD175" s="1"/>
      <c r="WVE175" s="1"/>
      <c r="WVF175" s="1"/>
      <c r="WVG175" s="1"/>
      <c r="WVH175" s="1"/>
      <c r="WVI175" s="1"/>
      <c r="WVJ175" s="1"/>
      <c r="WVK175" s="1"/>
      <c r="WVL175" s="1"/>
      <c r="WVM175" s="1"/>
      <c r="WVN175" s="1"/>
      <c r="WVO175" s="1"/>
      <c r="WVP175" s="1"/>
      <c r="WVQ175" s="1"/>
      <c r="WVR175" s="1"/>
      <c r="WVS175" s="1"/>
      <c r="WVT175" s="1"/>
      <c r="WVU175" s="1"/>
      <c r="WVV175" s="1"/>
      <c r="WVW175" s="1"/>
      <c r="WVX175" s="1"/>
      <c r="WVY175" s="1"/>
      <c r="WVZ175" s="1"/>
      <c r="WWA175" s="1"/>
      <c r="WWB175" s="1"/>
      <c r="WWC175" s="1"/>
      <c r="WWD175" s="1"/>
      <c r="WWE175" s="1"/>
      <c r="WWF175" s="1"/>
      <c r="WWG175" s="1"/>
      <c r="WWH175" s="1"/>
      <c r="WWI175" s="1"/>
      <c r="WWJ175" s="1"/>
      <c r="WWK175" s="1"/>
      <c r="WWL175" s="1"/>
      <c r="WWM175" s="1"/>
      <c r="WWN175" s="1"/>
      <c r="WWO175" s="1"/>
      <c r="WWP175" s="1"/>
      <c r="WWQ175" s="1"/>
      <c r="WWR175" s="1"/>
      <c r="WWS175" s="1"/>
      <c r="WWT175" s="1"/>
      <c r="WWU175" s="1"/>
      <c r="WWV175" s="1"/>
      <c r="WWW175" s="1"/>
      <c r="WWX175" s="1"/>
      <c r="WWY175" s="1"/>
      <c r="WWZ175" s="1"/>
      <c r="WXA175" s="1"/>
      <c r="WXB175" s="1"/>
      <c r="WXC175" s="1"/>
      <c r="WXD175" s="1"/>
      <c r="WXE175" s="1"/>
      <c r="WXF175" s="1"/>
      <c r="WXG175" s="1"/>
      <c r="WXH175" s="1"/>
      <c r="WXI175" s="1"/>
      <c r="WXJ175" s="1"/>
      <c r="WXK175" s="1"/>
      <c r="WXL175" s="1"/>
      <c r="WXM175" s="1"/>
      <c r="WXN175" s="1"/>
      <c r="WXO175" s="1"/>
      <c r="WXP175" s="1"/>
      <c r="WXQ175" s="1"/>
      <c r="WXR175" s="1"/>
      <c r="WXS175" s="1"/>
      <c r="WXT175" s="1"/>
      <c r="WXU175" s="1"/>
      <c r="WXV175" s="1"/>
      <c r="WXW175" s="1"/>
      <c r="WXX175" s="1"/>
      <c r="WXY175" s="1"/>
      <c r="WXZ175" s="1"/>
      <c r="WYA175" s="1"/>
      <c r="WYB175" s="1"/>
      <c r="WYC175" s="1"/>
      <c r="WYD175" s="1"/>
      <c r="WYE175" s="1"/>
      <c r="WYF175" s="1"/>
      <c r="WYG175" s="1"/>
      <c r="WYH175" s="1"/>
      <c r="WYI175" s="1"/>
      <c r="WYJ175" s="1"/>
      <c r="WYK175" s="1"/>
      <c r="WYL175" s="1"/>
      <c r="WYM175" s="1"/>
      <c r="WYN175" s="1"/>
      <c r="WYO175" s="1"/>
      <c r="WYP175" s="1"/>
      <c r="WYQ175" s="1"/>
      <c r="WYR175" s="1"/>
      <c r="WYS175" s="1"/>
      <c r="WYT175" s="1"/>
      <c r="WYU175" s="1"/>
      <c r="WYV175" s="1"/>
      <c r="WYW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row>
    <row r="176" spans="1:16335" s="12" customFormat="1" ht="15" customHeight="1">
      <c r="A176" s="69"/>
      <c r="B176" s="11"/>
      <c r="C176" s="1830" t="s">
        <v>1550</v>
      </c>
      <c r="D176" s="1830"/>
      <c r="E176" s="1830"/>
      <c r="F176" s="1830"/>
      <c r="G176" s="1830"/>
      <c r="H176" s="1830"/>
      <c r="I176" s="1830"/>
      <c r="J176" s="1830"/>
      <c r="K176" s="1830"/>
      <c r="L176" s="1830"/>
      <c r="M176" s="1830"/>
      <c r="N176" s="63"/>
      <c r="O176" s="63"/>
      <c r="P176" s="63"/>
      <c r="Q176" s="63"/>
      <c r="R176" s="63"/>
      <c r="S176" s="63"/>
      <c r="T176" s="63"/>
      <c r="U176" s="63"/>
      <c r="V176" s="7"/>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c r="AML176" s="1"/>
      <c r="AMM176" s="1"/>
      <c r="AMN176" s="1"/>
      <c r="AMO176" s="1"/>
      <c r="AMP176" s="1"/>
      <c r="AMQ176" s="1"/>
      <c r="AMR176" s="1"/>
      <c r="AMS176" s="1"/>
      <c r="AMT176" s="1"/>
      <c r="AMU176" s="1"/>
      <c r="AMV176" s="1"/>
      <c r="AMW176" s="1"/>
      <c r="AMX176" s="1"/>
      <c r="AMY176" s="1"/>
      <c r="AMZ176" s="1"/>
      <c r="ANA176" s="1"/>
      <c r="ANB176" s="1"/>
      <c r="ANC176" s="1"/>
      <c r="AND176" s="1"/>
      <c r="ANE176" s="1"/>
      <c r="ANF176" s="1"/>
      <c r="ANG176" s="1"/>
      <c r="ANH176" s="1"/>
      <c r="ANI176" s="1"/>
      <c r="ANJ176" s="1"/>
      <c r="ANK176" s="1"/>
      <c r="ANL176" s="1"/>
      <c r="ANM176" s="1"/>
      <c r="ANN176" s="1"/>
      <c r="ANO176" s="1"/>
      <c r="ANP176" s="1"/>
      <c r="ANQ176" s="1"/>
      <c r="ANR176" s="1"/>
      <c r="ANS176" s="1"/>
      <c r="ANT176" s="1"/>
      <c r="ANU176" s="1"/>
      <c r="ANV176" s="1"/>
      <c r="ANW176" s="1"/>
      <c r="ANX176" s="1"/>
      <c r="ANY176" s="1"/>
      <c r="ANZ176" s="1"/>
      <c r="AOA176" s="1"/>
      <c r="AOB176" s="1"/>
      <c r="AOC176" s="1"/>
      <c r="AOD176" s="1"/>
      <c r="AOE176" s="1"/>
      <c r="AOF176" s="1"/>
      <c r="AOG176" s="1"/>
      <c r="AOH176" s="1"/>
      <c r="AOI176" s="1"/>
      <c r="AOJ176" s="1"/>
      <c r="AOK176" s="1"/>
      <c r="AOL176" s="1"/>
      <c r="AOM176" s="1"/>
      <c r="AON176" s="1"/>
      <c r="AOO176" s="1"/>
      <c r="AOP176" s="1"/>
      <c r="AOQ176" s="1"/>
      <c r="AOR176" s="1"/>
      <c r="AOS176" s="1"/>
      <c r="AOT176" s="1"/>
      <c r="AOU176" s="1"/>
      <c r="AOV176" s="1"/>
      <c r="AOW176" s="1"/>
      <c r="AOX176" s="1"/>
      <c r="AOY176" s="1"/>
      <c r="AOZ176" s="1"/>
      <c r="APA176" s="1"/>
      <c r="APB176" s="1"/>
      <c r="APC176" s="1"/>
      <c r="APD176" s="1"/>
      <c r="APE176" s="1"/>
      <c r="APF176" s="1"/>
      <c r="APG176" s="1"/>
      <c r="APH176" s="1"/>
      <c r="API176" s="1"/>
      <c r="APJ176" s="1"/>
      <c r="APK176" s="1"/>
      <c r="APL176" s="1"/>
      <c r="APM176" s="1"/>
      <c r="APN176" s="1"/>
      <c r="APO176" s="1"/>
      <c r="APP176" s="1"/>
      <c r="APQ176" s="1"/>
      <c r="APR176" s="1"/>
      <c r="APS176" s="1"/>
      <c r="APT176" s="1"/>
      <c r="APU176" s="1"/>
      <c r="APV176" s="1"/>
      <c r="APW176" s="1"/>
      <c r="APX176" s="1"/>
      <c r="APY176" s="1"/>
      <c r="APZ176" s="1"/>
      <c r="AQA176" s="1"/>
      <c r="AQB176" s="1"/>
      <c r="AQC176" s="1"/>
      <c r="AQD176" s="1"/>
      <c r="AQE176" s="1"/>
      <c r="AQF176" s="1"/>
      <c r="AQG176" s="1"/>
      <c r="AQH176" s="1"/>
      <c r="AQI176" s="1"/>
      <c r="AQJ176" s="1"/>
      <c r="AQK176" s="1"/>
      <c r="AQL176" s="1"/>
      <c r="AQM176" s="1"/>
      <c r="AQN176" s="1"/>
      <c r="AQO176" s="1"/>
      <c r="AQP176" s="1"/>
      <c r="AQQ176" s="1"/>
      <c r="AQR176" s="1"/>
      <c r="AQS176" s="1"/>
      <c r="AQT176" s="1"/>
      <c r="AQU176" s="1"/>
      <c r="AQV176" s="1"/>
      <c r="AQW176" s="1"/>
      <c r="AQX176" s="1"/>
      <c r="AQY176" s="1"/>
      <c r="AQZ176" s="1"/>
      <c r="ARA176" s="1"/>
      <c r="ARB176" s="1"/>
      <c r="ARC176" s="1"/>
      <c r="ARD176" s="1"/>
      <c r="ARE176" s="1"/>
      <c r="ARF176" s="1"/>
      <c r="ARG176" s="1"/>
      <c r="ARH176" s="1"/>
      <c r="ARI176" s="1"/>
      <c r="ARJ176" s="1"/>
      <c r="ARK176" s="1"/>
      <c r="ARL176" s="1"/>
      <c r="ARM176" s="1"/>
      <c r="ARN176" s="1"/>
      <c r="ARO176" s="1"/>
      <c r="ARP176" s="1"/>
      <c r="ARQ176" s="1"/>
      <c r="ARR176" s="1"/>
      <c r="ARS176" s="1"/>
      <c r="ART176" s="1"/>
      <c r="ARU176" s="1"/>
      <c r="ARV176" s="1"/>
      <c r="ARW176" s="1"/>
      <c r="ARX176" s="1"/>
      <c r="ARY176" s="1"/>
      <c r="ARZ176" s="1"/>
      <c r="ASA176" s="1"/>
      <c r="ASB176" s="1"/>
      <c r="ASC176" s="1"/>
      <c r="ASD176" s="1"/>
      <c r="ASE176" s="1"/>
      <c r="ASF176" s="1"/>
      <c r="ASG176" s="1"/>
      <c r="ASH176" s="1"/>
      <c r="ASI176" s="1"/>
      <c r="ASJ176" s="1"/>
      <c r="ASK176" s="1"/>
      <c r="ASL176" s="1"/>
      <c r="ASM176" s="1"/>
      <c r="ASN176" s="1"/>
      <c r="ASO176" s="1"/>
      <c r="ASP176" s="1"/>
      <c r="ASQ176" s="1"/>
      <c r="ASR176" s="1"/>
      <c r="ASS176" s="1"/>
      <c r="AST176" s="1"/>
      <c r="ASU176" s="1"/>
      <c r="ASV176" s="1"/>
      <c r="ASW176" s="1"/>
      <c r="ASX176" s="1"/>
      <c r="ASY176" s="1"/>
      <c r="ASZ176" s="1"/>
      <c r="ATA176" s="1"/>
      <c r="ATB176" s="1"/>
      <c r="ATC176" s="1"/>
      <c r="ATD176" s="1"/>
      <c r="ATE176" s="1"/>
      <c r="ATF176" s="1"/>
      <c r="ATG176" s="1"/>
      <c r="ATH176" s="1"/>
      <c r="ATI176" s="1"/>
      <c r="ATJ176" s="1"/>
      <c r="ATK176" s="1"/>
      <c r="ATL176" s="1"/>
      <c r="ATM176" s="1"/>
      <c r="ATN176" s="1"/>
      <c r="ATO176" s="1"/>
      <c r="ATP176" s="1"/>
      <c r="ATQ176" s="1"/>
      <c r="ATR176" s="1"/>
      <c r="ATS176" s="1"/>
      <c r="ATT176" s="1"/>
      <c r="ATU176" s="1"/>
      <c r="ATV176" s="1"/>
      <c r="ATW176" s="1"/>
      <c r="ATX176" s="1"/>
      <c r="ATY176" s="1"/>
      <c r="ATZ176" s="1"/>
      <c r="AUA176" s="1"/>
      <c r="AUB176" s="1"/>
      <c r="AUC176" s="1"/>
      <c r="AUD176" s="1"/>
      <c r="AUE176" s="1"/>
      <c r="AUF176" s="1"/>
      <c r="AUG176" s="1"/>
      <c r="AUH176" s="1"/>
      <c r="AUI176" s="1"/>
      <c r="AUJ176" s="1"/>
      <c r="AUK176" s="1"/>
      <c r="AUL176" s="1"/>
      <c r="AUM176" s="1"/>
      <c r="AUN176" s="1"/>
      <c r="AUO176" s="1"/>
      <c r="AUP176" s="1"/>
      <c r="AUQ176" s="1"/>
      <c r="AUR176" s="1"/>
      <c r="AUS176" s="1"/>
      <c r="AUT176" s="1"/>
      <c r="AUU176" s="1"/>
      <c r="AUV176" s="1"/>
      <c r="AUW176" s="1"/>
      <c r="AUX176" s="1"/>
      <c r="AUY176" s="1"/>
      <c r="AUZ176" s="1"/>
      <c r="AVA176" s="1"/>
      <c r="AVB176" s="1"/>
      <c r="AVC176" s="1"/>
      <c r="AVD176" s="1"/>
      <c r="AVE176" s="1"/>
      <c r="AVF176" s="1"/>
      <c r="AVG176" s="1"/>
      <c r="AVH176" s="1"/>
      <c r="AVI176" s="1"/>
      <c r="AVJ176" s="1"/>
      <c r="AVK176" s="1"/>
      <c r="AVL176" s="1"/>
      <c r="AVM176" s="1"/>
      <c r="AVN176" s="1"/>
      <c r="AVO176" s="1"/>
      <c r="AVP176" s="1"/>
      <c r="AVQ176" s="1"/>
      <c r="AVR176" s="1"/>
      <c r="AVS176" s="1"/>
      <c r="AVT176" s="1"/>
      <c r="AVU176" s="1"/>
      <c r="AVV176" s="1"/>
      <c r="AVW176" s="1"/>
      <c r="AVX176" s="1"/>
      <c r="AVY176" s="1"/>
      <c r="AVZ176" s="1"/>
      <c r="AWA176" s="1"/>
      <c r="AWB176" s="1"/>
      <c r="AWC176" s="1"/>
      <c r="AWD176" s="1"/>
      <c r="AWE176" s="1"/>
      <c r="AWF176" s="1"/>
      <c r="AWG176" s="1"/>
      <c r="AWH176" s="1"/>
      <c r="AWI176" s="1"/>
      <c r="AWJ176" s="1"/>
      <c r="AWK176" s="1"/>
      <c r="AWL176" s="1"/>
      <c r="AWM176" s="1"/>
      <c r="AWN176" s="1"/>
      <c r="AWO176" s="1"/>
      <c r="AWP176" s="1"/>
      <c r="AWQ176" s="1"/>
      <c r="AWR176" s="1"/>
      <c r="AWS176" s="1"/>
      <c r="AWT176" s="1"/>
      <c r="AWU176" s="1"/>
      <c r="AWV176" s="1"/>
      <c r="AWW176" s="1"/>
      <c r="AWX176" s="1"/>
      <c r="AWY176" s="1"/>
      <c r="AWZ176" s="1"/>
      <c r="AXA176" s="1"/>
      <c r="AXB176" s="1"/>
      <c r="AXC176" s="1"/>
      <c r="AXD176" s="1"/>
      <c r="AXE176" s="1"/>
      <c r="AXF176" s="1"/>
      <c r="AXG176" s="1"/>
      <c r="AXH176" s="1"/>
      <c r="AXI176" s="1"/>
      <c r="AXJ176" s="1"/>
      <c r="AXK176" s="1"/>
      <c r="AXL176" s="1"/>
      <c r="AXM176" s="1"/>
      <c r="AXN176" s="1"/>
      <c r="AXO176" s="1"/>
      <c r="AXP176" s="1"/>
      <c r="AXQ176" s="1"/>
      <c r="AXR176" s="1"/>
      <c r="AXS176" s="1"/>
      <c r="AXT176" s="1"/>
      <c r="AXU176" s="1"/>
      <c r="AXV176" s="1"/>
      <c r="AXW176" s="1"/>
      <c r="AXX176" s="1"/>
      <c r="AXY176" s="1"/>
      <c r="AXZ176" s="1"/>
      <c r="AYA176" s="1"/>
      <c r="AYB176" s="1"/>
      <c r="AYC176" s="1"/>
      <c r="AYD176" s="1"/>
      <c r="AYE176" s="1"/>
      <c r="AYF176" s="1"/>
      <c r="AYG176" s="1"/>
      <c r="AYH176" s="1"/>
      <c r="AYI176" s="1"/>
      <c r="AYJ176" s="1"/>
      <c r="AYK176" s="1"/>
      <c r="AYL176" s="1"/>
      <c r="AYM176" s="1"/>
      <c r="AYN176" s="1"/>
      <c r="AYO176" s="1"/>
      <c r="AYP176" s="1"/>
      <c r="AYQ176" s="1"/>
      <c r="AYR176" s="1"/>
      <c r="AYS176" s="1"/>
      <c r="AYT176" s="1"/>
      <c r="AYU176" s="1"/>
      <c r="AYV176" s="1"/>
      <c r="AYW176" s="1"/>
      <c r="AYX176" s="1"/>
      <c r="AYY176" s="1"/>
      <c r="AYZ176" s="1"/>
      <c r="AZA176" s="1"/>
      <c r="AZB176" s="1"/>
      <c r="AZC176" s="1"/>
      <c r="AZD176" s="1"/>
      <c r="AZE176" s="1"/>
      <c r="AZF176" s="1"/>
      <c r="AZG176" s="1"/>
      <c r="AZH176" s="1"/>
      <c r="AZI176" s="1"/>
      <c r="AZJ176" s="1"/>
      <c r="AZK176" s="1"/>
      <c r="AZL176" s="1"/>
      <c r="AZM176" s="1"/>
      <c r="AZN176" s="1"/>
      <c r="AZO176" s="1"/>
      <c r="AZP176" s="1"/>
      <c r="AZQ176" s="1"/>
      <c r="AZR176" s="1"/>
      <c r="AZS176" s="1"/>
      <c r="AZT176" s="1"/>
      <c r="AZU176" s="1"/>
      <c r="AZV176" s="1"/>
      <c r="AZW176" s="1"/>
      <c r="AZX176" s="1"/>
      <c r="AZY176" s="1"/>
      <c r="AZZ176" s="1"/>
      <c r="BAA176" s="1"/>
      <c r="BAB176" s="1"/>
      <c r="BAC176" s="1"/>
      <c r="BAD176" s="1"/>
      <c r="BAE176" s="1"/>
      <c r="BAF176" s="1"/>
      <c r="BAG176" s="1"/>
      <c r="BAH176" s="1"/>
      <c r="BAI176" s="1"/>
      <c r="BAJ176" s="1"/>
      <c r="BAK176" s="1"/>
      <c r="BAL176" s="1"/>
      <c r="BAM176" s="1"/>
      <c r="BAN176" s="1"/>
      <c r="BAO176" s="1"/>
      <c r="BAP176" s="1"/>
      <c r="BAQ176" s="1"/>
      <c r="BAR176" s="1"/>
      <c r="BAS176" s="1"/>
      <c r="BAT176" s="1"/>
      <c r="BAU176" s="1"/>
      <c r="BAV176" s="1"/>
      <c r="BAW176" s="1"/>
      <c r="BAX176" s="1"/>
      <c r="BAY176" s="1"/>
      <c r="BAZ176" s="1"/>
      <c r="BBA176" s="1"/>
      <c r="BBB176" s="1"/>
      <c r="BBC176" s="1"/>
      <c r="BBD176" s="1"/>
      <c r="BBE176" s="1"/>
      <c r="BBF176" s="1"/>
      <c r="BBG176" s="1"/>
      <c r="BBH176" s="1"/>
      <c r="BBI176" s="1"/>
      <c r="BBJ176" s="1"/>
      <c r="BBK176" s="1"/>
      <c r="BBL176" s="1"/>
      <c r="BBM176" s="1"/>
      <c r="BBN176" s="1"/>
      <c r="BBO176" s="1"/>
      <c r="BBP176" s="1"/>
      <c r="BBQ176" s="1"/>
      <c r="BBR176" s="1"/>
      <c r="BBS176" s="1"/>
      <c r="BBT176" s="1"/>
      <c r="BBU176" s="1"/>
      <c r="BBV176" s="1"/>
      <c r="BBW176" s="1"/>
      <c r="BBX176" s="1"/>
      <c r="BBY176" s="1"/>
      <c r="BBZ176" s="1"/>
      <c r="BCA176" s="1"/>
      <c r="BCB176" s="1"/>
      <c r="BCC176" s="1"/>
      <c r="BCD176" s="1"/>
      <c r="BCE176" s="1"/>
      <c r="BCF176" s="1"/>
      <c r="BCG176" s="1"/>
      <c r="BCH176" s="1"/>
      <c r="BCI176" s="1"/>
      <c r="BCJ176" s="1"/>
      <c r="BCK176" s="1"/>
      <c r="BCL176" s="1"/>
      <c r="BCM176" s="1"/>
      <c r="BCN176" s="1"/>
      <c r="BCO176" s="1"/>
      <c r="BCP176" s="1"/>
      <c r="BCQ176" s="1"/>
      <c r="BCR176" s="1"/>
      <c r="BCS176" s="1"/>
      <c r="BCT176" s="1"/>
      <c r="BCU176" s="1"/>
      <c r="BCV176" s="1"/>
      <c r="BCW176" s="1"/>
      <c r="BCX176" s="1"/>
      <c r="BCY176" s="1"/>
      <c r="BCZ176" s="1"/>
      <c r="BDA176" s="1"/>
      <c r="BDB176" s="1"/>
      <c r="BDC176" s="1"/>
      <c r="BDD176" s="1"/>
      <c r="BDE176" s="1"/>
      <c r="BDF176" s="1"/>
      <c r="BDG176" s="1"/>
      <c r="BDH176" s="1"/>
      <c r="BDI176" s="1"/>
      <c r="BDJ176" s="1"/>
      <c r="BDK176" s="1"/>
      <c r="BDL176" s="1"/>
      <c r="BDM176" s="1"/>
      <c r="BDN176" s="1"/>
      <c r="BDO176" s="1"/>
      <c r="BDP176" s="1"/>
      <c r="BDQ176" s="1"/>
      <c r="BDR176" s="1"/>
      <c r="BDS176" s="1"/>
      <c r="BDT176" s="1"/>
      <c r="BDU176" s="1"/>
      <c r="BDV176" s="1"/>
      <c r="BDW176" s="1"/>
      <c r="BDX176" s="1"/>
      <c r="BDY176" s="1"/>
      <c r="BDZ176" s="1"/>
      <c r="BEA176" s="1"/>
      <c r="BEB176" s="1"/>
      <c r="BEC176" s="1"/>
      <c r="BED176" s="1"/>
      <c r="BEE176" s="1"/>
      <c r="BEF176" s="1"/>
      <c r="BEG176" s="1"/>
      <c r="BEH176" s="1"/>
      <c r="BEI176" s="1"/>
      <c r="BEJ176" s="1"/>
      <c r="BEK176" s="1"/>
      <c r="BEL176" s="1"/>
      <c r="BEM176" s="1"/>
      <c r="BEN176" s="1"/>
      <c r="BEO176" s="1"/>
      <c r="BEP176" s="1"/>
      <c r="BEQ176" s="1"/>
      <c r="BER176" s="1"/>
      <c r="BES176" s="1"/>
      <c r="BET176" s="1"/>
      <c r="BEU176" s="1"/>
      <c r="BEV176" s="1"/>
      <c r="BEW176" s="1"/>
      <c r="BEX176" s="1"/>
      <c r="BEY176" s="1"/>
      <c r="BEZ176" s="1"/>
      <c r="BFA176" s="1"/>
      <c r="BFB176" s="1"/>
      <c r="BFC176" s="1"/>
      <c r="BFD176" s="1"/>
      <c r="BFE176" s="1"/>
      <c r="BFF176" s="1"/>
      <c r="BFG176" s="1"/>
      <c r="BFH176" s="1"/>
      <c r="BFI176" s="1"/>
      <c r="BFJ176" s="1"/>
      <c r="BFK176" s="1"/>
      <c r="BFL176" s="1"/>
      <c r="BFM176" s="1"/>
      <c r="BFN176" s="1"/>
      <c r="BFO176" s="1"/>
      <c r="BFP176" s="1"/>
      <c r="BFQ176" s="1"/>
      <c r="BFR176" s="1"/>
      <c r="BFS176" s="1"/>
      <c r="BFT176" s="1"/>
      <c r="BFU176" s="1"/>
      <c r="BFV176" s="1"/>
      <c r="BFW176" s="1"/>
      <c r="BFX176" s="1"/>
      <c r="BFY176" s="1"/>
      <c r="BFZ176" s="1"/>
      <c r="BGA176" s="1"/>
      <c r="BGB176" s="1"/>
      <c r="BGC176" s="1"/>
      <c r="BGD176" s="1"/>
      <c r="BGE176" s="1"/>
      <c r="BGF176" s="1"/>
      <c r="BGG176" s="1"/>
      <c r="BGH176" s="1"/>
      <c r="BGI176" s="1"/>
      <c r="BGJ176" s="1"/>
      <c r="BGK176" s="1"/>
      <c r="BGL176" s="1"/>
      <c r="BGM176" s="1"/>
      <c r="BGN176" s="1"/>
      <c r="BGO176" s="1"/>
      <c r="BGP176" s="1"/>
      <c r="BGQ176" s="1"/>
      <c r="BGR176" s="1"/>
      <c r="BGS176" s="1"/>
      <c r="BGT176" s="1"/>
      <c r="BGU176" s="1"/>
      <c r="BGV176" s="1"/>
      <c r="BGW176" s="1"/>
      <c r="BGX176" s="1"/>
      <c r="BGY176" s="1"/>
      <c r="BGZ176" s="1"/>
      <c r="BHA176" s="1"/>
      <c r="BHB176" s="1"/>
      <c r="BHC176" s="1"/>
      <c r="BHD176" s="1"/>
      <c r="BHE176" s="1"/>
      <c r="BHF176" s="1"/>
      <c r="BHG176" s="1"/>
      <c r="BHH176" s="1"/>
      <c r="BHI176" s="1"/>
      <c r="BHJ176" s="1"/>
      <c r="BHK176" s="1"/>
      <c r="BHL176" s="1"/>
      <c r="BHM176" s="1"/>
      <c r="BHN176" s="1"/>
      <c r="BHO176" s="1"/>
      <c r="BHP176" s="1"/>
      <c r="BHQ176" s="1"/>
      <c r="BHR176" s="1"/>
      <c r="BHS176" s="1"/>
      <c r="BHT176" s="1"/>
      <c r="BHU176" s="1"/>
      <c r="BHV176" s="1"/>
      <c r="BHW176" s="1"/>
      <c r="BHX176" s="1"/>
      <c r="BHY176" s="1"/>
      <c r="BHZ176" s="1"/>
      <c r="BIA176" s="1"/>
      <c r="BIB176" s="1"/>
      <c r="BIC176" s="1"/>
      <c r="BID176" s="1"/>
      <c r="BIE176" s="1"/>
      <c r="BIF176" s="1"/>
      <c r="BIG176" s="1"/>
      <c r="BIH176" s="1"/>
      <c r="BII176" s="1"/>
      <c r="BIJ176" s="1"/>
      <c r="BIK176" s="1"/>
      <c r="BIL176" s="1"/>
      <c r="BIM176" s="1"/>
      <c r="BIN176" s="1"/>
      <c r="BIO176" s="1"/>
      <c r="BIP176" s="1"/>
      <c r="BIQ176" s="1"/>
      <c r="BIR176" s="1"/>
      <c r="BIS176" s="1"/>
      <c r="BIT176" s="1"/>
      <c r="BIU176" s="1"/>
      <c r="BIV176" s="1"/>
      <c r="BIW176" s="1"/>
      <c r="BIX176" s="1"/>
      <c r="BIY176" s="1"/>
      <c r="BIZ176" s="1"/>
      <c r="BJA176" s="1"/>
      <c r="BJB176" s="1"/>
      <c r="BJC176" s="1"/>
      <c r="BJD176" s="1"/>
      <c r="BJE176" s="1"/>
      <c r="BJF176" s="1"/>
      <c r="BJG176" s="1"/>
      <c r="BJH176" s="1"/>
      <c r="BJI176" s="1"/>
      <c r="BJJ176" s="1"/>
      <c r="BJK176" s="1"/>
      <c r="BJL176" s="1"/>
      <c r="BJM176" s="1"/>
      <c r="BJN176" s="1"/>
      <c r="BJO176" s="1"/>
      <c r="BJP176" s="1"/>
      <c r="BJQ176" s="1"/>
      <c r="BJR176" s="1"/>
      <c r="BJS176" s="1"/>
      <c r="BJT176" s="1"/>
      <c r="BJU176" s="1"/>
      <c r="BJV176" s="1"/>
      <c r="BJW176" s="1"/>
      <c r="BJX176" s="1"/>
      <c r="BJY176" s="1"/>
      <c r="BJZ176" s="1"/>
      <c r="BKA176" s="1"/>
      <c r="BKB176" s="1"/>
      <c r="BKC176" s="1"/>
      <c r="BKD176" s="1"/>
      <c r="BKE176" s="1"/>
      <c r="BKF176" s="1"/>
      <c r="BKG176" s="1"/>
      <c r="BKH176" s="1"/>
      <c r="BKI176" s="1"/>
      <c r="BKJ176" s="1"/>
      <c r="BKK176" s="1"/>
      <c r="BKL176" s="1"/>
      <c r="BKM176" s="1"/>
      <c r="BKN176" s="1"/>
      <c r="BKO176" s="1"/>
      <c r="BKP176" s="1"/>
      <c r="BKQ176" s="1"/>
      <c r="BKR176" s="1"/>
      <c r="BKS176" s="1"/>
      <c r="BKT176" s="1"/>
      <c r="BKU176" s="1"/>
      <c r="BKV176" s="1"/>
      <c r="BKW176" s="1"/>
      <c r="BKX176" s="1"/>
      <c r="BKY176" s="1"/>
      <c r="BKZ176" s="1"/>
      <c r="BLA176" s="1"/>
      <c r="BLB176" s="1"/>
      <c r="BLC176" s="1"/>
      <c r="BLD176" s="1"/>
      <c r="BLE176" s="1"/>
      <c r="BLF176" s="1"/>
      <c r="BLG176" s="1"/>
      <c r="BLH176" s="1"/>
      <c r="BLI176" s="1"/>
      <c r="BLJ176" s="1"/>
      <c r="BLK176" s="1"/>
      <c r="BLL176" s="1"/>
      <c r="BLM176" s="1"/>
      <c r="BLN176" s="1"/>
      <c r="BLO176" s="1"/>
      <c r="BLP176" s="1"/>
      <c r="BLQ176" s="1"/>
      <c r="BLR176" s="1"/>
      <c r="BLS176" s="1"/>
      <c r="BLT176" s="1"/>
      <c r="BLU176" s="1"/>
      <c r="BLV176" s="1"/>
      <c r="BLW176" s="1"/>
      <c r="BLX176" s="1"/>
      <c r="BLY176" s="1"/>
      <c r="BLZ176" s="1"/>
      <c r="BMA176" s="1"/>
      <c r="BMB176" s="1"/>
      <c r="BMC176" s="1"/>
      <c r="BMD176" s="1"/>
      <c r="BME176" s="1"/>
      <c r="BMF176" s="1"/>
      <c r="BMG176" s="1"/>
      <c r="BMH176" s="1"/>
      <c r="BMI176" s="1"/>
      <c r="BMJ176" s="1"/>
      <c r="BMK176" s="1"/>
      <c r="BML176" s="1"/>
      <c r="BMM176" s="1"/>
      <c r="BMN176" s="1"/>
      <c r="BMO176" s="1"/>
      <c r="BMP176" s="1"/>
      <c r="BMQ176" s="1"/>
      <c r="BMR176" s="1"/>
      <c r="BMS176" s="1"/>
      <c r="BMT176" s="1"/>
      <c r="BMU176" s="1"/>
      <c r="BMV176" s="1"/>
      <c r="BMW176" s="1"/>
      <c r="BMX176" s="1"/>
      <c r="BMY176" s="1"/>
      <c r="BMZ176" s="1"/>
      <c r="BNA176" s="1"/>
      <c r="BNB176" s="1"/>
      <c r="BNC176" s="1"/>
      <c r="BND176" s="1"/>
      <c r="BNE176" s="1"/>
      <c r="BNF176" s="1"/>
      <c r="BNG176" s="1"/>
      <c r="BNH176" s="1"/>
      <c r="BNI176" s="1"/>
      <c r="BNJ176" s="1"/>
      <c r="BNK176" s="1"/>
      <c r="BNL176" s="1"/>
      <c r="BNM176" s="1"/>
      <c r="BNN176" s="1"/>
      <c r="BNO176" s="1"/>
      <c r="BNP176" s="1"/>
      <c r="BNQ176" s="1"/>
      <c r="BNR176" s="1"/>
      <c r="BNS176" s="1"/>
      <c r="BNT176" s="1"/>
      <c r="BNU176" s="1"/>
      <c r="BNV176" s="1"/>
      <c r="BNW176" s="1"/>
      <c r="BNX176" s="1"/>
      <c r="BNY176" s="1"/>
      <c r="BNZ176" s="1"/>
      <c r="BOA176" s="1"/>
      <c r="BOB176" s="1"/>
      <c r="BOC176" s="1"/>
      <c r="BOD176" s="1"/>
      <c r="BOE176" s="1"/>
      <c r="BOF176" s="1"/>
      <c r="BOG176" s="1"/>
      <c r="BOH176" s="1"/>
      <c r="BOI176" s="1"/>
      <c r="BOJ176" s="1"/>
      <c r="BOK176" s="1"/>
      <c r="BOL176" s="1"/>
      <c r="BOM176" s="1"/>
      <c r="BON176" s="1"/>
      <c r="BOO176" s="1"/>
      <c r="BOP176" s="1"/>
      <c r="BOQ176" s="1"/>
      <c r="BOR176" s="1"/>
      <c r="BOS176" s="1"/>
      <c r="BOT176" s="1"/>
      <c r="BOU176" s="1"/>
      <c r="BOV176" s="1"/>
      <c r="BOW176" s="1"/>
      <c r="BOX176" s="1"/>
      <c r="BOY176" s="1"/>
      <c r="BOZ176" s="1"/>
      <c r="BPA176" s="1"/>
      <c r="BPB176" s="1"/>
      <c r="BPC176" s="1"/>
      <c r="BPD176" s="1"/>
      <c r="BPE176" s="1"/>
      <c r="BPF176" s="1"/>
      <c r="BPG176" s="1"/>
      <c r="BPH176" s="1"/>
      <c r="BPI176" s="1"/>
      <c r="BPJ176" s="1"/>
      <c r="BPK176" s="1"/>
      <c r="BPL176" s="1"/>
      <c r="BPM176" s="1"/>
      <c r="BPN176" s="1"/>
      <c r="BPO176" s="1"/>
      <c r="BPP176" s="1"/>
      <c r="BPQ176" s="1"/>
      <c r="BPR176" s="1"/>
      <c r="BPS176" s="1"/>
      <c r="BPT176" s="1"/>
      <c r="BPU176" s="1"/>
      <c r="BPV176" s="1"/>
      <c r="BPW176" s="1"/>
      <c r="BPX176" s="1"/>
      <c r="BPY176" s="1"/>
      <c r="BPZ176" s="1"/>
      <c r="BQA176" s="1"/>
      <c r="BQB176" s="1"/>
      <c r="BQC176" s="1"/>
      <c r="BQD176" s="1"/>
      <c r="BQE176" s="1"/>
      <c r="BQF176" s="1"/>
      <c r="BQG176" s="1"/>
      <c r="BQH176" s="1"/>
      <c r="BQI176" s="1"/>
      <c r="BQJ176" s="1"/>
      <c r="BQK176" s="1"/>
      <c r="BQL176" s="1"/>
      <c r="BQM176" s="1"/>
      <c r="BQN176" s="1"/>
      <c r="BQO176" s="1"/>
      <c r="BQP176" s="1"/>
      <c r="BQQ176" s="1"/>
      <c r="BQR176" s="1"/>
      <c r="BQS176" s="1"/>
      <c r="BQT176" s="1"/>
      <c r="BQU176" s="1"/>
      <c r="BQV176" s="1"/>
      <c r="BQW176" s="1"/>
      <c r="BQX176" s="1"/>
      <c r="BQY176" s="1"/>
      <c r="BQZ176" s="1"/>
      <c r="BRA176" s="1"/>
      <c r="BRB176" s="1"/>
      <c r="BRC176" s="1"/>
      <c r="BRD176" s="1"/>
      <c r="BRE176" s="1"/>
      <c r="BRF176" s="1"/>
      <c r="BRG176" s="1"/>
      <c r="BRH176" s="1"/>
      <c r="BRI176" s="1"/>
      <c r="BRJ176" s="1"/>
      <c r="BRK176" s="1"/>
      <c r="BRL176" s="1"/>
      <c r="BRM176" s="1"/>
      <c r="BRN176" s="1"/>
      <c r="BRO176" s="1"/>
      <c r="BRP176" s="1"/>
      <c r="BRQ176" s="1"/>
      <c r="BRR176" s="1"/>
      <c r="BRS176" s="1"/>
      <c r="BRT176" s="1"/>
      <c r="BRU176" s="1"/>
      <c r="BRV176" s="1"/>
      <c r="BRW176" s="1"/>
      <c r="BRX176" s="1"/>
      <c r="BRY176" s="1"/>
      <c r="BRZ176" s="1"/>
      <c r="BSA176" s="1"/>
      <c r="BSB176" s="1"/>
      <c r="BSC176" s="1"/>
      <c r="BSD176" s="1"/>
      <c r="BSE176" s="1"/>
      <c r="BSF176" s="1"/>
      <c r="BSG176" s="1"/>
      <c r="BSH176" s="1"/>
      <c r="BSI176" s="1"/>
      <c r="BSJ176" s="1"/>
      <c r="BSK176" s="1"/>
      <c r="BSL176" s="1"/>
      <c r="BSM176" s="1"/>
      <c r="BSN176" s="1"/>
      <c r="BSO176" s="1"/>
      <c r="BSP176" s="1"/>
      <c r="BSQ176" s="1"/>
      <c r="BSR176" s="1"/>
      <c r="BSS176" s="1"/>
      <c r="BST176" s="1"/>
      <c r="BSU176" s="1"/>
      <c r="BSV176" s="1"/>
      <c r="BSW176" s="1"/>
      <c r="BSX176" s="1"/>
      <c r="BSY176" s="1"/>
      <c r="BSZ176" s="1"/>
      <c r="BTA176" s="1"/>
      <c r="BTB176" s="1"/>
      <c r="BTC176" s="1"/>
      <c r="BTD176" s="1"/>
      <c r="BTE176" s="1"/>
      <c r="BTF176" s="1"/>
      <c r="BTG176" s="1"/>
      <c r="BTH176" s="1"/>
      <c r="BTI176" s="1"/>
      <c r="BTJ176" s="1"/>
      <c r="BTK176" s="1"/>
      <c r="BTL176" s="1"/>
      <c r="BTM176" s="1"/>
      <c r="BTN176" s="1"/>
      <c r="BTO176" s="1"/>
      <c r="BTP176" s="1"/>
      <c r="BTQ176" s="1"/>
      <c r="BTR176" s="1"/>
      <c r="BTS176" s="1"/>
      <c r="BTT176" s="1"/>
      <c r="BTU176" s="1"/>
      <c r="BTV176" s="1"/>
      <c r="BTW176" s="1"/>
      <c r="BTX176" s="1"/>
      <c r="BTY176" s="1"/>
      <c r="BTZ176" s="1"/>
      <c r="BUA176" s="1"/>
      <c r="BUB176" s="1"/>
      <c r="BUC176" s="1"/>
      <c r="BUD176" s="1"/>
      <c r="BUE176" s="1"/>
      <c r="BUF176" s="1"/>
      <c r="BUG176" s="1"/>
      <c r="BUH176" s="1"/>
      <c r="BUI176" s="1"/>
      <c r="BUJ176" s="1"/>
      <c r="BUK176" s="1"/>
      <c r="BUL176" s="1"/>
      <c r="BUM176" s="1"/>
      <c r="BUN176" s="1"/>
      <c r="BUO176" s="1"/>
      <c r="BUP176" s="1"/>
      <c r="BUQ176" s="1"/>
      <c r="BUR176" s="1"/>
      <c r="BUS176" s="1"/>
      <c r="BUT176" s="1"/>
      <c r="BUU176" s="1"/>
      <c r="BUV176" s="1"/>
      <c r="BUW176" s="1"/>
      <c r="BUX176" s="1"/>
      <c r="BUY176" s="1"/>
      <c r="BUZ176" s="1"/>
      <c r="BVA176" s="1"/>
      <c r="BVB176" s="1"/>
      <c r="BVC176" s="1"/>
      <c r="BVD176" s="1"/>
      <c r="BVE176" s="1"/>
      <c r="BVF176" s="1"/>
      <c r="BVG176" s="1"/>
      <c r="BVH176" s="1"/>
      <c r="BVI176" s="1"/>
      <c r="BVJ176" s="1"/>
      <c r="BVK176" s="1"/>
      <c r="BVL176" s="1"/>
      <c r="BVM176" s="1"/>
      <c r="BVN176" s="1"/>
      <c r="BVO176" s="1"/>
      <c r="BVP176" s="1"/>
      <c r="BVQ176" s="1"/>
      <c r="BVR176" s="1"/>
      <c r="BVS176" s="1"/>
      <c r="BVT176" s="1"/>
      <c r="BVU176" s="1"/>
      <c r="BVV176" s="1"/>
      <c r="BVW176" s="1"/>
      <c r="BVX176" s="1"/>
      <c r="BVY176" s="1"/>
      <c r="BVZ176" s="1"/>
      <c r="BWA176" s="1"/>
      <c r="BWB176" s="1"/>
      <c r="BWC176" s="1"/>
      <c r="BWD176" s="1"/>
      <c r="BWE176" s="1"/>
      <c r="BWF176" s="1"/>
      <c r="BWG176" s="1"/>
      <c r="BWH176" s="1"/>
      <c r="BWI176" s="1"/>
      <c r="BWJ176" s="1"/>
      <c r="BWK176" s="1"/>
      <c r="BWL176" s="1"/>
      <c r="BWM176" s="1"/>
      <c r="BWN176" s="1"/>
      <c r="BWO176" s="1"/>
      <c r="BWP176" s="1"/>
      <c r="BWQ176" s="1"/>
      <c r="BWR176" s="1"/>
      <c r="BWS176" s="1"/>
      <c r="BWT176" s="1"/>
      <c r="BWU176" s="1"/>
      <c r="BWV176" s="1"/>
      <c r="BWW176" s="1"/>
      <c r="BWX176" s="1"/>
      <c r="BWY176" s="1"/>
      <c r="BWZ176" s="1"/>
      <c r="BXA176" s="1"/>
      <c r="BXB176" s="1"/>
      <c r="BXC176" s="1"/>
      <c r="BXD176" s="1"/>
      <c r="BXE176" s="1"/>
      <c r="BXF176" s="1"/>
      <c r="BXG176" s="1"/>
      <c r="BXH176" s="1"/>
      <c r="BXI176" s="1"/>
      <c r="BXJ176" s="1"/>
      <c r="BXK176" s="1"/>
      <c r="BXL176" s="1"/>
      <c r="BXM176" s="1"/>
      <c r="BXN176" s="1"/>
      <c r="BXO176" s="1"/>
      <c r="BXP176" s="1"/>
      <c r="BXQ176" s="1"/>
      <c r="BXR176" s="1"/>
      <c r="BXS176" s="1"/>
      <c r="BXT176" s="1"/>
      <c r="BXU176" s="1"/>
      <c r="BXV176" s="1"/>
      <c r="BXW176" s="1"/>
      <c r="BXX176" s="1"/>
      <c r="BXY176" s="1"/>
      <c r="BXZ176" s="1"/>
      <c r="BYA176" s="1"/>
      <c r="BYB176" s="1"/>
      <c r="BYC176" s="1"/>
      <c r="BYD176" s="1"/>
      <c r="BYE176" s="1"/>
      <c r="BYF176" s="1"/>
      <c r="BYG176" s="1"/>
      <c r="BYH176" s="1"/>
      <c r="BYI176" s="1"/>
      <c r="BYJ176" s="1"/>
      <c r="BYK176" s="1"/>
      <c r="BYL176" s="1"/>
      <c r="BYM176" s="1"/>
      <c r="BYN176" s="1"/>
      <c r="BYO176" s="1"/>
      <c r="BYP176" s="1"/>
      <c r="BYQ176" s="1"/>
      <c r="BYR176" s="1"/>
      <c r="BYS176" s="1"/>
      <c r="BYT176" s="1"/>
      <c r="BYU176" s="1"/>
      <c r="BYV176" s="1"/>
      <c r="BYW176" s="1"/>
      <c r="BYX176" s="1"/>
      <c r="BYY176" s="1"/>
      <c r="BYZ176" s="1"/>
      <c r="BZA176" s="1"/>
      <c r="BZB176" s="1"/>
      <c r="BZC176" s="1"/>
      <c r="BZD176" s="1"/>
      <c r="BZE176" s="1"/>
      <c r="BZF176" s="1"/>
      <c r="BZG176" s="1"/>
      <c r="BZH176" s="1"/>
      <c r="BZI176" s="1"/>
      <c r="BZJ176" s="1"/>
      <c r="BZK176" s="1"/>
      <c r="BZL176" s="1"/>
      <c r="BZM176" s="1"/>
      <c r="BZN176" s="1"/>
      <c r="BZO176" s="1"/>
      <c r="BZP176" s="1"/>
      <c r="BZQ176" s="1"/>
      <c r="BZR176" s="1"/>
      <c r="BZS176" s="1"/>
      <c r="BZT176" s="1"/>
      <c r="BZU176" s="1"/>
      <c r="BZV176" s="1"/>
      <c r="BZW176" s="1"/>
      <c r="BZX176" s="1"/>
      <c r="BZY176" s="1"/>
      <c r="BZZ176" s="1"/>
      <c r="CAA176" s="1"/>
      <c r="CAB176" s="1"/>
      <c r="CAC176" s="1"/>
      <c r="CAD176" s="1"/>
      <c r="CAE176" s="1"/>
      <c r="CAF176" s="1"/>
      <c r="CAG176" s="1"/>
      <c r="CAH176" s="1"/>
      <c r="CAI176" s="1"/>
      <c r="CAJ176" s="1"/>
      <c r="CAK176" s="1"/>
      <c r="CAL176" s="1"/>
      <c r="CAM176" s="1"/>
      <c r="CAN176" s="1"/>
      <c r="CAO176" s="1"/>
      <c r="CAP176" s="1"/>
      <c r="CAQ176" s="1"/>
      <c r="CAR176" s="1"/>
      <c r="CAS176" s="1"/>
      <c r="CAT176" s="1"/>
      <c r="CAU176" s="1"/>
      <c r="CAV176" s="1"/>
      <c r="CAW176" s="1"/>
      <c r="CAX176" s="1"/>
      <c r="CAY176" s="1"/>
      <c r="CAZ176" s="1"/>
      <c r="CBA176" s="1"/>
      <c r="CBB176" s="1"/>
      <c r="CBC176" s="1"/>
      <c r="CBD176" s="1"/>
      <c r="CBE176" s="1"/>
      <c r="CBF176" s="1"/>
      <c r="CBG176" s="1"/>
      <c r="CBH176" s="1"/>
      <c r="CBI176" s="1"/>
      <c r="CBJ176" s="1"/>
      <c r="CBK176" s="1"/>
      <c r="CBL176" s="1"/>
      <c r="CBM176" s="1"/>
      <c r="CBN176" s="1"/>
      <c r="CBO176" s="1"/>
      <c r="CBP176" s="1"/>
      <c r="CBQ176" s="1"/>
      <c r="CBR176" s="1"/>
      <c r="CBS176" s="1"/>
      <c r="CBT176" s="1"/>
      <c r="CBU176" s="1"/>
      <c r="CBV176" s="1"/>
      <c r="CBW176" s="1"/>
      <c r="CBX176" s="1"/>
      <c r="CBY176" s="1"/>
      <c r="CBZ176" s="1"/>
      <c r="CCA176" s="1"/>
      <c r="CCB176" s="1"/>
      <c r="CCC176" s="1"/>
      <c r="CCD176" s="1"/>
      <c r="CCE176" s="1"/>
      <c r="CCF176" s="1"/>
      <c r="CCG176" s="1"/>
      <c r="CCH176" s="1"/>
      <c r="CCI176" s="1"/>
      <c r="CCJ176" s="1"/>
      <c r="CCK176" s="1"/>
      <c r="CCL176" s="1"/>
      <c r="CCM176" s="1"/>
      <c r="CCN176" s="1"/>
      <c r="CCO176" s="1"/>
      <c r="CCP176" s="1"/>
      <c r="CCQ176" s="1"/>
      <c r="CCR176" s="1"/>
      <c r="CCS176" s="1"/>
      <c r="CCT176" s="1"/>
      <c r="CCU176" s="1"/>
      <c r="CCV176" s="1"/>
      <c r="CCW176" s="1"/>
      <c r="CCX176" s="1"/>
      <c r="CCY176" s="1"/>
      <c r="CCZ176" s="1"/>
      <c r="CDA176" s="1"/>
      <c r="CDB176" s="1"/>
      <c r="CDC176" s="1"/>
      <c r="CDD176" s="1"/>
      <c r="CDE176" s="1"/>
      <c r="CDF176" s="1"/>
      <c r="CDG176" s="1"/>
      <c r="CDH176" s="1"/>
      <c r="CDI176" s="1"/>
      <c r="CDJ176" s="1"/>
      <c r="CDK176" s="1"/>
      <c r="CDL176" s="1"/>
      <c r="CDM176" s="1"/>
      <c r="CDN176" s="1"/>
      <c r="CDO176" s="1"/>
      <c r="CDP176" s="1"/>
      <c r="CDQ176" s="1"/>
      <c r="CDR176" s="1"/>
      <c r="CDS176" s="1"/>
      <c r="CDT176" s="1"/>
      <c r="CDU176" s="1"/>
      <c r="CDV176" s="1"/>
      <c r="CDW176" s="1"/>
      <c r="CDX176" s="1"/>
      <c r="CDY176" s="1"/>
      <c r="CDZ176" s="1"/>
      <c r="CEA176" s="1"/>
      <c r="CEB176" s="1"/>
      <c r="CEC176" s="1"/>
      <c r="CED176" s="1"/>
      <c r="CEE176" s="1"/>
      <c r="CEF176" s="1"/>
      <c r="CEG176" s="1"/>
      <c r="CEH176" s="1"/>
      <c r="CEI176" s="1"/>
      <c r="CEJ176" s="1"/>
      <c r="CEK176" s="1"/>
      <c r="CEL176" s="1"/>
      <c r="CEM176" s="1"/>
      <c r="CEN176" s="1"/>
      <c r="CEO176" s="1"/>
      <c r="CEP176" s="1"/>
      <c r="CEQ176" s="1"/>
      <c r="CER176" s="1"/>
      <c r="CES176" s="1"/>
      <c r="CET176" s="1"/>
      <c r="CEU176" s="1"/>
      <c r="CEV176" s="1"/>
      <c r="CEW176" s="1"/>
      <c r="CEX176" s="1"/>
      <c r="CEY176" s="1"/>
      <c r="CEZ176" s="1"/>
      <c r="CFA176" s="1"/>
      <c r="CFB176" s="1"/>
      <c r="CFC176" s="1"/>
      <c r="CFD176" s="1"/>
      <c r="CFE176" s="1"/>
      <c r="CFF176" s="1"/>
      <c r="CFG176" s="1"/>
      <c r="CFH176" s="1"/>
      <c r="CFI176" s="1"/>
      <c r="CFJ176" s="1"/>
      <c r="CFK176" s="1"/>
      <c r="CFL176" s="1"/>
      <c r="CFM176" s="1"/>
      <c r="CFN176" s="1"/>
      <c r="CFO176" s="1"/>
      <c r="CFP176" s="1"/>
      <c r="CFQ176" s="1"/>
      <c r="CFR176" s="1"/>
      <c r="CFS176" s="1"/>
      <c r="CFT176" s="1"/>
      <c r="CFU176" s="1"/>
      <c r="CFV176" s="1"/>
      <c r="CFW176" s="1"/>
      <c r="CFX176" s="1"/>
      <c r="CFY176" s="1"/>
      <c r="CFZ176" s="1"/>
      <c r="CGA176" s="1"/>
      <c r="CGB176" s="1"/>
      <c r="CGC176" s="1"/>
      <c r="CGD176" s="1"/>
      <c r="CGE176" s="1"/>
      <c r="CGF176" s="1"/>
      <c r="CGG176" s="1"/>
      <c r="CGH176" s="1"/>
      <c r="CGI176" s="1"/>
      <c r="CGJ176" s="1"/>
      <c r="CGK176" s="1"/>
      <c r="CGL176" s="1"/>
      <c r="CGM176" s="1"/>
      <c r="CGN176" s="1"/>
      <c r="CGO176" s="1"/>
      <c r="CGP176" s="1"/>
      <c r="CGQ176" s="1"/>
      <c r="CGR176" s="1"/>
      <c r="CGS176" s="1"/>
      <c r="CGT176" s="1"/>
      <c r="CGU176" s="1"/>
      <c r="CGV176" s="1"/>
      <c r="CGW176" s="1"/>
      <c r="CGX176" s="1"/>
      <c r="CGY176" s="1"/>
      <c r="CGZ176" s="1"/>
      <c r="CHA176" s="1"/>
      <c r="CHB176" s="1"/>
      <c r="CHC176" s="1"/>
      <c r="CHD176" s="1"/>
      <c r="CHE176" s="1"/>
      <c r="CHF176" s="1"/>
      <c r="CHG176" s="1"/>
      <c r="CHH176" s="1"/>
      <c r="CHI176" s="1"/>
      <c r="CHJ176" s="1"/>
      <c r="CHK176" s="1"/>
      <c r="CHL176" s="1"/>
      <c r="CHM176" s="1"/>
      <c r="CHN176" s="1"/>
      <c r="CHO176" s="1"/>
      <c r="CHP176" s="1"/>
      <c r="CHQ176" s="1"/>
      <c r="CHR176" s="1"/>
      <c r="CHS176" s="1"/>
      <c r="CHT176" s="1"/>
      <c r="CHU176" s="1"/>
      <c r="CHV176" s="1"/>
      <c r="CHW176" s="1"/>
      <c r="CHX176" s="1"/>
      <c r="CHY176" s="1"/>
      <c r="CHZ176" s="1"/>
      <c r="CIA176" s="1"/>
      <c r="CIB176" s="1"/>
      <c r="CIC176" s="1"/>
      <c r="CID176" s="1"/>
      <c r="CIE176" s="1"/>
      <c r="CIF176" s="1"/>
      <c r="CIG176" s="1"/>
      <c r="CIH176" s="1"/>
      <c r="CII176" s="1"/>
      <c r="CIJ176" s="1"/>
      <c r="CIK176" s="1"/>
      <c r="CIL176" s="1"/>
      <c r="CIM176" s="1"/>
      <c r="CIN176" s="1"/>
      <c r="CIO176" s="1"/>
      <c r="CIP176" s="1"/>
      <c r="CIQ176" s="1"/>
      <c r="CIR176" s="1"/>
      <c r="CIS176" s="1"/>
      <c r="CIT176" s="1"/>
      <c r="CIU176" s="1"/>
      <c r="CIV176" s="1"/>
      <c r="CIW176" s="1"/>
      <c r="CIX176" s="1"/>
      <c r="CIY176" s="1"/>
      <c r="CIZ176" s="1"/>
      <c r="CJA176" s="1"/>
      <c r="CJB176" s="1"/>
      <c r="CJC176" s="1"/>
      <c r="CJD176" s="1"/>
      <c r="CJE176" s="1"/>
      <c r="CJF176" s="1"/>
      <c r="CJG176" s="1"/>
      <c r="CJH176" s="1"/>
      <c r="CJI176" s="1"/>
      <c r="CJJ176" s="1"/>
      <c r="CJK176" s="1"/>
      <c r="CJL176" s="1"/>
      <c r="CJM176" s="1"/>
      <c r="CJN176" s="1"/>
      <c r="CJO176" s="1"/>
      <c r="CJP176" s="1"/>
      <c r="CJQ176" s="1"/>
      <c r="CJR176" s="1"/>
      <c r="CJS176" s="1"/>
      <c r="CJT176" s="1"/>
      <c r="CJU176" s="1"/>
      <c r="CJV176" s="1"/>
      <c r="CJW176" s="1"/>
      <c r="CJX176" s="1"/>
      <c r="CJY176" s="1"/>
      <c r="CJZ176" s="1"/>
      <c r="CKA176" s="1"/>
      <c r="CKB176" s="1"/>
      <c r="CKC176" s="1"/>
      <c r="CKD176" s="1"/>
      <c r="CKE176" s="1"/>
      <c r="CKF176" s="1"/>
      <c r="CKG176" s="1"/>
      <c r="CKH176" s="1"/>
      <c r="CKI176" s="1"/>
      <c r="CKJ176" s="1"/>
      <c r="CKK176" s="1"/>
      <c r="CKL176" s="1"/>
      <c r="CKM176" s="1"/>
      <c r="CKN176" s="1"/>
      <c r="CKO176" s="1"/>
      <c r="CKP176" s="1"/>
      <c r="CKQ176" s="1"/>
      <c r="CKR176" s="1"/>
      <c r="CKS176" s="1"/>
      <c r="CKT176" s="1"/>
      <c r="CKU176" s="1"/>
      <c r="CKV176" s="1"/>
      <c r="CKW176" s="1"/>
      <c r="CKX176" s="1"/>
      <c r="CKY176" s="1"/>
      <c r="CKZ176" s="1"/>
      <c r="CLA176" s="1"/>
      <c r="CLB176" s="1"/>
      <c r="CLC176" s="1"/>
      <c r="CLD176" s="1"/>
      <c r="CLE176" s="1"/>
      <c r="CLF176" s="1"/>
      <c r="CLG176" s="1"/>
      <c r="CLH176" s="1"/>
      <c r="CLI176" s="1"/>
      <c r="CLJ176" s="1"/>
      <c r="CLK176" s="1"/>
      <c r="CLL176" s="1"/>
      <c r="CLM176" s="1"/>
      <c r="CLN176" s="1"/>
      <c r="CLO176" s="1"/>
      <c r="CLP176" s="1"/>
      <c r="CLQ176" s="1"/>
      <c r="CLR176" s="1"/>
      <c r="CLS176" s="1"/>
      <c r="CLT176" s="1"/>
      <c r="CLU176" s="1"/>
      <c r="CLV176" s="1"/>
      <c r="CLW176" s="1"/>
      <c r="CLX176" s="1"/>
      <c r="CLY176" s="1"/>
      <c r="CLZ176" s="1"/>
      <c r="CMA176" s="1"/>
      <c r="CMB176" s="1"/>
      <c r="CMC176" s="1"/>
      <c r="CMD176" s="1"/>
      <c r="CME176" s="1"/>
      <c r="CMF176" s="1"/>
      <c r="CMG176" s="1"/>
      <c r="CMH176" s="1"/>
      <c r="CMI176" s="1"/>
      <c r="CMJ176" s="1"/>
      <c r="CMK176" s="1"/>
      <c r="CML176" s="1"/>
      <c r="CMM176" s="1"/>
      <c r="CMN176" s="1"/>
      <c r="CMO176" s="1"/>
      <c r="CMP176" s="1"/>
      <c r="CMQ176" s="1"/>
      <c r="CMR176" s="1"/>
      <c r="CMS176" s="1"/>
      <c r="CMT176" s="1"/>
      <c r="CMU176" s="1"/>
      <c r="CMV176" s="1"/>
      <c r="CMW176" s="1"/>
      <c r="CMX176" s="1"/>
      <c r="CMY176" s="1"/>
      <c r="CMZ176" s="1"/>
      <c r="CNA176" s="1"/>
      <c r="CNB176" s="1"/>
      <c r="CNC176" s="1"/>
      <c r="CND176" s="1"/>
      <c r="CNE176" s="1"/>
      <c r="CNF176" s="1"/>
      <c r="CNG176" s="1"/>
      <c r="CNH176" s="1"/>
      <c r="CNI176" s="1"/>
      <c r="CNJ176" s="1"/>
      <c r="CNK176" s="1"/>
      <c r="CNL176" s="1"/>
      <c r="CNM176" s="1"/>
      <c r="CNN176" s="1"/>
      <c r="CNO176" s="1"/>
      <c r="CNP176" s="1"/>
      <c r="CNQ176" s="1"/>
      <c r="CNR176" s="1"/>
      <c r="CNS176" s="1"/>
      <c r="CNT176" s="1"/>
      <c r="CNU176" s="1"/>
      <c r="CNV176" s="1"/>
      <c r="CNW176" s="1"/>
      <c r="CNX176" s="1"/>
      <c r="CNY176" s="1"/>
      <c r="CNZ176" s="1"/>
      <c r="COA176" s="1"/>
      <c r="COB176" s="1"/>
      <c r="COC176" s="1"/>
      <c r="COD176" s="1"/>
      <c r="COE176" s="1"/>
      <c r="COF176" s="1"/>
      <c r="COG176" s="1"/>
      <c r="COH176" s="1"/>
      <c r="COI176" s="1"/>
      <c r="COJ176" s="1"/>
      <c r="COK176" s="1"/>
      <c r="COL176" s="1"/>
      <c r="COM176" s="1"/>
      <c r="CON176" s="1"/>
      <c r="COO176" s="1"/>
      <c r="COP176" s="1"/>
      <c r="COQ176" s="1"/>
      <c r="COR176" s="1"/>
      <c r="COS176" s="1"/>
      <c r="COT176" s="1"/>
      <c r="COU176" s="1"/>
      <c r="COV176" s="1"/>
      <c r="COW176" s="1"/>
      <c r="COX176" s="1"/>
      <c r="COY176" s="1"/>
      <c r="COZ176" s="1"/>
      <c r="CPA176" s="1"/>
      <c r="CPB176" s="1"/>
      <c r="CPC176" s="1"/>
      <c r="CPD176" s="1"/>
      <c r="CPE176" s="1"/>
      <c r="CPF176" s="1"/>
      <c r="CPG176" s="1"/>
      <c r="CPH176" s="1"/>
      <c r="CPI176" s="1"/>
      <c r="CPJ176" s="1"/>
      <c r="CPK176" s="1"/>
      <c r="CPL176" s="1"/>
      <c r="CPM176" s="1"/>
      <c r="CPN176" s="1"/>
      <c r="CPO176" s="1"/>
      <c r="CPP176" s="1"/>
      <c r="CPQ176" s="1"/>
      <c r="CPR176" s="1"/>
      <c r="CPS176" s="1"/>
      <c r="CPT176" s="1"/>
      <c r="CPU176" s="1"/>
      <c r="CPV176" s="1"/>
      <c r="CPW176" s="1"/>
      <c r="CPX176" s="1"/>
      <c r="CPY176" s="1"/>
      <c r="CPZ176" s="1"/>
      <c r="CQA176" s="1"/>
      <c r="CQB176" s="1"/>
      <c r="CQC176" s="1"/>
      <c r="CQD176" s="1"/>
      <c r="CQE176" s="1"/>
      <c r="CQF176" s="1"/>
      <c r="CQG176" s="1"/>
      <c r="CQH176" s="1"/>
      <c r="CQI176" s="1"/>
      <c r="CQJ176" s="1"/>
      <c r="CQK176" s="1"/>
      <c r="CQL176" s="1"/>
      <c r="CQM176" s="1"/>
      <c r="CQN176" s="1"/>
      <c r="CQO176" s="1"/>
      <c r="CQP176" s="1"/>
      <c r="CQQ176" s="1"/>
      <c r="CQR176" s="1"/>
      <c r="CQS176" s="1"/>
      <c r="CQT176" s="1"/>
      <c r="CQU176" s="1"/>
      <c r="CQV176" s="1"/>
      <c r="CQW176" s="1"/>
      <c r="CQX176" s="1"/>
      <c r="CQY176" s="1"/>
      <c r="CQZ176" s="1"/>
      <c r="CRA176" s="1"/>
      <c r="CRB176" s="1"/>
      <c r="CRC176" s="1"/>
      <c r="CRD176" s="1"/>
      <c r="CRE176" s="1"/>
      <c r="CRF176" s="1"/>
      <c r="CRG176" s="1"/>
      <c r="CRH176" s="1"/>
      <c r="CRI176" s="1"/>
      <c r="CRJ176" s="1"/>
      <c r="CRK176" s="1"/>
      <c r="CRL176" s="1"/>
      <c r="CRM176" s="1"/>
      <c r="CRN176" s="1"/>
      <c r="CRO176" s="1"/>
      <c r="CRP176" s="1"/>
      <c r="CRQ176" s="1"/>
      <c r="CRR176" s="1"/>
      <c r="CRS176" s="1"/>
      <c r="CRT176" s="1"/>
      <c r="CRU176" s="1"/>
      <c r="CRV176" s="1"/>
      <c r="CRW176" s="1"/>
      <c r="CRX176" s="1"/>
      <c r="CRY176" s="1"/>
      <c r="CRZ176" s="1"/>
      <c r="CSA176" s="1"/>
      <c r="CSB176" s="1"/>
      <c r="CSC176" s="1"/>
      <c r="CSD176" s="1"/>
      <c r="CSE176" s="1"/>
      <c r="CSF176" s="1"/>
      <c r="CSG176" s="1"/>
      <c r="CSH176" s="1"/>
      <c r="CSI176" s="1"/>
      <c r="CSJ176" s="1"/>
      <c r="CSK176" s="1"/>
      <c r="CSL176" s="1"/>
      <c r="CSM176" s="1"/>
      <c r="CSN176" s="1"/>
      <c r="CSO176" s="1"/>
      <c r="CSP176" s="1"/>
      <c r="CSQ176" s="1"/>
      <c r="CSR176" s="1"/>
      <c r="CSS176" s="1"/>
      <c r="CST176" s="1"/>
      <c r="CSU176" s="1"/>
      <c r="CSV176" s="1"/>
      <c r="CSW176" s="1"/>
      <c r="CSX176" s="1"/>
      <c r="CSY176" s="1"/>
      <c r="CSZ176" s="1"/>
      <c r="CTA176" s="1"/>
      <c r="CTB176" s="1"/>
      <c r="CTC176" s="1"/>
      <c r="CTD176" s="1"/>
      <c r="CTE176" s="1"/>
      <c r="CTF176" s="1"/>
      <c r="CTG176" s="1"/>
      <c r="CTH176" s="1"/>
      <c r="CTI176" s="1"/>
      <c r="CTJ176" s="1"/>
      <c r="CTK176" s="1"/>
      <c r="CTL176" s="1"/>
      <c r="CTM176" s="1"/>
      <c r="CTN176" s="1"/>
      <c r="CTO176" s="1"/>
      <c r="CTP176" s="1"/>
      <c r="CTQ176" s="1"/>
      <c r="CTR176" s="1"/>
      <c r="CTS176" s="1"/>
      <c r="CTT176" s="1"/>
      <c r="CTU176" s="1"/>
      <c r="CTV176" s="1"/>
      <c r="CTW176" s="1"/>
      <c r="CTX176" s="1"/>
      <c r="CTY176" s="1"/>
      <c r="CTZ176" s="1"/>
      <c r="CUA176" s="1"/>
      <c r="CUB176" s="1"/>
      <c r="CUC176" s="1"/>
      <c r="CUD176" s="1"/>
      <c r="CUE176" s="1"/>
      <c r="CUF176" s="1"/>
      <c r="CUG176" s="1"/>
      <c r="CUH176" s="1"/>
      <c r="CUI176" s="1"/>
      <c r="CUJ176" s="1"/>
      <c r="CUK176" s="1"/>
      <c r="CUL176" s="1"/>
      <c r="CUM176" s="1"/>
      <c r="CUN176" s="1"/>
      <c r="CUO176" s="1"/>
      <c r="CUP176" s="1"/>
      <c r="CUQ176" s="1"/>
      <c r="CUR176" s="1"/>
      <c r="CUS176" s="1"/>
      <c r="CUT176" s="1"/>
      <c r="CUU176" s="1"/>
      <c r="CUV176" s="1"/>
      <c r="CUW176" s="1"/>
      <c r="CUX176" s="1"/>
      <c r="CUY176" s="1"/>
      <c r="CUZ176" s="1"/>
      <c r="CVA176" s="1"/>
      <c r="CVB176" s="1"/>
      <c r="CVC176" s="1"/>
      <c r="CVD176" s="1"/>
      <c r="CVE176" s="1"/>
      <c r="CVF176" s="1"/>
      <c r="CVG176" s="1"/>
      <c r="CVH176" s="1"/>
      <c r="CVI176" s="1"/>
      <c r="CVJ176" s="1"/>
      <c r="CVK176" s="1"/>
      <c r="CVL176" s="1"/>
      <c r="CVM176" s="1"/>
      <c r="CVN176" s="1"/>
      <c r="CVO176" s="1"/>
      <c r="CVP176" s="1"/>
      <c r="CVQ176" s="1"/>
      <c r="CVR176" s="1"/>
      <c r="CVS176" s="1"/>
      <c r="CVT176" s="1"/>
      <c r="CVU176" s="1"/>
      <c r="CVV176" s="1"/>
      <c r="CVW176" s="1"/>
      <c r="CVX176" s="1"/>
      <c r="CVY176" s="1"/>
      <c r="CVZ176" s="1"/>
      <c r="CWA176" s="1"/>
      <c r="CWB176" s="1"/>
      <c r="CWC176" s="1"/>
      <c r="CWD176" s="1"/>
      <c r="CWE176" s="1"/>
      <c r="CWF176" s="1"/>
      <c r="CWG176" s="1"/>
      <c r="CWH176" s="1"/>
      <c r="CWI176" s="1"/>
      <c r="CWJ176" s="1"/>
      <c r="CWK176" s="1"/>
      <c r="CWL176" s="1"/>
      <c r="CWM176" s="1"/>
      <c r="CWN176" s="1"/>
      <c r="CWO176" s="1"/>
      <c r="CWP176" s="1"/>
      <c r="CWQ176" s="1"/>
      <c r="CWR176" s="1"/>
      <c r="CWS176" s="1"/>
      <c r="CWT176" s="1"/>
      <c r="CWU176" s="1"/>
      <c r="CWV176" s="1"/>
      <c r="CWW176" s="1"/>
      <c r="CWX176" s="1"/>
      <c r="CWY176" s="1"/>
      <c r="CWZ176" s="1"/>
      <c r="CXA176" s="1"/>
      <c r="CXB176" s="1"/>
      <c r="CXC176" s="1"/>
      <c r="CXD176" s="1"/>
      <c r="CXE176" s="1"/>
      <c r="CXF176" s="1"/>
      <c r="CXG176" s="1"/>
      <c r="CXH176" s="1"/>
      <c r="CXI176" s="1"/>
      <c r="CXJ176" s="1"/>
      <c r="CXK176" s="1"/>
      <c r="CXL176" s="1"/>
      <c r="CXM176" s="1"/>
      <c r="CXN176" s="1"/>
      <c r="CXO176" s="1"/>
      <c r="CXP176" s="1"/>
      <c r="CXQ176" s="1"/>
      <c r="CXR176" s="1"/>
      <c r="CXS176" s="1"/>
      <c r="CXT176" s="1"/>
      <c r="CXU176" s="1"/>
      <c r="CXV176" s="1"/>
      <c r="CXW176" s="1"/>
      <c r="CXX176" s="1"/>
      <c r="CXY176" s="1"/>
      <c r="CXZ176" s="1"/>
      <c r="CYA176" s="1"/>
      <c r="CYB176" s="1"/>
      <c r="CYC176" s="1"/>
      <c r="CYD176" s="1"/>
      <c r="CYE176" s="1"/>
      <c r="CYF176" s="1"/>
      <c r="CYG176" s="1"/>
      <c r="CYH176" s="1"/>
      <c r="CYI176" s="1"/>
      <c r="CYJ176" s="1"/>
      <c r="CYK176" s="1"/>
      <c r="CYL176" s="1"/>
      <c r="CYM176" s="1"/>
      <c r="CYN176" s="1"/>
      <c r="CYO176" s="1"/>
      <c r="CYP176" s="1"/>
      <c r="CYQ176" s="1"/>
      <c r="CYR176" s="1"/>
      <c r="CYS176" s="1"/>
      <c r="CYT176" s="1"/>
      <c r="CYU176" s="1"/>
      <c r="CYV176" s="1"/>
      <c r="CYW176" s="1"/>
      <c r="CYX176" s="1"/>
      <c r="CYY176" s="1"/>
      <c r="CYZ176" s="1"/>
      <c r="CZA176" s="1"/>
      <c r="CZB176" s="1"/>
      <c r="CZC176" s="1"/>
      <c r="CZD176" s="1"/>
      <c r="CZE176" s="1"/>
      <c r="CZF176" s="1"/>
      <c r="CZG176" s="1"/>
      <c r="CZH176" s="1"/>
      <c r="CZI176" s="1"/>
      <c r="CZJ176" s="1"/>
      <c r="CZK176" s="1"/>
      <c r="CZL176" s="1"/>
      <c r="CZM176" s="1"/>
      <c r="CZN176" s="1"/>
      <c r="CZO176" s="1"/>
      <c r="CZP176" s="1"/>
      <c r="CZQ176" s="1"/>
      <c r="CZR176" s="1"/>
      <c r="CZS176" s="1"/>
      <c r="CZT176" s="1"/>
      <c r="CZU176" s="1"/>
      <c r="CZV176" s="1"/>
      <c r="CZW176" s="1"/>
      <c r="CZX176" s="1"/>
      <c r="CZY176" s="1"/>
      <c r="CZZ176" s="1"/>
      <c r="DAA176" s="1"/>
      <c r="DAB176" s="1"/>
      <c r="DAC176" s="1"/>
      <c r="DAD176" s="1"/>
      <c r="DAE176" s="1"/>
      <c r="DAF176" s="1"/>
      <c r="DAG176" s="1"/>
      <c r="DAH176" s="1"/>
      <c r="DAI176" s="1"/>
      <c r="DAJ176" s="1"/>
      <c r="DAK176" s="1"/>
      <c r="DAL176" s="1"/>
      <c r="DAM176" s="1"/>
      <c r="DAN176" s="1"/>
      <c r="DAO176" s="1"/>
      <c r="DAP176" s="1"/>
      <c r="DAQ176" s="1"/>
      <c r="DAR176" s="1"/>
      <c r="DAS176" s="1"/>
      <c r="DAT176" s="1"/>
      <c r="DAU176" s="1"/>
      <c r="DAV176" s="1"/>
      <c r="DAW176" s="1"/>
      <c r="DAX176" s="1"/>
      <c r="DAY176" s="1"/>
      <c r="DAZ176" s="1"/>
      <c r="DBA176" s="1"/>
      <c r="DBB176" s="1"/>
      <c r="DBC176" s="1"/>
      <c r="DBD176" s="1"/>
      <c r="DBE176" s="1"/>
      <c r="DBF176" s="1"/>
      <c r="DBG176" s="1"/>
      <c r="DBH176" s="1"/>
      <c r="DBI176" s="1"/>
      <c r="DBJ176" s="1"/>
      <c r="DBK176" s="1"/>
      <c r="DBL176" s="1"/>
      <c r="DBM176" s="1"/>
      <c r="DBN176" s="1"/>
      <c r="DBO176" s="1"/>
      <c r="DBP176" s="1"/>
      <c r="DBQ176" s="1"/>
      <c r="DBR176" s="1"/>
      <c r="DBS176" s="1"/>
      <c r="DBT176" s="1"/>
      <c r="DBU176" s="1"/>
      <c r="DBV176" s="1"/>
      <c r="DBW176" s="1"/>
      <c r="DBX176" s="1"/>
      <c r="DBY176" s="1"/>
      <c r="DBZ176" s="1"/>
      <c r="DCA176" s="1"/>
      <c r="DCB176" s="1"/>
      <c r="DCC176" s="1"/>
      <c r="DCD176" s="1"/>
      <c r="DCE176" s="1"/>
      <c r="DCF176" s="1"/>
      <c r="DCG176" s="1"/>
      <c r="DCH176" s="1"/>
      <c r="DCI176" s="1"/>
      <c r="DCJ176" s="1"/>
      <c r="DCK176" s="1"/>
      <c r="DCL176" s="1"/>
      <c r="DCM176" s="1"/>
      <c r="DCN176" s="1"/>
      <c r="DCO176" s="1"/>
      <c r="DCP176" s="1"/>
      <c r="DCQ176" s="1"/>
      <c r="DCR176" s="1"/>
      <c r="DCS176" s="1"/>
      <c r="DCT176" s="1"/>
      <c r="DCU176" s="1"/>
      <c r="DCV176" s="1"/>
      <c r="DCW176" s="1"/>
      <c r="DCX176" s="1"/>
      <c r="DCY176" s="1"/>
      <c r="DCZ176" s="1"/>
      <c r="DDA176" s="1"/>
      <c r="DDB176" s="1"/>
      <c r="DDC176" s="1"/>
      <c r="DDD176" s="1"/>
      <c r="DDE176" s="1"/>
      <c r="DDF176" s="1"/>
      <c r="DDG176" s="1"/>
      <c r="DDH176" s="1"/>
      <c r="DDI176" s="1"/>
      <c r="DDJ176" s="1"/>
      <c r="DDK176" s="1"/>
      <c r="DDL176" s="1"/>
      <c r="DDM176" s="1"/>
      <c r="DDN176" s="1"/>
      <c r="DDO176" s="1"/>
      <c r="DDP176" s="1"/>
      <c r="DDQ176" s="1"/>
      <c r="DDR176" s="1"/>
      <c r="DDS176" s="1"/>
      <c r="DDT176" s="1"/>
      <c r="DDU176" s="1"/>
      <c r="DDV176" s="1"/>
      <c r="DDW176" s="1"/>
      <c r="DDX176" s="1"/>
      <c r="DDY176" s="1"/>
      <c r="DDZ176" s="1"/>
      <c r="DEA176" s="1"/>
      <c r="DEB176" s="1"/>
      <c r="DEC176" s="1"/>
      <c r="DED176" s="1"/>
      <c r="DEE176" s="1"/>
      <c r="DEF176" s="1"/>
      <c r="DEG176" s="1"/>
      <c r="DEH176" s="1"/>
      <c r="DEI176" s="1"/>
      <c r="DEJ176" s="1"/>
      <c r="DEK176" s="1"/>
      <c r="DEL176" s="1"/>
      <c r="DEM176" s="1"/>
      <c r="DEN176" s="1"/>
      <c r="DEO176" s="1"/>
      <c r="DEP176" s="1"/>
      <c r="DEQ176" s="1"/>
      <c r="DER176" s="1"/>
      <c r="DES176" s="1"/>
      <c r="DET176" s="1"/>
      <c r="DEU176" s="1"/>
      <c r="DEV176" s="1"/>
      <c r="DEW176" s="1"/>
      <c r="DEX176" s="1"/>
      <c r="DEY176" s="1"/>
      <c r="DEZ176" s="1"/>
      <c r="DFA176" s="1"/>
      <c r="DFB176" s="1"/>
      <c r="DFC176" s="1"/>
      <c r="DFD176" s="1"/>
      <c r="DFE176" s="1"/>
      <c r="DFF176" s="1"/>
      <c r="DFG176" s="1"/>
      <c r="DFH176" s="1"/>
      <c r="DFI176" s="1"/>
      <c r="DFJ176" s="1"/>
      <c r="DFK176" s="1"/>
      <c r="DFL176" s="1"/>
      <c r="DFM176" s="1"/>
      <c r="DFN176" s="1"/>
      <c r="DFO176" s="1"/>
      <c r="DFP176" s="1"/>
      <c r="DFQ176" s="1"/>
      <c r="DFR176" s="1"/>
      <c r="DFS176" s="1"/>
      <c r="DFT176" s="1"/>
      <c r="DFU176" s="1"/>
      <c r="DFV176" s="1"/>
      <c r="DFW176" s="1"/>
      <c r="DFX176" s="1"/>
      <c r="DFY176" s="1"/>
      <c r="DFZ176" s="1"/>
      <c r="DGA176" s="1"/>
      <c r="DGB176" s="1"/>
      <c r="DGC176" s="1"/>
      <c r="DGD176" s="1"/>
      <c r="DGE176" s="1"/>
      <c r="DGF176" s="1"/>
      <c r="DGG176" s="1"/>
      <c r="DGH176" s="1"/>
      <c r="DGI176" s="1"/>
      <c r="DGJ176" s="1"/>
      <c r="DGK176" s="1"/>
      <c r="DGL176" s="1"/>
      <c r="DGM176" s="1"/>
      <c r="DGN176" s="1"/>
      <c r="DGO176" s="1"/>
      <c r="DGP176" s="1"/>
      <c r="DGQ176" s="1"/>
      <c r="DGR176" s="1"/>
      <c r="DGS176" s="1"/>
      <c r="DGT176" s="1"/>
      <c r="DGU176" s="1"/>
      <c r="DGV176" s="1"/>
      <c r="DGW176" s="1"/>
      <c r="DGX176" s="1"/>
      <c r="DGY176" s="1"/>
      <c r="DGZ176" s="1"/>
      <c r="DHA176" s="1"/>
      <c r="DHB176" s="1"/>
      <c r="DHC176" s="1"/>
      <c r="DHD176" s="1"/>
      <c r="DHE176" s="1"/>
      <c r="DHF176" s="1"/>
      <c r="DHG176" s="1"/>
      <c r="DHH176" s="1"/>
      <c r="DHI176" s="1"/>
      <c r="DHJ176" s="1"/>
      <c r="DHK176" s="1"/>
      <c r="DHL176" s="1"/>
      <c r="DHM176" s="1"/>
      <c r="DHN176" s="1"/>
      <c r="DHO176" s="1"/>
      <c r="DHP176" s="1"/>
      <c r="DHQ176" s="1"/>
      <c r="DHR176" s="1"/>
      <c r="DHS176" s="1"/>
      <c r="DHT176" s="1"/>
      <c r="DHU176" s="1"/>
      <c r="DHV176" s="1"/>
      <c r="DHW176" s="1"/>
      <c r="DHX176" s="1"/>
      <c r="DHY176" s="1"/>
      <c r="DHZ176" s="1"/>
      <c r="DIA176" s="1"/>
      <c r="DIB176" s="1"/>
      <c r="DIC176" s="1"/>
      <c r="DID176" s="1"/>
      <c r="DIE176" s="1"/>
      <c r="DIF176" s="1"/>
      <c r="DIG176" s="1"/>
      <c r="DIH176" s="1"/>
      <c r="DII176" s="1"/>
      <c r="DIJ176" s="1"/>
      <c r="DIK176" s="1"/>
      <c r="DIL176" s="1"/>
      <c r="DIM176" s="1"/>
      <c r="DIN176" s="1"/>
      <c r="DIO176" s="1"/>
      <c r="DIP176" s="1"/>
      <c r="DIQ176" s="1"/>
      <c r="DIR176" s="1"/>
      <c r="DIS176" s="1"/>
      <c r="DIT176" s="1"/>
      <c r="DIU176" s="1"/>
      <c r="DIV176" s="1"/>
      <c r="DIW176" s="1"/>
      <c r="DIX176" s="1"/>
      <c r="DIY176" s="1"/>
      <c r="DIZ176" s="1"/>
      <c r="DJA176" s="1"/>
      <c r="DJB176" s="1"/>
      <c r="DJC176" s="1"/>
      <c r="DJD176" s="1"/>
      <c r="DJE176" s="1"/>
      <c r="DJF176" s="1"/>
      <c r="DJG176" s="1"/>
      <c r="DJH176" s="1"/>
      <c r="DJI176" s="1"/>
      <c r="DJJ176" s="1"/>
      <c r="DJK176" s="1"/>
      <c r="DJL176" s="1"/>
      <c r="DJM176" s="1"/>
      <c r="DJN176" s="1"/>
      <c r="DJO176" s="1"/>
      <c r="DJP176" s="1"/>
      <c r="DJQ176" s="1"/>
      <c r="DJR176" s="1"/>
      <c r="DJS176" s="1"/>
      <c r="DJT176" s="1"/>
      <c r="DJU176" s="1"/>
      <c r="DJV176" s="1"/>
      <c r="DJW176" s="1"/>
      <c r="DJX176" s="1"/>
      <c r="DJY176" s="1"/>
      <c r="DJZ176" s="1"/>
      <c r="DKA176" s="1"/>
      <c r="DKB176" s="1"/>
      <c r="DKC176" s="1"/>
      <c r="DKD176" s="1"/>
      <c r="DKE176" s="1"/>
      <c r="DKF176" s="1"/>
      <c r="DKG176" s="1"/>
      <c r="DKH176" s="1"/>
      <c r="DKI176" s="1"/>
      <c r="DKJ176" s="1"/>
      <c r="DKK176" s="1"/>
      <c r="DKL176" s="1"/>
      <c r="DKM176" s="1"/>
      <c r="DKN176" s="1"/>
      <c r="DKO176" s="1"/>
      <c r="DKP176" s="1"/>
      <c r="DKQ176" s="1"/>
      <c r="DKR176" s="1"/>
      <c r="DKS176" s="1"/>
      <c r="DKT176" s="1"/>
      <c r="DKU176" s="1"/>
      <c r="DKV176" s="1"/>
      <c r="DKW176" s="1"/>
      <c r="DKX176" s="1"/>
      <c r="DKY176" s="1"/>
      <c r="DKZ176" s="1"/>
      <c r="DLA176" s="1"/>
      <c r="DLB176" s="1"/>
      <c r="DLC176" s="1"/>
      <c r="DLD176" s="1"/>
      <c r="DLE176" s="1"/>
      <c r="DLF176" s="1"/>
      <c r="DLG176" s="1"/>
      <c r="DLH176" s="1"/>
      <c r="DLI176" s="1"/>
      <c r="DLJ176" s="1"/>
      <c r="DLK176" s="1"/>
      <c r="DLL176" s="1"/>
      <c r="DLM176" s="1"/>
      <c r="DLN176" s="1"/>
      <c r="DLO176" s="1"/>
      <c r="DLP176" s="1"/>
      <c r="DLQ176" s="1"/>
      <c r="DLR176" s="1"/>
      <c r="DLS176" s="1"/>
      <c r="DLT176" s="1"/>
      <c r="DLU176" s="1"/>
      <c r="DLV176" s="1"/>
      <c r="DLW176" s="1"/>
      <c r="DLX176" s="1"/>
      <c r="DLY176" s="1"/>
      <c r="DLZ176" s="1"/>
      <c r="DMA176" s="1"/>
      <c r="DMB176" s="1"/>
      <c r="DMC176" s="1"/>
      <c r="DMD176" s="1"/>
      <c r="DME176" s="1"/>
      <c r="DMF176" s="1"/>
      <c r="DMG176" s="1"/>
      <c r="DMH176" s="1"/>
      <c r="DMI176" s="1"/>
      <c r="DMJ176" s="1"/>
      <c r="DMK176" s="1"/>
      <c r="DML176" s="1"/>
      <c r="DMM176" s="1"/>
      <c r="DMN176" s="1"/>
      <c r="DMO176" s="1"/>
      <c r="DMP176" s="1"/>
      <c r="DMQ176" s="1"/>
      <c r="DMR176" s="1"/>
      <c r="DMS176" s="1"/>
      <c r="DMT176" s="1"/>
      <c r="DMU176" s="1"/>
      <c r="DMV176" s="1"/>
      <c r="DMW176" s="1"/>
      <c r="DMX176" s="1"/>
      <c r="DMY176" s="1"/>
      <c r="DMZ176" s="1"/>
      <c r="DNA176" s="1"/>
      <c r="DNB176" s="1"/>
      <c r="DNC176" s="1"/>
      <c r="DND176" s="1"/>
      <c r="DNE176" s="1"/>
      <c r="DNF176" s="1"/>
      <c r="DNG176" s="1"/>
      <c r="DNH176" s="1"/>
      <c r="DNI176" s="1"/>
      <c r="DNJ176" s="1"/>
      <c r="DNK176" s="1"/>
      <c r="DNL176" s="1"/>
      <c r="DNM176" s="1"/>
      <c r="DNN176" s="1"/>
      <c r="DNO176" s="1"/>
      <c r="DNP176" s="1"/>
      <c r="DNQ176" s="1"/>
      <c r="DNR176" s="1"/>
      <c r="DNS176" s="1"/>
      <c r="DNT176" s="1"/>
      <c r="DNU176" s="1"/>
      <c r="DNV176" s="1"/>
      <c r="DNW176" s="1"/>
      <c r="DNX176" s="1"/>
      <c r="DNY176" s="1"/>
      <c r="DNZ176" s="1"/>
      <c r="DOA176" s="1"/>
      <c r="DOB176" s="1"/>
      <c r="DOC176" s="1"/>
      <c r="DOD176" s="1"/>
      <c r="DOE176" s="1"/>
      <c r="DOF176" s="1"/>
      <c r="DOG176" s="1"/>
      <c r="DOH176" s="1"/>
      <c r="DOI176" s="1"/>
      <c r="DOJ176" s="1"/>
      <c r="DOK176" s="1"/>
      <c r="DOL176" s="1"/>
      <c r="DOM176" s="1"/>
      <c r="DON176" s="1"/>
      <c r="DOO176" s="1"/>
      <c r="DOP176" s="1"/>
      <c r="DOQ176" s="1"/>
      <c r="DOR176" s="1"/>
      <c r="DOS176" s="1"/>
      <c r="DOT176" s="1"/>
      <c r="DOU176" s="1"/>
      <c r="DOV176" s="1"/>
      <c r="DOW176" s="1"/>
      <c r="DOX176" s="1"/>
      <c r="DOY176" s="1"/>
      <c r="DOZ176" s="1"/>
      <c r="DPA176" s="1"/>
      <c r="DPB176" s="1"/>
      <c r="DPC176" s="1"/>
      <c r="DPD176" s="1"/>
      <c r="DPE176" s="1"/>
      <c r="DPF176" s="1"/>
      <c r="DPG176" s="1"/>
      <c r="DPH176" s="1"/>
      <c r="DPI176" s="1"/>
      <c r="DPJ176" s="1"/>
      <c r="DPK176" s="1"/>
      <c r="DPL176" s="1"/>
      <c r="DPM176" s="1"/>
      <c r="DPN176" s="1"/>
      <c r="DPO176" s="1"/>
      <c r="DPP176" s="1"/>
      <c r="DPQ176" s="1"/>
      <c r="DPR176" s="1"/>
      <c r="DPS176" s="1"/>
      <c r="DPT176" s="1"/>
      <c r="DPU176" s="1"/>
      <c r="DPV176" s="1"/>
      <c r="DPW176" s="1"/>
      <c r="DPX176" s="1"/>
      <c r="DPY176" s="1"/>
      <c r="DPZ176" s="1"/>
      <c r="DQA176" s="1"/>
      <c r="DQB176" s="1"/>
      <c r="DQC176" s="1"/>
      <c r="DQD176" s="1"/>
      <c r="DQE176" s="1"/>
      <c r="DQF176" s="1"/>
      <c r="DQG176" s="1"/>
      <c r="DQH176" s="1"/>
      <c r="DQI176" s="1"/>
      <c r="DQJ176" s="1"/>
      <c r="DQK176" s="1"/>
      <c r="DQL176" s="1"/>
      <c r="DQM176" s="1"/>
      <c r="DQN176" s="1"/>
      <c r="DQO176" s="1"/>
      <c r="DQP176" s="1"/>
      <c r="DQQ176" s="1"/>
      <c r="DQR176" s="1"/>
      <c r="DQS176" s="1"/>
      <c r="DQT176" s="1"/>
      <c r="DQU176" s="1"/>
      <c r="DQV176" s="1"/>
      <c r="DQW176" s="1"/>
      <c r="DQX176" s="1"/>
      <c r="DQY176" s="1"/>
      <c r="DQZ176" s="1"/>
      <c r="DRA176" s="1"/>
      <c r="DRB176" s="1"/>
      <c r="DRC176" s="1"/>
      <c r="DRD176" s="1"/>
      <c r="DRE176" s="1"/>
      <c r="DRF176" s="1"/>
      <c r="DRG176" s="1"/>
      <c r="DRH176" s="1"/>
      <c r="DRI176" s="1"/>
      <c r="DRJ176" s="1"/>
      <c r="DRK176" s="1"/>
      <c r="DRL176" s="1"/>
      <c r="DRM176" s="1"/>
      <c r="DRN176" s="1"/>
      <c r="DRO176" s="1"/>
      <c r="DRP176" s="1"/>
      <c r="DRQ176" s="1"/>
      <c r="DRR176" s="1"/>
      <c r="DRS176" s="1"/>
      <c r="DRT176" s="1"/>
      <c r="DRU176" s="1"/>
      <c r="DRV176" s="1"/>
      <c r="DRW176" s="1"/>
      <c r="DRX176" s="1"/>
      <c r="DRY176" s="1"/>
      <c r="DRZ176" s="1"/>
      <c r="DSA176" s="1"/>
      <c r="DSB176" s="1"/>
      <c r="DSC176" s="1"/>
      <c r="DSD176" s="1"/>
      <c r="DSE176" s="1"/>
      <c r="DSF176" s="1"/>
      <c r="DSG176" s="1"/>
      <c r="DSH176" s="1"/>
      <c r="DSI176" s="1"/>
      <c r="DSJ176" s="1"/>
      <c r="DSK176" s="1"/>
      <c r="DSL176" s="1"/>
      <c r="DSM176" s="1"/>
      <c r="DSN176" s="1"/>
      <c r="DSO176" s="1"/>
      <c r="DSP176" s="1"/>
      <c r="DSQ176" s="1"/>
      <c r="DSR176" s="1"/>
      <c r="DSS176" s="1"/>
      <c r="DST176" s="1"/>
      <c r="DSU176" s="1"/>
      <c r="DSV176" s="1"/>
      <c r="DSW176" s="1"/>
      <c r="DSX176" s="1"/>
      <c r="DSY176" s="1"/>
      <c r="DSZ176" s="1"/>
      <c r="DTA176" s="1"/>
      <c r="DTB176" s="1"/>
      <c r="DTC176" s="1"/>
      <c r="DTD176" s="1"/>
      <c r="DTE176" s="1"/>
      <c r="DTF176" s="1"/>
      <c r="DTG176" s="1"/>
      <c r="DTH176" s="1"/>
      <c r="DTI176" s="1"/>
      <c r="DTJ176" s="1"/>
      <c r="DTK176" s="1"/>
      <c r="DTL176" s="1"/>
      <c r="DTM176" s="1"/>
      <c r="DTN176" s="1"/>
      <c r="DTO176" s="1"/>
      <c r="DTP176" s="1"/>
      <c r="DTQ176" s="1"/>
      <c r="DTR176" s="1"/>
      <c r="DTS176" s="1"/>
      <c r="DTT176" s="1"/>
      <c r="DTU176" s="1"/>
      <c r="DTV176" s="1"/>
      <c r="DTW176" s="1"/>
      <c r="DTX176" s="1"/>
      <c r="DTY176" s="1"/>
      <c r="DTZ176" s="1"/>
      <c r="DUA176" s="1"/>
      <c r="DUB176" s="1"/>
      <c r="DUC176" s="1"/>
      <c r="DUD176" s="1"/>
      <c r="DUE176" s="1"/>
      <c r="DUF176" s="1"/>
      <c r="DUG176" s="1"/>
      <c r="DUH176" s="1"/>
      <c r="DUI176" s="1"/>
      <c r="DUJ176" s="1"/>
      <c r="DUK176" s="1"/>
      <c r="DUL176" s="1"/>
      <c r="DUM176" s="1"/>
      <c r="DUN176" s="1"/>
      <c r="DUO176" s="1"/>
      <c r="DUP176" s="1"/>
      <c r="DUQ176" s="1"/>
      <c r="DUR176" s="1"/>
      <c r="DUS176" s="1"/>
      <c r="DUT176" s="1"/>
      <c r="DUU176" s="1"/>
      <c r="DUV176" s="1"/>
      <c r="DUW176" s="1"/>
      <c r="DUX176" s="1"/>
      <c r="DUY176" s="1"/>
      <c r="DUZ176" s="1"/>
      <c r="DVA176" s="1"/>
      <c r="DVB176" s="1"/>
      <c r="DVC176" s="1"/>
      <c r="DVD176" s="1"/>
      <c r="DVE176" s="1"/>
      <c r="DVF176" s="1"/>
      <c r="DVG176" s="1"/>
      <c r="DVH176" s="1"/>
      <c r="DVI176" s="1"/>
      <c r="DVJ176" s="1"/>
      <c r="DVK176" s="1"/>
      <c r="DVL176" s="1"/>
      <c r="DVM176" s="1"/>
      <c r="DVN176" s="1"/>
      <c r="DVO176" s="1"/>
      <c r="DVP176" s="1"/>
      <c r="DVQ176" s="1"/>
      <c r="DVR176" s="1"/>
      <c r="DVS176" s="1"/>
      <c r="DVT176" s="1"/>
      <c r="DVU176" s="1"/>
      <c r="DVV176" s="1"/>
      <c r="DVW176" s="1"/>
      <c r="DVX176" s="1"/>
      <c r="DVY176" s="1"/>
      <c r="DVZ176" s="1"/>
      <c r="DWA176" s="1"/>
      <c r="DWB176" s="1"/>
      <c r="DWC176" s="1"/>
      <c r="DWD176" s="1"/>
      <c r="DWE176" s="1"/>
      <c r="DWF176" s="1"/>
      <c r="DWG176" s="1"/>
      <c r="DWH176" s="1"/>
      <c r="DWI176" s="1"/>
      <c r="DWJ176" s="1"/>
      <c r="DWK176" s="1"/>
      <c r="DWL176" s="1"/>
      <c r="DWM176" s="1"/>
      <c r="DWN176" s="1"/>
      <c r="DWO176" s="1"/>
      <c r="DWP176" s="1"/>
      <c r="DWQ176" s="1"/>
      <c r="DWR176" s="1"/>
      <c r="DWS176" s="1"/>
      <c r="DWT176" s="1"/>
      <c r="DWU176" s="1"/>
      <c r="DWV176" s="1"/>
      <c r="DWW176" s="1"/>
      <c r="DWX176" s="1"/>
      <c r="DWY176" s="1"/>
      <c r="DWZ176" s="1"/>
      <c r="DXA176" s="1"/>
      <c r="DXB176" s="1"/>
      <c r="DXC176" s="1"/>
      <c r="DXD176" s="1"/>
      <c r="DXE176" s="1"/>
      <c r="DXF176" s="1"/>
      <c r="DXG176" s="1"/>
      <c r="DXH176" s="1"/>
      <c r="DXI176" s="1"/>
      <c r="DXJ176" s="1"/>
      <c r="DXK176" s="1"/>
      <c r="DXL176" s="1"/>
      <c r="DXM176" s="1"/>
      <c r="DXN176" s="1"/>
      <c r="DXO176" s="1"/>
      <c r="DXP176" s="1"/>
      <c r="DXQ176" s="1"/>
      <c r="DXR176" s="1"/>
      <c r="DXS176" s="1"/>
      <c r="DXT176" s="1"/>
      <c r="DXU176" s="1"/>
      <c r="DXV176" s="1"/>
      <c r="DXW176" s="1"/>
      <c r="DXX176" s="1"/>
      <c r="DXY176" s="1"/>
      <c r="DXZ176" s="1"/>
      <c r="DYA176" s="1"/>
      <c r="DYB176" s="1"/>
      <c r="DYC176" s="1"/>
      <c r="DYD176" s="1"/>
      <c r="DYE176" s="1"/>
      <c r="DYF176" s="1"/>
      <c r="DYG176" s="1"/>
      <c r="DYH176" s="1"/>
      <c r="DYI176" s="1"/>
      <c r="DYJ176" s="1"/>
      <c r="DYK176" s="1"/>
      <c r="DYL176" s="1"/>
      <c r="DYM176" s="1"/>
      <c r="DYN176" s="1"/>
      <c r="DYO176" s="1"/>
      <c r="DYP176" s="1"/>
      <c r="DYQ176" s="1"/>
      <c r="DYR176" s="1"/>
      <c r="DYS176" s="1"/>
      <c r="DYT176" s="1"/>
      <c r="DYU176" s="1"/>
      <c r="DYV176" s="1"/>
      <c r="DYW176" s="1"/>
      <c r="DYX176" s="1"/>
      <c r="DYY176" s="1"/>
      <c r="DYZ176" s="1"/>
      <c r="DZA176" s="1"/>
      <c r="DZB176" s="1"/>
      <c r="DZC176" s="1"/>
      <c r="DZD176" s="1"/>
      <c r="DZE176" s="1"/>
      <c r="DZF176" s="1"/>
      <c r="DZG176" s="1"/>
      <c r="DZH176" s="1"/>
      <c r="DZI176" s="1"/>
      <c r="DZJ176" s="1"/>
      <c r="DZK176" s="1"/>
      <c r="DZL176" s="1"/>
      <c r="DZM176" s="1"/>
      <c r="DZN176" s="1"/>
      <c r="DZO176" s="1"/>
      <c r="DZP176" s="1"/>
      <c r="DZQ176" s="1"/>
      <c r="DZR176" s="1"/>
      <c r="DZS176" s="1"/>
      <c r="DZT176" s="1"/>
      <c r="DZU176" s="1"/>
      <c r="DZV176" s="1"/>
      <c r="DZW176" s="1"/>
      <c r="DZX176" s="1"/>
      <c r="DZY176" s="1"/>
      <c r="DZZ176" s="1"/>
      <c r="EAA176" s="1"/>
      <c r="EAB176" s="1"/>
      <c r="EAC176" s="1"/>
      <c r="EAD176" s="1"/>
      <c r="EAE176" s="1"/>
      <c r="EAF176" s="1"/>
      <c r="EAG176" s="1"/>
      <c r="EAH176" s="1"/>
      <c r="EAI176" s="1"/>
      <c r="EAJ176" s="1"/>
      <c r="EAK176" s="1"/>
      <c r="EAL176" s="1"/>
      <c r="EAM176" s="1"/>
      <c r="EAN176" s="1"/>
      <c r="EAO176" s="1"/>
      <c r="EAP176" s="1"/>
      <c r="EAQ176" s="1"/>
      <c r="EAR176" s="1"/>
      <c r="EAS176" s="1"/>
      <c r="EAT176" s="1"/>
      <c r="EAU176" s="1"/>
      <c r="EAV176" s="1"/>
      <c r="EAW176" s="1"/>
      <c r="EAX176" s="1"/>
      <c r="EAY176" s="1"/>
      <c r="EAZ176" s="1"/>
      <c r="EBA176" s="1"/>
      <c r="EBB176" s="1"/>
      <c r="EBC176" s="1"/>
      <c r="EBD176" s="1"/>
      <c r="EBE176" s="1"/>
      <c r="EBF176" s="1"/>
      <c r="EBG176" s="1"/>
      <c r="EBH176" s="1"/>
      <c r="EBI176" s="1"/>
      <c r="EBJ176" s="1"/>
      <c r="EBK176" s="1"/>
      <c r="EBL176" s="1"/>
      <c r="EBM176" s="1"/>
      <c r="EBN176" s="1"/>
      <c r="EBO176" s="1"/>
      <c r="EBP176" s="1"/>
      <c r="EBQ176" s="1"/>
      <c r="EBR176" s="1"/>
      <c r="EBS176" s="1"/>
      <c r="EBT176" s="1"/>
      <c r="EBU176" s="1"/>
      <c r="EBV176" s="1"/>
      <c r="EBW176" s="1"/>
      <c r="EBX176" s="1"/>
      <c r="EBY176" s="1"/>
      <c r="EBZ176" s="1"/>
      <c r="ECA176" s="1"/>
      <c r="ECB176" s="1"/>
      <c r="ECC176" s="1"/>
      <c r="ECD176" s="1"/>
      <c r="ECE176" s="1"/>
      <c r="ECF176" s="1"/>
      <c r="ECG176" s="1"/>
      <c r="ECH176" s="1"/>
      <c r="ECI176" s="1"/>
      <c r="ECJ176" s="1"/>
      <c r="ECK176" s="1"/>
      <c r="ECL176" s="1"/>
      <c r="ECM176" s="1"/>
      <c r="ECN176" s="1"/>
      <c r="ECO176" s="1"/>
      <c r="ECP176" s="1"/>
      <c r="ECQ176" s="1"/>
      <c r="ECR176" s="1"/>
      <c r="ECS176" s="1"/>
      <c r="ECT176" s="1"/>
      <c r="ECU176" s="1"/>
      <c r="ECV176" s="1"/>
      <c r="ECW176" s="1"/>
      <c r="ECX176" s="1"/>
      <c r="ECY176" s="1"/>
      <c r="ECZ176" s="1"/>
      <c r="EDA176" s="1"/>
      <c r="EDB176" s="1"/>
      <c r="EDC176" s="1"/>
      <c r="EDD176" s="1"/>
      <c r="EDE176" s="1"/>
      <c r="EDF176" s="1"/>
      <c r="EDG176" s="1"/>
      <c r="EDH176" s="1"/>
      <c r="EDI176" s="1"/>
      <c r="EDJ176" s="1"/>
      <c r="EDK176" s="1"/>
      <c r="EDL176" s="1"/>
      <c r="EDM176" s="1"/>
      <c r="EDN176" s="1"/>
      <c r="EDO176" s="1"/>
      <c r="EDP176" s="1"/>
      <c r="EDQ176" s="1"/>
      <c r="EDR176" s="1"/>
      <c r="EDS176" s="1"/>
      <c r="EDT176" s="1"/>
      <c r="EDU176" s="1"/>
      <c r="EDV176" s="1"/>
      <c r="EDW176" s="1"/>
      <c r="EDX176" s="1"/>
      <c r="EDY176" s="1"/>
      <c r="EDZ176" s="1"/>
      <c r="EEA176" s="1"/>
      <c r="EEB176" s="1"/>
      <c r="EEC176" s="1"/>
      <c r="EED176" s="1"/>
      <c r="EEE176" s="1"/>
      <c r="EEF176" s="1"/>
      <c r="EEG176" s="1"/>
      <c r="EEH176" s="1"/>
      <c r="EEI176" s="1"/>
      <c r="EEJ176" s="1"/>
      <c r="EEK176" s="1"/>
      <c r="EEL176" s="1"/>
      <c r="EEM176" s="1"/>
      <c r="EEN176" s="1"/>
      <c r="EEO176" s="1"/>
      <c r="EEP176" s="1"/>
      <c r="EEQ176" s="1"/>
      <c r="EER176" s="1"/>
      <c r="EES176" s="1"/>
      <c r="EET176" s="1"/>
      <c r="EEU176" s="1"/>
      <c r="EEV176" s="1"/>
      <c r="EEW176" s="1"/>
      <c r="EEX176" s="1"/>
      <c r="EEY176" s="1"/>
      <c r="EEZ176" s="1"/>
      <c r="EFA176" s="1"/>
      <c r="EFB176" s="1"/>
      <c r="EFC176" s="1"/>
      <c r="EFD176" s="1"/>
      <c r="EFE176" s="1"/>
      <c r="EFF176" s="1"/>
      <c r="EFG176" s="1"/>
      <c r="EFH176" s="1"/>
      <c r="EFI176" s="1"/>
      <c r="EFJ176" s="1"/>
      <c r="EFK176" s="1"/>
      <c r="EFL176" s="1"/>
      <c r="EFM176" s="1"/>
      <c r="EFN176" s="1"/>
      <c r="EFO176" s="1"/>
      <c r="EFP176" s="1"/>
      <c r="EFQ176" s="1"/>
      <c r="EFR176" s="1"/>
      <c r="EFS176" s="1"/>
      <c r="EFT176" s="1"/>
      <c r="EFU176" s="1"/>
      <c r="EFV176" s="1"/>
      <c r="EFW176" s="1"/>
      <c r="EFX176" s="1"/>
      <c r="EFY176" s="1"/>
      <c r="EFZ176" s="1"/>
      <c r="EGA176" s="1"/>
      <c r="EGB176" s="1"/>
      <c r="EGC176" s="1"/>
      <c r="EGD176" s="1"/>
      <c r="EGE176" s="1"/>
      <c r="EGF176" s="1"/>
      <c r="EGG176" s="1"/>
      <c r="EGH176" s="1"/>
      <c r="EGI176" s="1"/>
      <c r="EGJ176" s="1"/>
      <c r="EGK176" s="1"/>
      <c r="EGL176" s="1"/>
      <c r="EGM176" s="1"/>
      <c r="EGN176" s="1"/>
      <c r="EGO176" s="1"/>
      <c r="EGP176" s="1"/>
      <c r="EGQ176" s="1"/>
      <c r="EGR176" s="1"/>
      <c r="EGS176" s="1"/>
      <c r="EGT176" s="1"/>
      <c r="EGU176" s="1"/>
      <c r="EGV176" s="1"/>
      <c r="EGW176" s="1"/>
      <c r="EGX176" s="1"/>
      <c r="EGY176" s="1"/>
      <c r="EGZ176" s="1"/>
      <c r="EHA176" s="1"/>
      <c r="EHB176" s="1"/>
      <c r="EHC176" s="1"/>
      <c r="EHD176" s="1"/>
      <c r="EHE176" s="1"/>
      <c r="EHF176" s="1"/>
      <c r="EHG176" s="1"/>
      <c r="EHH176" s="1"/>
      <c r="EHI176" s="1"/>
      <c r="EHJ176" s="1"/>
      <c r="EHK176" s="1"/>
      <c r="EHL176" s="1"/>
      <c r="EHM176" s="1"/>
      <c r="EHN176" s="1"/>
      <c r="EHO176" s="1"/>
      <c r="EHP176" s="1"/>
      <c r="EHQ176" s="1"/>
      <c r="EHR176" s="1"/>
      <c r="EHS176" s="1"/>
      <c r="EHT176" s="1"/>
      <c r="EHU176" s="1"/>
      <c r="EHV176" s="1"/>
      <c r="EHW176" s="1"/>
      <c r="EHX176" s="1"/>
      <c r="EHY176" s="1"/>
      <c r="EHZ176" s="1"/>
      <c r="EIA176" s="1"/>
      <c r="EIB176" s="1"/>
      <c r="EIC176" s="1"/>
      <c r="EID176" s="1"/>
      <c r="EIE176" s="1"/>
      <c r="EIF176" s="1"/>
      <c r="EIG176" s="1"/>
      <c r="EIH176" s="1"/>
      <c r="EII176" s="1"/>
      <c r="EIJ176" s="1"/>
      <c r="EIK176" s="1"/>
      <c r="EIL176" s="1"/>
      <c r="EIM176" s="1"/>
      <c r="EIN176" s="1"/>
      <c r="EIO176" s="1"/>
      <c r="EIP176" s="1"/>
      <c r="EIQ176" s="1"/>
      <c r="EIR176" s="1"/>
      <c r="EIS176" s="1"/>
      <c r="EIT176" s="1"/>
      <c r="EIU176" s="1"/>
      <c r="EIV176" s="1"/>
      <c r="EIW176" s="1"/>
      <c r="EIX176" s="1"/>
      <c r="EIY176" s="1"/>
      <c r="EIZ176" s="1"/>
      <c r="EJA176" s="1"/>
      <c r="EJB176" s="1"/>
      <c r="EJC176" s="1"/>
      <c r="EJD176" s="1"/>
      <c r="EJE176" s="1"/>
      <c r="EJF176" s="1"/>
      <c r="EJG176" s="1"/>
      <c r="EJH176" s="1"/>
      <c r="EJI176" s="1"/>
      <c r="EJJ176" s="1"/>
      <c r="EJK176" s="1"/>
      <c r="EJL176" s="1"/>
      <c r="EJM176" s="1"/>
      <c r="EJN176" s="1"/>
      <c r="EJO176" s="1"/>
      <c r="EJP176" s="1"/>
      <c r="EJQ176" s="1"/>
      <c r="EJR176" s="1"/>
      <c r="EJS176" s="1"/>
      <c r="EJT176" s="1"/>
      <c r="EJU176" s="1"/>
      <c r="EJV176" s="1"/>
      <c r="EJW176" s="1"/>
      <c r="EJX176" s="1"/>
      <c r="EJY176" s="1"/>
      <c r="EJZ176" s="1"/>
      <c r="EKA176" s="1"/>
      <c r="EKB176" s="1"/>
      <c r="EKC176" s="1"/>
      <c r="EKD176" s="1"/>
      <c r="EKE176" s="1"/>
      <c r="EKF176" s="1"/>
      <c r="EKG176" s="1"/>
      <c r="EKH176" s="1"/>
      <c r="EKI176" s="1"/>
      <c r="EKJ176" s="1"/>
      <c r="EKK176" s="1"/>
      <c r="EKL176" s="1"/>
      <c r="EKM176" s="1"/>
      <c r="EKN176" s="1"/>
      <c r="EKO176" s="1"/>
      <c r="EKP176" s="1"/>
      <c r="EKQ176" s="1"/>
      <c r="EKR176" s="1"/>
      <c r="EKS176" s="1"/>
      <c r="EKT176" s="1"/>
      <c r="EKU176" s="1"/>
      <c r="EKV176" s="1"/>
      <c r="EKW176" s="1"/>
      <c r="EKX176" s="1"/>
      <c r="EKY176" s="1"/>
      <c r="EKZ176" s="1"/>
      <c r="ELA176" s="1"/>
      <c r="ELB176" s="1"/>
      <c r="ELC176" s="1"/>
      <c r="ELD176" s="1"/>
      <c r="ELE176" s="1"/>
      <c r="ELF176" s="1"/>
      <c r="ELG176" s="1"/>
      <c r="ELH176" s="1"/>
      <c r="ELI176" s="1"/>
      <c r="ELJ176" s="1"/>
      <c r="ELK176" s="1"/>
      <c r="ELL176" s="1"/>
      <c r="ELM176" s="1"/>
      <c r="ELN176" s="1"/>
      <c r="ELO176" s="1"/>
      <c r="ELP176" s="1"/>
      <c r="ELQ176" s="1"/>
      <c r="ELR176" s="1"/>
      <c r="ELS176" s="1"/>
      <c r="ELT176" s="1"/>
      <c r="ELU176" s="1"/>
      <c r="ELV176" s="1"/>
      <c r="ELW176" s="1"/>
      <c r="ELX176" s="1"/>
      <c r="ELY176" s="1"/>
      <c r="ELZ176" s="1"/>
      <c r="EMA176" s="1"/>
      <c r="EMB176" s="1"/>
      <c r="EMC176" s="1"/>
      <c r="EMD176" s="1"/>
      <c r="EME176" s="1"/>
      <c r="EMF176" s="1"/>
      <c r="EMG176" s="1"/>
      <c r="EMH176" s="1"/>
      <c r="EMI176" s="1"/>
      <c r="EMJ176" s="1"/>
      <c r="EMK176" s="1"/>
      <c r="EML176" s="1"/>
      <c r="EMM176" s="1"/>
      <c r="EMN176" s="1"/>
      <c r="EMO176" s="1"/>
      <c r="EMP176" s="1"/>
      <c r="EMQ176" s="1"/>
      <c r="EMR176" s="1"/>
      <c r="EMS176" s="1"/>
      <c r="EMT176" s="1"/>
      <c r="EMU176" s="1"/>
      <c r="EMV176" s="1"/>
      <c r="EMW176" s="1"/>
      <c r="EMX176" s="1"/>
      <c r="EMY176" s="1"/>
      <c r="EMZ176" s="1"/>
      <c r="ENA176" s="1"/>
      <c r="ENB176" s="1"/>
      <c r="ENC176" s="1"/>
      <c r="END176" s="1"/>
      <c r="ENE176" s="1"/>
      <c r="ENF176" s="1"/>
      <c r="ENG176" s="1"/>
      <c r="ENH176" s="1"/>
      <c r="ENI176" s="1"/>
      <c r="ENJ176" s="1"/>
      <c r="ENK176" s="1"/>
      <c r="ENL176" s="1"/>
      <c r="ENM176" s="1"/>
      <c r="ENN176" s="1"/>
      <c r="ENO176" s="1"/>
      <c r="ENP176" s="1"/>
      <c r="ENQ176" s="1"/>
      <c r="ENR176" s="1"/>
      <c r="ENS176" s="1"/>
      <c r="ENT176" s="1"/>
      <c r="ENU176" s="1"/>
      <c r="ENV176" s="1"/>
      <c r="ENW176" s="1"/>
      <c r="ENX176" s="1"/>
      <c r="ENY176" s="1"/>
      <c r="ENZ176" s="1"/>
      <c r="EOA176" s="1"/>
      <c r="EOB176" s="1"/>
      <c r="EOC176" s="1"/>
      <c r="EOD176" s="1"/>
      <c r="EOE176" s="1"/>
      <c r="EOF176" s="1"/>
      <c r="EOG176" s="1"/>
      <c r="EOH176" s="1"/>
      <c r="EOI176" s="1"/>
      <c r="EOJ176" s="1"/>
      <c r="EOK176" s="1"/>
      <c r="EOL176" s="1"/>
      <c r="EOM176" s="1"/>
      <c r="EON176" s="1"/>
      <c r="EOO176" s="1"/>
      <c r="EOP176" s="1"/>
      <c r="EOQ176" s="1"/>
      <c r="EOR176" s="1"/>
      <c r="EOS176" s="1"/>
      <c r="EOT176" s="1"/>
      <c r="EOU176" s="1"/>
      <c r="EOV176" s="1"/>
      <c r="EOW176" s="1"/>
      <c r="EOX176" s="1"/>
      <c r="EOY176" s="1"/>
      <c r="EOZ176" s="1"/>
      <c r="EPA176" s="1"/>
      <c r="EPB176" s="1"/>
      <c r="EPC176" s="1"/>
      <c r="EPD176" s="1"/>
      <c r="EPE176" s="1"/>
      <c r="EPF176" s="1"/>
      <c r="EPG176" s="1"/>
      <c r="EPH176" s="1"/>
      <c r="EPI176" s="1"/>
      <c r="EPJ176" s="1"/>
      <c r="EPK176" s="1"/>
      <c r="EPL176" s="1"/>
      <c r="EPM176" s="1"/>
      <c r="EPN176" s="1"/>
      <c r="EPO176" s="1"/>
      <c r="EPP176" s="1"/>
      <c r="EPQ176" s="1"/>
      <c r="EPR176" s="1"/>
      <c r="EPS176" s="1"/>
      <c r="EPT176" s="1"/>
      <c r="EPU176" s="1"/>
      <c r="EPV176" s="1"/>
      <c r="EPW176" s="1"/>
      <c r="EPX176" s="1"/>
      <c r="EPY176" s="1"/>
      <c r="EPZ176" s="1"/>
      <c r="EQA176" s="1"/>
      <c r="EQB176" s="1"/>
      <c r="EQC176" s="1"/>
      <c r="EQD176" s="1"/>
      <c r="EQE176" s="1"/>
      <c r="EQF176" s="1"/>
      <c r="EQG176" s="1"/>
      <c r="EQH176" s="1"/>
      <c r="EQI176" s="1"/>
      <c r="EQJ176" s="1"/>
      <c r="EQK176" s="1"/>
      <c r="EQL176" s="1"/>
      <c r="EQM176" s="1"/>
      <c r="EQN176" s="1"/>
      <c r="EQO176" s="1"/>
      <c r="EQP176" s="1"/>
      <c r="EQQ176" s="1"/>
      <c r="EQR176" s="1"/>
      <c r="EQS176" s="1"/>
      <c r="EQT176" s="1"/>
      <c r="EQU176" s="1"/>
      <c r="EQV176" s="1"/>
      <c r="EQW176" s="1"/>
      <c r="EQX176" s="1"/>
      <c r="EQY176" s="1"/>
      <c r="EQZ176" s="1"/>
      <c r="ERA176" s="1"/>
      <c r="ERB176" s="1"/>
      <c r="ERC176" s="1"/>
      <c r="ERD176" s="1"/>
      <c r="ERE176" s="1"/>
      <c r="ERF176" s="1"/>
      <c r="ERG176" s="1"/>
      <c r="ERH176" s="1"/>
      <c r="ERI176" s="1"/>
      <c r="ERJ176" s="1"/>
      <c r="ERK176" s="1"/>
      <c r="ERL176" s="1"/>
      <c r="ERM176" s="1"/>
      <c r="ERN176" s="1"/>
      <c r="ERO176" s="1"/>
      <c r="ERP176" s="1"/>
      <c r="ERQ176" s="1"/>
      <c r="ERR176" s="1"/>
      <c r="ERS176" s="1"/>
      <c r="ERT176" s="1"/>
      <c r="ERU176" s="1"/>
      <c r="ERV176" s="1"/>
      <c r="ERW176" s="1"/>
      <c r="ERX176" s="1"/>
      <c r="ERY176" s="1"/>
      <c r="ERZ176" s="1"/>
      <c r="ESA176" s="1"/>
      <c r="ESB176" s="1"/>
      <c r="ESC176" s="1"/>
      <c r="ESD176" s="1"/>
      <c r="ESE176" s="1"/>
      <c r="ESF176" s="1"/>
      <c r="ESG176" s="1"/>
      <c r="ESH176" s="1"/>
      <c r="ESI176" s="1"/>
      <c r="ESJ176" s="1"/>
      <c r="ESK176" s="1"/>
      <c r="ESL176" s="1"/>
      <c r="ESM176" s="1"/>
      <c r="ESN176" s="1"/>
      <c r="ESO176" s="1"/>
      <c r="ESP176" s="1"/>
      <c r="ESQ176" s="1"/>
      <c r="ESR176" s="1"/>
      <c r="ESS176" s="1"/>
      <c r="EST176" s="1"/>
      <c r="ESU176" s="1"/>
      <c r="ESV176" s="1"/>
      <c r="ESW176" s="1"/>
      <c r="ESX176" s="1"/>
      <c r="ESY176" s="1"/>
      <c r="ESZ176" s="1"/>
      <c r="ETA176" s="1"/>
      <c r="ETB176" s="1"/>
      <c r="ETC176" s="1"/>
      <c r="ETD176" s="1"/>
      <c r="ETE176" s="1"/>
      <c r="ETF176" s="1"/>
      <c r="ETG176" s="1"/>
      <c r="ETH176" s="1"/>
      <c r="ETI176" s="1"/>
      <c r="ETJ176" s="1"/>
      <c r="ETK176" s="1"/>
      <c r="ETL176" s="1"/>
      <c r="ETM176" s="1"/>
      <c r="ETN176" s="1"/>
      <c r="ETO176" s="1"/>
      <c r="ETP176" s="1"/>
      <c r="ETQ176" s="1"/>
      <c r="ETR176" s="1"/>
      <c r="ETS176" s="1"/>
      <c r="ETT176" s="1"/>
      <c r="ETU176" s="1"/>
      <c r="ETV176" s="1"/>
      <c r="ETW176" s="1"/>
      <c r="ETX176" s="1"/>
      <c r="ETY176" s="1"/>
      <c r="ETZ176" s="1"/>
      <c r="EUA176" s="1"/>
      <c r="EUB176" s="1"/>
      <c r="EUC176" s="1"/>
      <c r="EUD176" s="1"/>
      <c r="EUE176" s="1"/>
      <c r="EUF176" s="1"/>
      <c r="EUG176" s="1"/>
      <c r="EUH176" s="1"/>
      <c r="EUI176" s="1"/>
      <c r="EUJ176" s="1"/>
      <c r="EUK176" s="1"/>
      <c r="EUL176" s="1"/>
      <c r="EUM176" s="1"/>
      <c r="EUN176" s="1"/>
      <c r="EUO176" s="1"/>
      <c r="EUP176" s="1"/>
      <c r="EUQ176" s="1"/>
      <c r="EUR176" s="1"/>
      <c r="EUS176" s="1"/>
      <c r="EUT176" s="1"/>
      <c r="EUU176" s="1"/>
      <c r="EUV176" s="1"/>
      <c r="EUW176" s="1"/>
      <c r="EUX176" s="1"/>
      <c r="EUY176" s="1"/>
      <c r="EUZ176" s="1"/>
      <c r="EVA176" s="1"/>
      <c r="EVB176" s="1"/>
      <c r="EVC176" s="1"/>
      <c r="EVD176" s="1"/>
      <c r="EVE176" s="1"/>
      <c r="EVF176" s="1"/>
      <c r="EVG176" s="1"/>
      <c r="EVH176" s="1"/>
      <c r="EVI176" s="1"/>
      <c r="EVJ176" s="1"/>
      <c r="EVK176" s="1"/>
      <c r="EVL176" s="1"/>
      <c r="EVM176" s="1"/>
      <c r="EVN176" s="1"/>
      <c r="EVO176" s="1"/>
      <c r="EVP176" s="1"/>
      <c r="EVQ176" s="1"/>
      <c r="EVR176" s="1"/>
      <c r="EVS176" s="1"/>
      <c r="EVT176" s="1"/>
      <c r="EVU176" s="1"/>
      <c r="EVV176" s="1"/>
      <c r="EVW176" s="1"/>
      <c r="EVX176" s="1"/>
      <c r="EVY176" s="1"/>
      <c r="EVZ176" s="1"/>
      <c r="EWA176" s="1"/>
      <c r="EWB176" s="1"/>
      <c r="EWC176" s="1"/>
      <c r="EWD176" s="1"/>
      <c r="EWE176" s="1"/>
      <c r="EWF176" s="1"/>
      <c r="EWG176" s="1"/>
      <c r="EWH176" s="1"/>
      <c r="EWI176" s="1"/>
      <c r="EWJ176" s="1"/>
      <c r="EWK176" s="1"/>
      <c r="EWL176" s="1"/>
      <c r="EWM176" s="1"/>
      <c r="EWN176" s="1"/>
      <c r="EWO176" s="1"/>
      <c r="EWP176" s="1"/>
      <c r="EWQ176" s="1"/>
      <c r="EWR176" s="1"/>
      <c r="EWS176" s="1"/>
      <c r="EWT176" s="1"/>
      <c r="EWU176" s="1"/>
      <c r="EWV176" s="1"/>
      <c r="EWW176" s="1"/>
      <c r="EWX176" s="1"/>
      <c r="EWY176" s="1"/>
      <c r="EWZ176" s="1"/>
      <c r="EXA176" s="1"/>
      <c r="EXB176" s="1"/>
      <c r="EXC176" s="1"/>
      <c r="EXD176" s="1"/>
      <c r="EXE176" s="1"/>
      <c r="EXF176" s="1"/>
      <c r="EXG176" s="1"/>
      <c r="EXH176" s="1"/>
      <c r="EXI176" s="1"/>
      <c r="EXJ176" s="1"/>
      <c r="EXK176" s="1"/>
      <c r="EXL176" s="1"/>
      <c r="EXM176" s="1"/>
      <c r="EXN176" s="1"/>
      <c r="EXO176" s="1"/>
      <c r="EXP176" s="1"/>
      <c r="EXQ176" s="1"/>
      <c r="EXR176" s="1"/>
      <c r="EXS176" s="1"/>
      <c r="EXT176" s="1"/>
      <c r="EXU176" s="1"/>
      <c r="EXV176" s="1"/>
      <c r="EXW176" s="1"/>
      <c r="EXX176" s="1"/>
      <c r="EXY176" s="1"/>
      <c r="EXZ176" s="1"/>
      <c r="EYA176" s="1"/>
      <c r="EYB176" s="1"/>
      <c r="EYC176" s="1"/>
      <c r="EYD176" s="1"/>
      <c r="EYE176" s="1"/>
      <c r="EYF176" s="1"/>
      <c r="EYG176" s="1"/>
      <c r="EYH176" s="1"/>
      <c r="EYI176" s="1"/>
      <c r="EYJ176" s="1"/>
      <c r="EYK176" s="1"/>
      <c r="EYL176" s="1"/>
      <c r="EYM176" s="1"/>
      <c r="EYN176" s="1"/>
      <c r="EYO176" s="1"/>
      <c r="EYP176" s="1"/>
      <c r="EYQ176" s="1"/>
      <c r="EYR176" s="1"/>
      <c r="EYS176" s="1"/>
      <c r="EYT176" s="1"/>
      <c r="EYU176" s="1"/>
      <c r="EYV176" s="1"/>
      <c r="EYW176" s="1"/>
      <c r="EYX176" s="1"/>
      <c r="EYY176" s="1"/>
      <c r="EYZ176" s="1"/>
      <c r="EZA176" s="1"/>
      <c r="EZB176" s="1"/>
      <c r="EZC176" s="1"/>
      <c r="EZD176" s="1"/>
      <c r="EZE176" s="1"/>
      <c r="EZF176" s="1"/>
      <c r="EZG176" s="1"/>
      <c r="EZH176" s="1"/>
      <c r="EZI176" s="1"/>
      <c r="EZJ176" s="1"/>
      <c r="EZK176" s="1"/>
      <c r="EZL176" s="1"/>
      <c r="EZM176" s="1"/>
      <c r="EZN176" s="1"/>
      <c r="EZO176" s="1"/>
      <c r="EZP176" s="1"/>
      <c r="EZQ176" s="1"/>
      <c r="EZR176" s="1"/>
      <c r="EZS176" s="1"/>
      <c r="EZT176" s="1"/>
      <c r="EZU176" s="1"/>
      <c r="EZV176" s="1"/>
      <c r="EZW176" s="1"/>
      <c r="EZX176" s="1"/>
      <c r="EZY176" s="1"/>
      <c r="EZZ176" s="1"/>
      <c r="FAA176" s="1"/>
      <c r="FAB176" s="1"/>
      <c r="FAC176" s="1"/>
      <c r="FAD176" s="1"/>
      <c r="FAE176" s="1"/>
      <c r="FAF176" s="1"/>
      <c r="FAG176" s="1"/>
      <c r="FAH176" s="1"/>
      <c r="FAI176" s="1"/>
      <c r="FAJ176" s="1"/>
      <c r="FAK176" s="1"/>
      <c r="FAL176" s="1"/>
      <c r="FAM176" s="1"/>
      <c r="FAN176" s="1"/>
      <c r="FAO176" s="1"/>
      <c r="FAP176" s="1"/>
      <c r="FAQ176" s="1"/>
      <c r="FAR176" s="1"/>
      <c r="FAS176" s="1"/>
      <c r="FAT176" s="1"/>
      <c r="FAU176" s="1"/>
      <c r="FAV176" s="1"/>
      <c r="FAW176" s="1"/>
      <c r="FAX176" s="1"/>
      <c r="FAY176" s="1"/>
      <c r="FAZ176" s="1"/>
      <c r="FBA176" s="1"/>
      <c r="FBB176" s="1"/>
      <c r="FBC176" s="1"/>
      <c r="FBD176" s="1"/>
      <c r="FBE176" s="1"/>
      <c r="FBF176" s="1"/>
      <c r="FBG176" s="1"/>
      <c r="FBH176" s="1"/>
      <c r="FBI176" s="1"/>
      <c r="FBJ176" s="1"/>
      <c r="FBK176" s="1"/>
      <c r="FBL176" s="1"/>
      <c r="FBM176" s="1"/>
      <c r="FBN176" s="1"/>
      <c r="FBO176" s="1"/>
      <c r="FBP176" s="1"/>
      <c r="FBQ176" s="1"/>
      <c r="FBR176" s="1"/>
      <c r="FBS176" s="1"/>
      <c r="FBT176" s="1"/>
      <c r="FBU176" s="1"/>
      <c r="FBV176" s="1"/>
      <c r="FBW176" s="1"/>
      <c r="FBX176" s="1"/>
      <c r="FBY176" s="1"/>
      <c r="FBZ176" s="1"/>
      <c r="FCA176" s="1"/>
      <c r="FCB176" s="1"/>
      <c r="FCC176" s="1"/>
      <c r="FCD176" s="1"/>
      <c r="FCE176" s="1"/>
      <c r="FCF176" s="1"/>
      <c r="FCG176" s="1"/>
      <c r="FCH176" s="1"/>
      <c r="FCI176" s="1"/>
      <c r="FCJ176" s="1"/>
      <c r="FCK176" s="1"/>
      <c r="FCL176" s="1"/>
      <c r="FCM176" s="1"/>
      <c r="FCN176" s="1"/>
      <c r="FCO176" s="1"/>
      <c r="FCP176" s="1"/>
      <c r="FCQ176" s="1"/>
      <c r="FCR176" s="1"/>
      <c r="FCS176" s="1"/>
      <c r="FCT176" s="1"/>
      <c r="FCU176" s="1"/>
      <c r="FCV176" s="1"/>
      <c r="FCW176" s="1"/>
      <c r="FCX176" s="1"/>
      <c r="FCY176" s="1"/>
      <c r="FCZ176" s="1"/>
      <c r="FDA176" s="1"/>
      <c r="FDB176" s="1"/>
      <c r="FDC176" s="1"/>
      <c r="FDD176" s="1"/>
      <c r="FDE176" s="1"/>
      <c r="FDF176" s="1"/>
      <c r="FDG176" s="1"/>
      <c r="FDH176" s="1"/>
      <c r="FDI176" s="1"/>
      <c r="FDJ176" s="1"/>
      <c r="FDK176" s="1"/>
      <c r="FDL176" s="1"/>
      <c r="FDM176" s="1"/>
      <c r="FDN176" s="1"/>
      <c r="FDO176" s="1"/>
      <c r="FDP176" s="1"/>
      <c r="FDQ176" s="1"/>
      <c r="FDR176" s="1"/>
      <c r="FDS176" s="1"/>
      <c r="FDT176" s="1"/>
      <c r="FDU176" s="1"/>
      <c r="FDV176" s="1"/>
      <c r="FDW176" s="1"/>
      <c r="FDX176" s="1"/>
      <c r="FDY176" s="1"/>
      <c r="FDZ176" s="1"/>
      <c r="FEA176" s="1"/>
      <c r="FEB176" s="1"/>
      <c r="FEC176" s="1"/>
      <c r="FED176" s="1"/>
      <c r="FEE176" s="1"/>
      <c r="FEF176" s="1"/>
      <c r="FEG176" s="1"/>
      <c r="FEH176" s="1"/>
      <c r="FEI176" s="1"/>
      <c r="FEJ176" s="1"/>
      <c r="FEK176" s="1"/>
      <c r="FEL176" s="1"/>
      <c r="FEM176" s="1"/>
      <c r="FEN176" s="1"/>
      <c r="FEO176" s="1"/>
      <c r="FEP176" s="1"/>
      <c r="FEQ176" s="1"/>
      <c r="FER176" s="1"/>
      <c r="FES176" s="1"/>
      <c r="FET176" s="1"/>
      <c r="FEU176" s="1"/>
      <c r="FEV176" s="1"/>
      <c r="FEW176" s="1"/>
      <c r="FEX176" s="1"/>
      <c r="FEY176" s="1"/>
      <c r="FEZ176" s="1"/>
      <c r="FFA176" s="1"/>
      <c r="FFB176" s="1"/>
      <c r="FFC176" s="1"/>
      <c r="FFD176" s="1"/>
      <c r="FFE176" s="1"/>
      <c r="FFF176" s="1"/>
      <c r="FFG176" s="1"/>
      <c r="FFH176" s="1"/>
      <c r="FFI176" s="1"/>
      <c r="FFJ176" s="1"/>
      <c r="FFK176" s="1"/>
      <c r="FFL176" s="1"/>
      <c r="FFM176" s="1"/>
      <c r="FFN176" s="1"/>
      <c r="FFO176" s="1"/>
      <c r="FFP176" s="1"/>
      <c r="FFQ176" s="1"/>
      <c r="FFR176" s="1"/>
      <c r="FFS176" s="1"/>
      <c r="FFT176" s="1"/>
      <c r="FFU176" s="1"/>
      <c r="FFV176" s="1"/>
      <c r="FFW176" s="1"/>
      <c r="FFX176" s="1"/>
      <c r="FFY176" s="1"/>
      <c r="FFZ176" s="1"/>
      <c r="FGA176" s="1"/>
      <c r="FGB176" s="1"/>
      <c r="FGC176" s="1"/>
      <c r="FGD176" s="1"/>
      <c r="FGE176" s="1"/>
      <c r="FGF176" s="1"/>
      <c r="FGG176" s="1"/>
      <c r="FGH176" s="1"/>
      <c r="FGI176" s="1"/>
      <c r="FGJ176" s="1"/>
      <c r="FGK176" s="1"/>
      <c r="FGL176" s="1"/>
      <c r="FGM176" s="1"/>
      <c r="FGN176" s="1"/>
      <c r="FGO176" s="1"/>
      <c r="FGP176" s="1"/>
      <c r="FGQ176" s="1"/>
      <c r="FGR176" s="1"/>
      <c r="FGS176" s="1"/>
      <c r="FGT176" s="1"/>
      <c r="FGU176" s="1"/>
      <c r="FGV176" s="1"/>
      <c r="FGW176" s="1"/>
      <c r="FGX176" s="1"/>
      <c r="FGY176" s="1"/>
      <c r="FGZ176" s="1"/>
      <c r="FHA176" s="1"/>
      <c r="FHB176" s="1"/>
      <c r="FHC176" s="1"/>
      <c r="FHD176" s="1"/>
      <c r="FHE176" s="1"/>
      <c r="FHF176" s="1"/>
      <c r="FHG176" s="1"/>
      <c r="FHH176" s="1"/>
      <c r="FHI176" s="1"/>
      <c r="FHJ176" s="1"/>
      <c r="FHK176" s="1"/>
      <c r="FHL176" s="1"/>
      <c r="FHM176" s="1"/>
      <c r="FHN176" s="1"/>
      <c r="FHO176" s="1"/>
      <c r="FHP176" s="1"/>
      <c r="FHQ176" s="1"/>
      <c r="FHR176" s="1"/>
      <c r="FHS176" s="1"/>
      <c r="FHT176" s="1"/>
      <c r="FHU176" s="1"/>
      <c r="FHV176" s="1"/>
      <c r="FHW176" s="1"/>
      <c r="FHX176" s="1"/>
      <c r="FHY176" s="1"/>
      <c r="FHZ176" s="1"/>
      <c r="FIA176" s="1"/>
      <c r="FIB176" s="1"/>
      <c r="FIC176" s="1"/>
      <c r="FID176" s="1"/>
      <c r="FIE176" s="1"/>
      <c r="FIF176" s="1"/>
      <c r="FIG176" s="1"/>
      <c r="FIH176" s="1"/>
      <c r="FII176" s="1"/>
      <c r="FIJ176" s="1"/>
      <c r="FIK176" s="1"/>
      <c r="FIL176" s="1"/>
      <c r="FIM176" s="1"/>
      <c r="FIN176" s="1"/>
      <c r="FIO176" s="1"/>
      <c r="FIP176" s="1"/>
      <c r="FIQ176" s="1"/>
      <c r="FIR176" s="1"/>
      <c r="FIS176" s="1"/>
      <c r="FIT176" s="1"/>
      <c r="FIU176" s="1"/>
      <c r="FIV176" s="1"/>
      <c r="FIW176" s="1"/>
      <c r="FIX176" s="1"/>
      <c r="FIY176" s="1"/>
      <c r="FIZ176" s="1"/>
      <c r="FJA176" s="1"/>
      <c r="FJB176" s="1"/>
      <c r="FJC176" s="1"/>
      <c r="FJD176" s="1"/>
      <c r="FJE176" s="1"/>
      <c r="FJF176" s="1"/>
      <c r="FJG176" s="1"/>
      <c r="FJH176" s="1"/>
      <c r="FJI176" s="1"/>
      <c r="FJJ176" s="1"/>
      <c r="FJK176" s="1"/>
      <c r="FJL176" s="1"/>
      <c r="FJM176" s="1"/>
      <c r="FJN176" s="1"/>
      <c r="FJO176" s="1"/>
      <c r="FJP176" s="1"/>
      <c r="FJQ176" s="1"/>
      <c r="FJR176" s="1"/>
      <c r="FJS176" s="1"/>
      <c r="FJT176" s="1"/>
      <c r="FJU176" s="1"/>
      <c r="FJV176" s="1"/>
      <c r="FJW176" s="1"/>
      <c r="FJX176" s="1"/>
      <c r="FJY176" s="1"/>
      <c r="FJZ176" s="1"/>
      <c r="FKA176" s="1"/>
      <c r="FKB176" s="1"/>
      <c r="FKC176" s="1"/>
      <c r="FKD176" s="1"/>
      <c r="FKE176" s="1"/>
      <c r="FKF176" s="1"/>
      <c r="FKG176" s="1"/>
      <c r="FKH176" s="1"/>
      <c r="FKI176" s="1"/>
      <c r="FKJ176" s="1"/>
      <c r="FKK176" s="1"/>
      <c r="FKL176" s="1"/>
      <c r="FKM176" s="1"/>
      <c r="FKN176" s="1"/>
      <c r="FKO176" s="1"/>
      <c r="FKP176" s="1"/>
      <c r="FKQ176" s="1"/>
      <c r="FKR176" s="1"/>
      <c r="FKS176" s="1"/>
      <c r="FKT176" s="1"/>
      <c r="FKU176" s="1"/>
      <c r="FKV176" s="1"/>
      <c r="FKW176" s="1"/>
      <c r="FKX176" s="1"/>
      <c r="FKY176" s="1"/>
      <c r="FKZ176" s="1"/>
      <c r="FLA176" s="1"/>
      <c r="FLB176" s="1"/>
      <c r="FLC176" s="1"/>
      <c r="FLD176" s="1"/>
      <c r="FLE176" s="1"/>
      <c r="FLF176" s="1"/>
      <c r="FLG176" s="1"/>
      <c r="FLH176" s="1"/>
      <c r="FLI176" s="1"/>
      <c r="FLJ176" s="1"/>
      <c r="FLK176" s="1"/>
      <c r="FLL176" s="1"/>
      <c r="FLM176" s="1"/>
      <c r="FLN176" s="1"/>
      <c r="FLO176" s="1"/>
      <c r="FLP176" s="1"/>
      <c r="FLQ176" s="1"/>
      <c r="FLR176" s="1"/>
      <c r="FLS176" s="1"/>
      <c r="FLT176" s="1"/>
      <c r="FLU176" s="1"/>
      <c r="FLV176" s="1"/>
      <c r="FLW176" s="1"/>
      <c r="FLX176" s="1"/>
      <c r="FLY176" s="1"/>
      <c r="FLZ176" s="1"/>
      <c r="FMA176" s="1"/>
      <c r="FMB176" s="1"/>
      <c r="FMC176" s="1"/>
      <c r="FMD176" s="1"/>
      <c r="FME176" s="1"/>
      <c r="FMF176" s="1"/>
      <c r="FMG176" s="1"/>
      <c r="FMH176" s="1"/>
      <c r="FMI176" s="1"/>
      <c r="FMJ176" s="1"/>
      <c r="FMK176" s="1"/>
      <c r="FML176" s="1"/>
      <c r="FMM176" s="1"/>
      <c r="FMN176" s="1"/>
      <c r="FMO176" s="1"/>
      <c r="FMP176" s="1"/>
      <c r="FMQ176" s="1"/>
      <c r="FMR176" s="1"/>
      <c r="FMS176" s="1"/>
      <c r="FMT176" s="1"/>
      <c r="FMU176" s="1"/>
      <c r="FMV176" s="1"/>
      <c r="FMW176" s="1"/>
      <c r="FMX176" s="1"/>
      <c r="FMY176" s="1"/>
      <c r="FMZ176" s="1"/>
      <c r="FNA176" s="1"/>
      <c r="FNB176" s="1"/>
      <c r="FNC176" s="1"/>
      <c r="FND176" s="1"/>
      <c r="FNE176" s="1"/>
      <c r="FNF176" s="1"/>
      <c r="FNG176" s="1"/>
      <c r="FNH176" s="1"/>
      <c r="FNI176" s="1"/>
      <c r="FNJ176" s="1"/>
      <c r="FNK176" s="1"/>
      <c r="FNL176" s="1"/>
      <c r="FNM176" s="1"/>
      <c r="FNN176" s="1"/>
      <c r="FNO176" s="1"/>
      <c r="FNP176" s="1"/>
      <c r="FNQ176" s="1"/>
      <c r="FNR176" s="1"/>
      <c r="FNS176" s="1"/>
      <c r="FNT176" s="1"/>
      <c r="FNU176" s="1"/>
      <c r="FNV176" s="1"/>
      <c r="FNW176" s="1"/>
      <c r="FNX176" s="1"/>
      <c r="FNY176" s="1"/>
      <c r="FNZ176" s="1"/>
      <c r="FOA176" s="1"/>
      <c r="FOB176" s="1"/>
      <c r="FOC176" s="1"/>
      <c r="FOD176" s="1"/>
      <c r="FOE176" s="1"/>
      <c r="FOF176" s="1"/>
      <c r="FOG176" s="1"/>
      <c r="FOH176" s="1"/>
      <c r="FOI176" s="1"/>
      <c r="FOJ176" s="1"/>
      <c r="FOK176" s="1"/>
      <c r="FOL176" s="1"/>
      <c r="FOM176" s="1"/>
      <c r="FON176" s="1"/>
      <c r="FOO176" s="1"/>
      <c r="FOP176" s="1"/>
      <c r="FOQ176" s="1"/>
      <c r="FOR176" s="1"/>
      <c r="FOS176" s="1"/>
      <c r="FOT176" s="1"/>
      <c r="FOU176" s="1"/>
      <c r="FOV176" s="1"/>
      <c r="FOW176" s="1"/>
      <c r="FOX176" s="1"/>
      <c r="FOY176" s="1"/>
      <c r="FOZ176" s="1"/>
      <c r="FPA176" s="1"/>
      <c r="FPB176" s="1"/>
      <c r="FPC176" s="1"/>
      <c r="FPD176" s="1"/>
      <c r="FPE176" s="1"/>
      <c r="FPF176" s="1"/>
      <c r="FPG176" s="1"/>
      <c r="FPH176" s="1"/>
      <c r="FPI176" s="1"/>
      <c r="FPJ176" s="1"/>
      <c r="FPK176" s="1"/>
      <c r="FPL176" s="1"/>
      <c r="FPM176" s="1"/>
      <c r="FPN176" s="1"/>
      <c r="FPO176" s="1"/>
      <c r="FPP176" s="1"/>
      <c r="FPQ176" s="1"/>
      <c r="FPR176" s="1"/>
      <c r="FPS176" s="1"/>
      <c r="FPT176" s="1"/>
      <c r="FPU176" s="1"/>
      <c r="FPV176" s="1"/>
      <c r="FPW176" s="1"/>
      <c r="FPX176" s="1"/>
      <c r="FPY176" s="1"/>
      <c r="FPZ176" s="1"/>
      <c r="FQA176" s="1"/>
      <c r="FQB176" s="1"/>
      <c r="FQC176" s="1"/>
      <c r="FQD176" s="1"/>
      <c r="FQE176" s="1"/>
      <c r="FQF176" s="1"/>
      <c r="FQG176" s="1"/>
      <c r="FQH176" s="1"/>
      <c r="FQI176" s="1"/>
      <c r="FQJ176" s="1"/>
      <c r="FQK176" s="1"/>
      <c r="FQL176" s="1"/>
      <c r="FQM176" s="1"/>
      <c r="FQN176" s="1"/>
      <c r="FQO176" s="1"/>
      <c r="FQP176" s="1"/>
      <c r="FQQ176" s="1"/>
      <c r="FQR176" s="1"/>
      <c r="FQS176" s="1"/>
      <c r="FQT176" s="1"/>
      <c r="FQU176" s="1"/>
      <c r="FQV176" s="1"/>
      <c r="FQW176" s="1"/>
      <c r="FQX176" s="1"/>
      <c r="FQY176" s="1"/>
      <c r="FQZ176" s="1"/>
      <c r="FRA176" s="1"/>
      <c r="FRB176" s="1"/>
      <c r="FRC176" s="1"/>
      <c r="FRD176" s="1"/>
      <c r="FRE176" s="1"/>
      <c r="FRF176" s="1"/>
      <c r="FRG176" s="1"/>
      <c r="FRH176" s="1"/>
      <c r="FRI176" s="1"/>
      <c r="FRJ176" s="1"/>
      <c r="FRK176" s="1"/>
      <c r="FRL176" s="1"/>
      <c r="FRM176" s="1"/>
      <c r="FRN176" s="1"/>
      <c r="FRO176" s="1"/>
      <c r="FRP176" s="1"/>
      <c r="FRQ176" s="1"/>
      <c r="FRR176" s="1"/>
      <c r="FRS176" s="1"/>
      <c r="FRT176" s="1"/>
      <c r="FRU176" s="1"/>
      <c r="FRV176" s="1"/>
      <c r="FRW176" s="1"/>
      <c r="FRX176" s="1"/>
      <c r="FRY176" s="1"/>
      <c r="FRZ176" s="1"/>
      <c r="FSA176" s="1"/>
      <c r="FSB176" s="1"/>
      <c r="FSC176" s="1"/>
      <c r="FSD176" s="1"/>
      <c r="FSE176" s="1"/>
      <c r="FSF176" s="1"/>
      <c r="FSG176" s="1"/>
      <c r="FSH176" s="1"/>
      <c r="FSI176" s="1"/>
      <c r="FSJ176" s="1"/>
      <c r="FSK176" s="1"/>
      <c r="FSL176" s="1"/>
      <c r="FSM176" s="1"/>
      <c r="FSN176" s="1"/>
      <c r="FSO176" s="1"/>
      <c r="FSP176" s="1"/>
      <c r="FSQ176" s="1"/>
      <c r="FSR176" s="1"/>
      <c r="FSS176" s="1"/>
      <c r="FST176" s="1"/>
      <c r="FSU176" s="1"/>
      <c r="FSV176" s="1"/>
      <c r="FSW176" s="1"/>
      <c r="FSX176" s="1"/>
      <c r="FSY176" s="1"/>
      <c r="FSZ176" s="1"/>
      <c r="FTA176" s="1"/>
      <c r="FTB176" s="1"/>
      <c r="FTC176" s="1"/>
      <c r="FTD176" s="1"/>
      <c r="FTE176" s="1"/>
      <c r="FTF176" s="1"/>
      <c r="FTG176" s="1"/>
      <c r="FTH176" s="1"/>
      <c r="FTI176" s="1"/>
      <c r="FTJ176" s="1"/>
      <c r="FTK176" s="1"/>
      <c r="FTL176" s="1"/>
      <c r="FTM176" s="1"/>
      <c r="FTN176" s="1"/>
      <c r="FTO176" s="1"/>
      <c r="FTP176" s="1"/>
      <c r="FTQ176" s="1"/>
      <c r="FTR176" s="1"/>
      <c r="FTS176" s="1"/>
      <c r="FTT176" s="1"/>
      <c r="FTU176" s="1"/>
      <c r="FTV176" s="1"/>
      <c r="FTW176" s="1"/>
      <c r="FTX176" s="1"/>
      <c r="FTY176" s="1"/>
      <c r="FTZ176" s="1"/>
      <c r="FUA176" s="1"/>
      <c r="FUB176" s="1"/>
      <c r="FUC176" s="1"/>
      <c r="FUD176" s="1"/>
      <c r="FUE176" s="1"/>
      <c r="FUF176" s="1"/>
      <c r="FUG176" s="1"/>
      <c r="FUH176" s="1"/>
      <c r="FUI176" s="1"/>
      <c r="FUJ176" s="1"/>
      <c r="FUK176" s="1"/>
      <c r="FUL176" s="1"/>
      <c r="FUM176" s="1"/>
      <c r="FUN176" s="1"/>
      <c r="FUO176" s="1"/>
      <c r="FUP176" s="1"/>
      <c r="FUQ176" s="1"/>
      <c r="FUR176" s="1"/>
      <c r="FUS176" s="1"/>
      <c r="FUT176" s="1"/>
      <c r="FUU176" s="1"/>
      <c r="FUV176" s="1"/>
      <c r="FUW176" s="1"/>
      <c r="FUX176" s="1"/>
      <c r="FUY176" s="1"/>
      <c r="FUZ176" s="1"/>
      <c r="FVA176" s="1"/>
      <c r="FVB176" s="1"/>
      <c r="FVC176" s="1"/>
      <c r="FVD176" s="1"/>
      <c r="FVE176" s="1"/>
      <c r="FVF176" s="1"/>
      <c r="FVG176" s="1"/>
      <c r="FVH176" s="1"/>
      <c r="FVI176" s="1"/>
      <c r="FVJ176" s="1"/>
      <c r="FVK176" s="1"/>
      <c r="FVL176" s="1"/>
      <c r="FVM176" s="1"/>
      <c r="FVN176" s="1"/>
      <c r="FVO176" s="1"/>
      <c r="FVP176" s="1"/>
      <c r="FVQ176" s="1"/>
      <c r="FVR176" s="1"/>
      <c r="FVS176" s="1"/>
      <c r="FVT176" s="1"/>
      <c r="FVU176" s="1"/>
      <c r="FVV176" s="1"/>
      <c r="FVW176" s="1"/>
      <c r="FVX176" s="1"/>
      <c r="FVY176" s="1"/>
      <c r="FVZ176" s="1"/>
      <c r="FWA176" s="1"/>
      <c r="FWB176" s="1"/>
      <c r="FWC176" s="1"/>
      <c r="FWD176" s="1"/>
      <c r="FWE176" s="1"/>
      <c r="FWF176" s="1"/>
      <c r="FWG176" s="1"/>
      <c r="FWH176" s="1"/>
      <c r="FWI176" s="1"/>
      <c r="FWJ176" s="1"/>
      <c r="FWK176" s="1"/>
      <c r="FWL176" s="1"/>
      <c r="FWM176" s="1"/>
      <c r="FWN176" s="1"/>
      <c r="FWO176" s="1"/>
      <c r="FWP176" s="1"/>
      <c r="FWQ176" s="1"/>
      <c r="FWR176" s="1"/>
      <c r="FWS176" s="1"/>
      <c r="FWT176" s="1"/>
      <c r="FWU176" s="1"/>
      <c r="FWV176" s="1"/>
      <c r="FWW176" s="1"/>
      <c r="FWX176" s="1"/>
      <c r="FWY176" s="1"/>
      <c r="FWZ176" s="1"/>
      <c r="FXA176" s="1"/>
      <c r="FXB176" s="1"/>
      <c r="FXC176" s="1"/>
      <c r="FXD176" s="1"/>
      <c r="FXE176" s="1"/>
      <c r="FXF176" s="1"/>
      <c r="FXG176" s="1"/>
      <c r="FXH176" s="1"/>
      <c r="FXI176" s="1"/>
      <c r="FXJ176" s="1"/>
      <c r="FXK176" s="1"/>
      <c r="FXL176" s="1"/>
      <c r="FXM176" s="1"/>
      <c r="FXN176" s="1"/>
      <c r="FXO176" s="1"/>
      <c r="FXP176" s="1"/>
      <c r="FXQ176" s="1"/>
      <c r="FXR176" s="1"/>
      <c r="FXS176" s="1"/>
      <c r="FXT176" s="1"/>
      <c r="FXU176" s="1"/>
      <c r="FXV176" s="1"/>
      <c r="FXW176" s="1"/>
      <c r="FXX176" s="1"/>
      <c r="FXY176" s="1"/>
      <c r="FXZ176" s="1"/>
      <c r="FYA176" s="1"/>
      <c r="FYB176" s="1"/>
      <c r="FYC176" s="1"/>
      <c r="FYD176" s="1"/>
      <c r="FYE176" s="1"/>
      <c r="FYF176" s="1"/>
      <c r="FYG176" s="1"/>
      <c r="FYH176" s="1"/>
      <c r="FYI176" s="1"/>
      <c r="FYJ176" s="1"/>
      <c r="FYK176" s="1"/>
      <c r="FYL176" s="1"/>
      <c r="FYM176" s="1"/>
      <c r="FYN176" s="1"/>
      <c r="FYO176" s="1"/>
      <c r="FYP176" s="1"/>
      <c r="FYQ176" s="1"/>
      <c r="FYR176" s="1"/>
      <c r="FYS176" s="1"/>
      <c r="FYT176" s="1"/>
      <c r="FYU176" s="1"/>
      <c r="FYV176" s="1"/>
      <c r="FYW176" s="1"/>
      <c r="FYX176" s="1"/>
      <c r="FYY176" s="1"/>
      <c r="FYZ176" s="1"/>
      <c r="FZA176" s="1"/>
      <c r="FZB176" s="1"/>
      <c r="FZC176" s="1"/>
      <c r="FZD176" s="1"/>
      <c r="FZE176" s="1"/>
      <c r="FZF176" s="1"/>
      <c r="FZG176" s="1"/>
      <c r="FZH176" s="1"/>
      <c r="FZI176" s="1"/>
      <c r="FZJ176" s="1"/>
      <c r="FZK176" s="1"/>
      <c r="FZL176" s="1"/>
      <c r="FZM176" s="1"/>
      <c r="FZN176" s="1"/>
      <c r="FZO176" s="1"/>
      <c r="FZP176" s="1"/>
      <c r="FZQ176" s="1"/>
      <c r="FZR176" s="1"/>
      <c r="FZS176" s="1"/>
      <c r="FZT176" s="1"/>
      <c r="FZU176" s="1"/>
      <c r="FZV176" s="1"/>
      <c r="FZW176" s="1"/>
      <c r="FZX176" s="1"/>
      <c r="FZY176" s="1"/>
      <c r="FZZ176" s="1"/>
      <c r="GAA176" s="1"/>
      <c r="GAB176" s="1"/>
      <c r="GAC176" s="1"/>
      <c r="GAD176" s="1"/>
      <c r="GAE176" s="1"/>
      <c r="GAF176" s="1"/>
      <c r="GAG176" s="1"/>
      <c r="GAH176" s="1"/>
      <c r="GAI176" s="1"/>
      <c r="GAJ176" s="1"/>
      <c r="GAK176" s="1"/>
      <c r="GAL176" s="1"/>
      <c r="GAM176" s="1"/>
      <c r="GAN176" s="1"/>
      <c r="GAO176" s="1"/>
      <c r="GAP176" s="1"/>
      <c r="GAQ176" s="1"/>
      <c r="GAR176" s="1"/>
      <c r="GAS176" s="1"/>
      <c r="GAT176" s="1"/>
      <c r="GAU176" s="1"/>
      <c r="GAV176" s="1"/>
      <c r="GAW176" s="1"/>
      <c r="GAX176" s="1"/>
      <c r="GAY176" s="1"/>
      <c r="GAZ176" s="1"/>
      <c r="GBA176" s="1"/>
      <c r="GBB176" s="1"/>
      <c r="GBC176" s="1"/>
      <c r="GBD176" s="1"/>
      <c r="GBE176" s="1"/>
      <c r="GBF176" s="1"/>
      <c r="GBG176" s="1"/>
      <c r="GBH176" s="1"/>
      <c r="GBI176" s="1"/>
      <c r="GBJ176" s="1"/>
      <c r="GBK176" s="1"/>
      <c r="GBL176" s="1"/>
      <c r="GBM176" s="1"/>
      <c r="GBN176" s="1"/>
      <c r="GBO176" s="1"/>
      <c r="GBP176" s="1"/>
      <c r="GBQ176" s="1"/>
      <c r="GBR176" s="1"/>
      <c r="GBS176" s="1"/>
      <c r="GBT176" s="1"/>
      <c r="GBU176" s="1"/>
      <c r="GBV176" s="1"/>
      <c r="GBW176" s="1"/>
      <c r="GBX176" s="1"/>
      <c r="GBY176" s="1"/>
      <c r="GBZ176" s="1"/>
      <c r="GCA176" s="1"/>
      <c r="GCB176" s="1"/>
      <c r="GCC176" s="1"/>
      <c r="GCD176" s="1"/>
      <c r="GCE176" s="1"/>
      <c r="GCF176" s="1"/>
      <c r="GCG176" s="1"/>
      <c r="GCH176" s="1"/>
      <c r="GCI176" s="1"/>
      <c r="GCJ176" s="1"/>
      <c r="GCK176" s="1"/>
      <c r="GCL176" s="1"/>
      <c r="GCM176" s="1"/>
      <c r="GCN176" s="1"/>
      <c r="GCO176" s="1"/>
      <c r="GCP176" s="1"/>
      <c r="GCQ176" s="1"/>
      <c r="GCR176" s="1"/>
      <c r="GCS176" s="1"/>
      <c r="GCT176" s="1"/>
      <c r="GCU176" s="1"/>
      <c r="GCV176" s="1"/>
      <c r="GCW176" s="1"/>
      <c r="GCX176" s="1"/>
      <c r="GCY176" s="1"/>
      <c r="GCZ176" s="1"/>
      <c r="GDA176" s="1"/>
      <c r="GDB176" s="1"/>
      <c r="GDC176" s="1"/>
      <c r="GDD176" s="1"/>
      <c r="GDE176" s="1"/>
      <c r="GDF176" s="1"/>
      <c r="GDG176" s="1"/>
      <c r="GDH176" s="1"/>
      <c r="GDI176" s="1"/>
      <c r="GDJ176" s="1"/>
      <c r="GDK176" s="1"/>
      <c r="GDL176" s="1"/>
      <c r="GDM176" s="1"/>
      <c r="GDN176" s="1"/>
      <c r="GDO176" s="1"/>
      <c r="GDP176" s="1"/>
      <c r="GDQ176" s="1"/>
      <c r="GDR176" s="1"/>
      <c r="GDS176" s="1"/>
      <c r="GDT176" s="1"/>
      <c r="GDU176" s="1"/>
      <c r="GDV176" s="1"/>
      <c r="GDW176" s="1"/>
      <c r="GDX176" s="1"/>
      <c r="GDY176" s="1"/>
      <c r="GDZ176" s="1"/>
      <c r="GEA176" s="1"/>
      <c r="GEB176" s="1"/>
      <c r="GEC176" s="1"/>
      <c r="GED176" s="1"/>
      <c r="GEE176" s="1"/>
      <c r="GEF176" s="1"/>
      <c r="GEG176" s="1"/>
      <c r="GEH176" s="1"/>
      <c r="GEI176" s="1"/>
      <c r="GEJ176" s="1"/>
      <c r="GEK176" s="1"/>
      <c r="GEL176" s="1"/>
      <c r="GEM176" s="1"/>
      <c r="GEN176" s="1"/>
      <c r="GEO176" s="1"/>
      <c r="GEP176" s="1"/>
      <c r="GEQ176" s="1"/>
      <c r="GER176" s="1"/>
      <c r="GES176" s="1"/>
      <c r="GET176" s="1"/>
      <c r="GEU176" s="1"/>
      <c r="GEV176" s="1"/>
      <c r="GEW176" s="1"/>
      <c r="GEX176" s="1"/>
      <c r="GEY176" s="1"/>
      <c r="GEZ176" s="1"/>
      <c r="GFA176" s="1"/>
      <c r="GFB176" s="1"/>
      <c r="GFC176" s="1"/>
      <c r="GFD176" s="1"/>
      <c r="GFE176" s="1"/>
      <c r="GFF176" s="1"/>
      <c r="GFG176" s="1"/>
      <c r="GFH176" s="1"/>
      <c r="GFI176" s="1"/>
      <c r="GFJ176" s="1"/>
      <c r="GFK176" s="1"/>
      <c r="GFL176" s="1"/>
      <c r="GFM176" s="1"/>
      <c r="GFN176" s="1"/>
      <c r="GFO176" s="1"/>
      <c r="GFP176" s="1"/>
      <c r="GFQ176" s="1"/>
      <c r="GFR176" s="1"/>
      <c r="GFS176" s="1"/>
      <c r="GFT176" s="1"/>
      <c r="GFU176" s="1"/>
      <c r="GFV176" s="1"/>
      <c r="GFW176" s="1"/>
      <c r="GFX176" s="1"/>
      <c r="GFY176" s="1"/>
      <c r="GFZ176" s="1"/>
      <c r="GGA176" s="1"/>
      <c r="GGB176" s="1"/>
      <c r="GGC176" s="1"/>
      <c r="GGD176" s="1"/>
      <c r="GGE176" s="1"/>
      <c r="GGF176" s="1"/>
      <c r="GGG176" s="1"/>
      <c r="GGH176" s="1"/>
      <c r="GGI176" s="1"/>
      <c r="GGJ176" s="1"/>
      <c r="GGK176" s="1"/>
      <c r="GGL176" s="1"/>
      <c r="GGM176" s="1"/>
      <c r="GGN176" s="1"/>
      <c r="GGO176" s="1"/>
      <c r="GGP176" s="1"/>
      <c r="GGQ176" s="1"/>
      <c r="GGR176" s="1"/>
      <c r="GGS176" s="1"/>
      <c r="GGT176" s="1"/>
      <c r="GGU176" s="1"/>
      <c r="GGV176" s="1"/>
      <c r="GGW176" s="1"/>
      <c r="GGX176" s="1"/>
      <c r="GGY176" s="1"/>
      <c r="GGZ176" s="1"/>
      <c r="GHA176" s="1"/>
      <c r="GHB176" s="1"/>
      <c r="GHC176" s="1"/>
      <c r="GHD176" s="1"/>
      <c r="GHE176" s="1"/>
      <c r="GHF176" s="1"/>
      <c r="GHG176" s="1"/>
      <c r="GHH176" s="1"/>
      <c r="GHI176" s="1"/>
      <c r="GHJ176" s="1"/>
      <c r="GHK176" s="1"/>
      <c r="GHL176" s="1"/>
      <c r="GHM176" s="1"/>
      <c r="GHN176" s="1"/>
      <c r="GHO176" s="1"/>
      <c r="GHP176" s="1"/>
      <c r="GHQ176" s="1"/>
      <c r="GHR176" s="1"/>
      <c r="GHS176" s="1"/>
      <c r="GHT176" s="1"/>
      <c r="GHU176" s="1"/>
      <c r="GHV176" s="1"/>
      <c r="GHW176" s="1"/>
      <c r="GHX176" s="1"/>
      <c r="GHY176" s="1"/>
      <c r="GHZ176" s="1"/>
      <c r="GIA176" s="1"/>
      <c r="GIB176" s="1"/>
      <c r="GIC176" s="1"/>
      <c r="GID176" s="1"/>
      <c r="GIE176" s="1"/>
      <c r="GIF176" s="1"/>
      <c r="GIG176" s="1"/>
      <c r="GIH176" s="1"/>
      <c r="GII176" s="1"/>
      <c r="GIJ176" s="1"/>
      <c r="GIK176" s="1"/>
      <c r="GIL176" s="1"/>
      <c r="GIM176" s="1"/>
      <c r="GIN176" s="1"/>
      <c r="GIO176" s="1"/>
      <c r="GIP176" s="1"/>
      <c r="GIQ176" s="1"/>
      <c r="GIR176" s="1"/>
      <c r="GIS176" s="1"/>
      <c r="GIT176" s="1"/>
      <c r="GIU176" s="1"/>
      <c r="GIV176" s="1"/>
      <c r="GIW176" s="1"/>
      <c r="GIX176" s="1"/>
      <c r="GIY176" s="1"/>
      <c r="GIZ176" s="1"/>
      <c r="GJA176" s="1"/>
      <c r="GJB176" s="1"/>
      <c r="GJC176" s="1"/>
      <c r="GJD176" s="1"/>
      <c r="GJE176" s="1"/>
      <c r="GJF176" s="1"/>
      <c r="GJG176" s="1"/>
      <c r="GJH176" s="1"/>
      <c r="GJI176" s="1"/>
      <c r="GJJ176" s="1"/>
      <c r="GJK176" s="1"/>
      <c r="GJL176" s="1"/>
      <c r="GJM176" s="1"/>
      <c r="GJN176" s="1"/>
      <c r="GJO176" s="1"/>
      <c r="GJP176" s="1"/>
      <c r="GJQ176" s="1"/>
      <c r="GJR176" s="1"/>
      <c r="GJS176" s="1"/>
      <c r="GJT176" s="1"/>
      <c r="GJU176" s="1"/>
      <c r="GJV176" s="1"/>
      <c r="GJW176" s="1"/>
      <c r="GJX176" s="1"/>
      <c r="GJY176" s="1"/>
      <c r="GJZ176" s="1"/>
      <c r="GKA176" s="1"/>
      <c r="GKB176" s="1"/>
      <c r="GKC176" s="1"/>
      <c r="GKD176" s="1"/>
      <c r="GKE176" s="1"/>
      <c r="GKF176" s="1"/>
      <c r="GKG176" s="1"/>
      <c r="GKH176" s="1"/>
      <c r="GKI176" s="1"/>
      <c r="GKJ176" s="1"/>
      <c r="GKK176" s="1"/>
      <c r="GKL176" s="1"/>
      <c r="GKM176" s="1"/>
      <c r="GKN176" s="1"/>
      <c r="GKO176" s="1"/>
      <c r="GKP176" s="1"/>
      <c r="GKQ176" s="1"/>
      <c r="GKR176" s="1"/>
      <c r="GKS176" s="1"/>
      <c r="GKT176" s="1"/>
      <c r="GKU176" s="1"/>
      <c r="GKV176" s="1"/>
      <c r="GKW176" s="1"/>
      <c r="GKX176" s="1"/>
      <c r="GKY176" s="1"/>
      <c r="GKZ176" s="1"/>
      <c r="GLA176" s="1"/>
      <c r="GLB176" s="1"/>
      <c r="GLC176" s="1"/>
      <c r="GLD176" s="1"/>
      <c r="GLE176" s="1"/>
      <c r="GLF176" s="1"/>
      <c r="GLG176" s="1"/>
      <c r="GLH176" s="1"/>
      <c r="GLI176" s="1"/>
      <c r="GLJ176" s="1"/>
      <c r="GLK176" s="1"/>
      <c r="GLL176" s="1"/>
      <c r="GLM176" s="1"/>
      <c r="GLN176" s="1"/>
      <c r="GLO176" s="1"/>
      <c r="GLP176" s="1"/>
      <c r="GLQ176" s="1"/>
      <c r="GLR176" s="1"/>
      <c r="GLS176" s="1"/>
      <c r="GLT176" s="1"/>
      <c r="GLU176" s="1"/>
      <c r="GLV176" s="1"/>
      <c r="GLW176" s="1"/>
      <c r="GLX176" s="1"/>
      <c r="GLY176" s="1"/>
      <c r="GLZ176" s="1"/>
      <c r="GMA176" s="1"/>
      <c r="GMB176" s="1"/>
      <c r="GMC176" s="1"/>
      <c r="GMD176" s="1"/>
      <c r="GME176" s="1"/>
      <c r="GMF176" s="1"/>
      <c r="GMG176" s="1"/>
      <c r="GMH176" s="1"/>
      <c r="GMI176" s="1"/>
      <c r="GMJ176" s="1"/>
      <c r="GMK176" s="1"/>
      <c r="GML176" s="1"/>
      <c r="GMM176" s="1"/>
      <c r="GMN176" s="1"/>
      <c r="GMO176" s="1"/>
      <c r="GMP176" s="1"/>
      <c r="GMQ176" s="1"/>
      <c r="GMR176" s="1"/>
      <c r="GMS176" s="1"/>
      <c r="GMT176" s="1"/>
      <c r="GMU176" s="1"/>
      <c r="GMV176" s="1"/>
      <c r="GMW176" s="1"/>
      <c r="GMX176" s="1"/>
      <c r="GMY176" s="1"/>
      <c r="GMZ176" s="1"/>
      <c r="GNA176" s="1"/>
      <c r="GNB176" s="1"/>
      <c r="GNC176" s="1"/>
      <c r="GND176" s="1"/>
      <c r="GNE176" s="1"/>
      <c r="GNF176" s="1"/>
      <c r="GNG176" s="1"/>
      <c r="GNH176" s="1"/>
      <c r="GNI176" s="1"/>
      <c r="GNJ176" s="1"/>
      <c r="GNK176" s="1"/>
      <c r="GNL176" s="1"/>
      <c r="GNM176" s="1"/>
      <c r="GNN176" s="1"/>
      <c r="GNO176" s="1"/>
      <c r="GNP176" s="1"/>
      <c r="GNQ176" s="1"/>
      <c r="GNR176" s="1"/>
      <c r="GNS176" s="1"/>
      <c r="GNT176" s="1"/>
      <c r="GNU176" s="1"/>
      <c r="GNV176" s="1"/>
      <c r="GNW176" s="1"/>
      <c r="GNX176" s="1"/>
      <c r="GNY176" s="1"/>
      <c r="GNZ176" s="1"/>
      <c r="GOA176" s="1"/>
      <c r="GOB176" s="1"/>
      <c r="GOC176" s="1"/>
      <c r="GOD176" s="1"/>
      <c r="GOE176" s="1"/>
      <c r="GOF176" s="1"/>
      <c r="GOG176" s="1"/>
      <c r="GOH176" s="1"/>
      <c r="GOI176" s="1"/>
      <c r="GOJ176" s="1"/>
      <c r="GOK176" s="1"/>
      <c r="GOL176" s="1"/>
      <c r="GOM176" s="1"/>
      <c r="GON176" s="1"/>
      <c r="GOO176" s="1"/>
      <c r="GOP176" s="1"/>
      <c r="GOQ176" s="1"/>
      <c r="GOR176" s="1"/>
      <c r="GOS176" s="1"/>
      <c r="GOT176" s="1"/>
      <c r="GOU176" s="1"/>
      <c r="GOV176" s="1"/>
      <c r="GOW176" s="1"/>
      <c r="GOX176" s="1"/>
      <c r="GOY176" s="1"/>
      <c r="GOZ176" s="1"/>
      <c r="GPA176" s="1"/>
      <c r="GPB176" s="1"/>
      <c r="GPC176" s="1"/>
      <c r="GPD176" s="1"/>
      <c r="GPE176" s="1"/>
      <c r="GPF176" s="1"/>
      <c r="GPG176" s="1"/>
      <c r="GPH176" s="1"/>
      <c r="GPI176" s="1"/>
      <c r="GPJ176" s="1"/>
      <c r="GPK176" s="1"/>
      <c r="GPL176" s="1"/>
      <c r="GPM176" s="1"/>
      <c r="GPN176" s="1"/>
      <c r="GPO176" s="1"/>
      <c r="GPP176" s="1"/>
      <c r="GPQ176" s="1"/>
      <c r="GPR176" s="1"/>
      <c r="GPS176" s="1"/>
      <c r="GPT176" s="1"/>
      <c r="GPU176" s="1"/>
      <c r="GPV176" s="1"/>
      <c r="GPW176" s="1"/>
      <c r="GPX176" s="1"/>
      <c r="GPY176" s="1"/>
      <c r="GPZ176" s="1"/>
      <c r="GQA176" s="1"/>
      <c r="GQB176" s="1"/>
      <c r="GQC176" s="1"/>
      <c r="GQD176" s="1"/>
      <c r="GQE176" s="1"/>
      <c r="GQF176" s="1"/>
      <c r="GQG176" s="1"/>
      <c r="GQH176" s="1"/>
      <c r="GQI176" s="1"/>
      <c r="GQJ176" s="1"/>
      <c r="GQK176" s="1"/>
      <c r="GQL176" s="1"/>
      <c r="GQM176" s="1"/>
      <c r="GQN176" s="1"/>
      <c r="GQO176" s="1"/>
      <c r="GQP176" s="1"/>
      <c r="GQQ176" s="1"/>
      <c r="GQR176" s="1"/>
      <c r="GQS176" s="1"/>
      <c r="GQT176" s="1"/>
      <c r="GQU176" s="1"/>
      <c r="GQV176" s="1"/>
      <c r="GQW176" s="1"/>
      <c r="GQX176" s="1"/>
      <c r="GQY176" s="1"/>
      <c r="GQZ176" s="1"/>
      <c r="GRA176" s="1"/>
      <c r="GRB176" s="1"/>
      <c r="GRC176" s="1"/>
      <c r="GRD176" s="1"/>
      <c r="GRE176" s="1"/>
      <c r="GRF176" s="1"/>
      <c r="GRG176" s="1"/>
      <c r="GRH176" s="1"/>
      <c r="GRI176" s="1"/>
      <c r="GRJ176" s="1"/>
      <c r="GRK176" s="1"/>
      <c r="GRL176" s="1"/>
      <c r="GRM176" s="1"/>
      <c r="GRN176" s="1"/>
      <c r="GRO176" s="1"/>
      <c r="GRP176" s="1"/>
      <c r="GRQ176" s="1"/>
      <c r="GRR176" s="1"/>
      <c r="GRS176" s="1"/>
      <c r="GRT176" s="1"/>
      <c r="GRU176" s="1"/>
      <c r="GRV176" s="1"/>
      <c r="GRW176" s="1"/>
      <c r="GRX176" s="1"/>
      <c r="GRY176" s="1"/>
      <c r="GRZ176" s="1"/>
      <c r="GSA176" s="1"/>
      <c r="GSB176" s="1"/>
      <c r="GSC176" s="1"/>
      <c r="GSD176" s="1"/>
      <c r="GSE176" s="1"/>
      <c r="GSF176" s="1"/>
      <c r="GSG176" s="1"/>
      <c r="GSH176" s="1"/>
      <c r="GSI176" s="1"/>
      <c r="GSJ176" s="1"/>
      <c r="GSK176" s="1"/>
      <c r="GSL176" s="1"/>
      <c r="GSM176" s="1"/>
      <c r="GSN176" s="1"/>
      <c r="GSO176" s="1"/>
      <c r="GSP176" s="1"/>
      <c r="GSQ176" s="1"/>
      <c r="GSR176" s="1"/>
      <c r="GSS176" s="1"/>
      <c r="GST176" s="1"/>
      <c r="GSU176" s="1"/>
      <c r="GSV176" s="1"/>
      <c r="GSW176" s="1"/>
      <c r="GSX176" s="1"/>
      <c r="GSY176" s="1"/>
      <c r="GSZ176" s="1"/>
      <c r="GTA176" s="1"/>
      <c r="GTB176" s="1"/>
      <c r="GTC176" s="1"/>
      <c r="GTD176" s="1"/>
      <c r="GTE176" s="1"/>
      <c r="GTF176" s="1"/>
      <c r="GTG176" s="1"/>
      <c r="GTH176" s="1"/>
      <c r="GTI176" s="1"/>
      <c r="GTJ176" s="1"/>
      <c r="GTK176" s="1"/>
      <c r="GTL176" s="1"/>
      <c r="GTM176" s="1"/>
      <c r="GTN176" s="1"/>
      <c r="GTO176" s="1"/>
      <c r="GTP176" s="1"/>
      <c r="GTQ176" s="1"/>
      <c r="GTR176" s="1"/>
      <c r="GTS176" s="1"/>
      <c r="GTT176" s="1"/>
      <c r="GTU176" s="1"/>
      <c r="GTV176" s="1"/>
      <c r="GTW176" s="1"/>
      <c r="GTX176" s="1"/>
      <c r="GTY176" s="1"/>
      <c r="GTZ176" s="1"/>
      <c r="GUA176" s="1"/>
      <c r="GUB176" s="1"/>
      <c r="GUC176" s="1"/>
      <c r="GUD176" s="1"/>
      <c r="GUE176" s="1"/>
      <c r="GUF176" s="1"/>
      <c r="GUG176" s="1"/>
      <c r="GUH176" s="1"/>
      <c r="GUI176" s="1"/>
      <c r="GUJ176" s="1"/>
      <c r="GUK176" s="1"/>
      <c r="GUL176" s="1"/>
      <c r="GUM176" s="1"/>
      <c r="GUN176" s="1"/>
      <c r="GUO176" s="1"/>
      <c r="GUP176" s="1"/>
      <c r="GUQ176" s="1"/>
      <c r="GUR176" s="1"/>
      <c r="GUS176" s="1"/>
      <c r="GUT176" s="1"/>
      <c r="GUU176" s="1"/>
      <c r="GUV176" s="1"/>
      <c r="GUW176" s="1"/>
      <c r="GUX176" s="1"/>
      <c r="GUY176" s="1"/>
      <c r="GUZ176" s="1"/>
      <c r="GVA176" s="1"/>
      <c r="GVB176" s="1"/>
      <c r="GVC176" s="1"/>
      <c r="GVD176" s="1"/>
      <c r="GVE176" s="1"/>
      <c r="GVF176" s="1"/>
      <c r="GVG176" s="1"/>
      <c r="GVH176" s="1"/>
      <c r="GVI176" s="1"/>
      <c r="GVJ176" s="1"/>
      <c r="GVK176" s="1"/>
      <c r="GVL176" s="1"/>
      <c r="GVM176" s="1"/>
      <c r="GVN176" s="1"/>
      <c r="GVO176" s="1"/>
      <c r="GVP176" s="1"/>
      <c r="GVQ176" s="1"/>
      <c r="GVR176" s="1"/>
      <c r="GVS176" s="1"/>
      <c r="GVT176" s="1"/>
      <c r="GVU176" s="1"/>
      <c r="GVV176" s="1"/>
      <c r="GVW176" s="1"/>
      <c r="GVX176" s="1"/>
      <c r="GVY176" s="1"/>
      <c r="GVZ176" s="1"/>
      <c r="GWA176" s="1"/>
      <c r="GWB176" s="1"/>
      <c r="GWC176" s="1"/>
      <c r="GWD176" s="1"/>
      <c r="GWE176" s="1"/>
      <c r="GWF176" s="1"/>
      <c r="GWG176" s="1"/>
      <c r="GWH176" s="1"/>
      <c r="GWI176" s="1"/>
      <c r="GWJ176" s="1"/>
      <c r="GWK176" s="1"/>
      <c r="GWL176" s="1"/>
      <c r="GWM176" s="1"/>
      <c r="GWN176" s="1"/>
      <c r="GWO176" s="1"/>
      <c r="GWP176" s="1"/>
      <c r="GWQ176" s="1"/>
      <c r="GWR176" s="1"/>
      <c r="GWS176" s="1"/>
      <c r="GWT176" s="1"/>
      <c r="GWU176" s="1"/>
      <c r="GWV176" s="1"/>
      <c r="GWW176" s="1"/>
      <c r="GWX176" s="1"/>
      <c r="GWY176" s="1"/>
      <c r="GWZ176" s="1"/>
      <c r="GXA176" s="1"/>
      <c r="GXB176" s="1"/>
      <c r="GXC176" s="1"/>
      <c r="GXD176" s="1"/>
      <c r="GXE176" s="1"/>
      <c r="GXF176" s="1"/>
      <c r="GXG176" s="1"/>
      <c r="GXH176" s="1"/>
      <c r="GXI176" s="1"/>
      <c r="GXJ176" s="1"/>
      <c r="GXK176" s="1"/>
      <c r="GXL176" s="1"/>
      <c r="GXM176" s="1"/>
      <c r="GXN176" s="1"/>
      <c r="GXO176" s="1"/>
      <c r="GXP176" s="1"/>
      <c r="GXQ176" s="1"/>
      <c r="GXR176" s="1"/>
      <c r="GXS176" s="1"/>
      <c r="GXT176" s="1"/>
      <c r="GXU176" s="1"/>
      <c r="GXV176" s="1"/>
      <c r="GXW176" s="1"/>
      <c r="GXX176" s="1"/>
      <c r="GXY176" s="1"/>
      <c r="GXZ176" s="1"/>
      <c r="GYA176" s="1"/>
      <c r="GYB176" s="1"/>
      <c r="GYC176" s="1"/>
      <c r="GYD176" s="1"/>
      <c r="GYE176" s="1"/>
      <c r="GYF176" s="1"/>
      <c r="GYG176" s="1"/>
      <c r="GYH176" s="1"/>
      <c r="GYI176" s="1"/>
      <c r="GYJ176" s="1"/>
      <c r="GYK176" s="1"/>
      <c r="GYL176" s="1"/>
      <c r="GYM176" s="1"/>
      <c r="GYN176" s="1"/>
      <c r="GYO176" s="1"/>
      <c r="GYP176" s="1"/>
      <c r="GYQ176" s="1"/>
      <c r="GYR176" s="1"/>
      <c r="GYS176" s="1"/>
      <c r="GYT176" s="1"/>
      <c r="GYU176" s="1"/>
      <c r="GYV176" s="1"/>
      <c r="GYW176" s="1"/>
      <c r="GYX176" s="1"/>
      <c r="GYY176" s="1"/>
      <c r="GYZ176" s="1"/>
      <c r="GZA176" s="1"/>
      <c r="GZB176" s="1"/>
      <c r="GZC176" s="1"/>
      <c r="GZD176" s="1"/>
      <c r="GZE176" s="1"/>
      <c r="GZF176" s="1"/>
      <c r="GZG176" s="1"/>
      <c r="GZH176" s="1"/>
      <c r="GZI176" s="1"/>
      <c r="GZJ176" s="1"/>
      <c r="GZK176" s="1"/>
      <c r="GZL176" s="1"/>
      <c r="GZM176" s="1"/>
      <c r="GZN176" s="1"/>
      <c r="GZO176" s="1"/>
      <c r="GZP176" s="1"/>
      <c r="GZQ176" s="1"/>
      <c r="GZR176" s="1"/>
      <c r="GZS176" s="1"/>
      <c r="GZT176" s="1"/>
      <c r="GZU176" s="1"/>
      <c r="GZV176" s="1"/>
      <c r="GZW176" s="1"/>
      <c r="GZX176" s="1"/>
      <c r="GZY176" s="1"/>
      <c r="GZZ176" s="1"/>
      <c r="HAA176" s="1"/>
      <c r="HAB176" s="1"/>
      <c r="HAC176" s="1"/>
      <c r="HAD176" s="1"/>
      <c r="HAE176" s="1"/>
      <c r="HAF176" s="1"/>
      <c r="HAG176" s="1"/>
      <c r="HAH176" s="1"/>
      <c r="HAI176" s="1"/>
      <c r="HAJ176" s="1"/>
      <c r="HAK176" s="1"/>
      <c r="HAL176" s="1"/>
      <c r="HAM176" s="1"/>
      <c r="HAN176" s="1"/>
      <c r="HAO176" s="1"/>
      <c r="HAP176" s="1"/>
      <c r="HAQ176" s="1"/>
      <c r="HAR176" s="1"/>
      <c r="HAS176" s="1"/>
      <c r="HAT176" s="1"/>
      <c r="HAU176" s="1"/>
      <c r="HAV176" s="1"/>
      <c r="HAW176" s="1"/>
      <c r="HAX176" s="1"/>
      <c r="HAY176" s="1"/>
      <c r="HAZ176" s="1"/>
      <c r="HBA176" s="1"/>
      <c r="HBB176" s="1"/>
      <c r="HBC176" s="1"/>
      <c r="HBD176" s="1"/>
      <c r="HBE176" s="1"/>
      <c r="HBF176" s="1"/>
      <c r="HBG176" s="1"/>
      <c r="HBH176" s="1"/>
      <c r="HBI176" s="1"/>
      <c r="HBJ176" s="1"/>
      <c r="HBK176" s="1"/>
      <c r="HBL176" s="1"/>
      <c r="HBM176" s="1"/>
      <c r="HBN176" s="1"/>
      <c r="HBO176" s="1"/>
      <c r="HBP176" s="1"/>
      <c r="HBQ176" s="1"/>
      <c r="HBR176" s="1"/>
      <c r="HBS176" s="1"/>
      <c r="HBT176" s="1"/>
      <c r="HBU176" s="1"/>
      <c r="HBV176" s="1"/>
      <c r="HBW176" s="1"/>
      <c r="HBX176" s="1"/>
      <c r="HBY176" s="1"/>
      <c r="HBZ176" s="1"/>
      <c r="HCA176" s="1"/>
      <c r="HCB176" s="1"/>
      <c r="HCC176" s="1"/>
      <c r="HCD176" s="1"/>
      <c r="HCE176" s="1"/>
      <c r="HCF176" s="1"/>
      <c r="HCG176" s="1"/>
      <c r="HCH176" s="1"/>
      <c r="HCI176" s="1"/>
      <c r="HCJ176" s="1"/>
      <c r="HCK176" s="1"/>
      <c r="HCL176" s="1"/>
      <c r="HCM176" s="1"/>
      <c r="HCN176" s="1"/>
      <c r="HCO176" s="1"/>
      <c r="HCP176" s="1"/>
      <c r="HCQ176" s="1"/>
      <c r="HCR176" s="1"/>
      <c r="HCS176" s="1"/>
      <c r="HCT176" s="1"/>
      <c r="HCU176" s="1"/>
      <c r="HCV176" s="1"/>
      <c r="HCW176" s="1"/>
      <c r="HCX176" s="1"/>
      <c r="HCY176" s="1"/>
      <c r="HCZ176" s="1"/>
      <c r="HDA176" s="1"/>
      <c r="HDB176" s="1"/>
      <c r="HDC176" s="1"/>
      <c r="HDD176" s="1"/>
      <c r="HDE176" s="1"/>
      <c r="HDF176" s="1"/>
      <c r="HDG176" s="1"/>
      <c r="HDH176" s="1"/>
      <c r="HDI176" s="1"/>
      <c r="HDJ176" s="1"/>
      <c r="HDK176" s="1"/>
      <c r="HDL176" s="1"/>
      <c r="HDM176" s="1"/>
      <c r="HDN176" s="1"/>
      <c r="HDO176" s="1"/>
      <c r="HDP176" s="1"/>
      <c r="HDQ176" s="1"/>
      <c r="HDR176" s="1"/>
      <c r="HDS176" s="1"/>
      <c r="HDT176" s="1"/>
      <c r="HDU176" s="1"/>
      <c r="HDV176" s="1"/>
      <c r="HDW176" s="1"/>
      <c r="HDX176" s="1"/>
      <c r="HDY176" s="1"/>
      <c r="HDZ176" s="1"/>
      <c r="HEA176" s="1"/>
      <c r="HEB176" s="1"/>
      <c r="HEC176" s="1"/>
      <c r="HED176" s="1"/>
      <c r="HEE176" s="1"/>
      <c r="HEF176" s="1"/>
      <c r="HEG176" s="1"/>
      <c r="HEH176" s="1"/>
      <c r="HEI176" s="1"/>
      <c r="HEJ176" s="1"/>
      <c r="HEK176" s="1"/>
      <c r="HEL176" s="1"/>
      <c r="HEM176" s="1"/>
      <c r="HEN176" s="1"/>
      <c r="HEO176" s="1"/>
      <c r="HEP176" s="1"/>
      <c r="HEQ176" s="1"/>
      <c r="HER176" s="1"/>
      <c r="HES176" s="1"/>
      <c r="HET176" s="1"/>
      <c r="HEU176" s="1"/>
      <c r="HEV176" s="1"/>
      <c r="HEW176" s="1"/>
      <c r="HEX176" s="1"/>
      <c r="HEY176" s="1"/>
      <c r="HEZ176" s="1"/>
      <c r="HFA176" s="1"/>
      <c r="HFB176" s="1"/>
      <c r="HFC176" s="1"/>
      <c r="HFD176" s="1"/>
      <c r="HFE176" s="1"/>
      <c r="HFF176" s="1"/>
      <c r="HFG176" s="1"/>
      <c r="HFH176" s="1"/>
      <c r="HFI176" s="1"/>
      <c r="HFJ176" s="1"/>
      <c r="HFK176" s="1"/>
      <c r="HFL176" s="1"/>
      <c r="HFM176" s="1"/>
      <c r="HFN176" s="1"/>
      <c r="HFO176" s="1"/>
      <c r="HFP176" s="1"/>
      <c r="HFQ176" s="1"/>
      <c r="HFR176" s="1"/>
      <c r="HFS176" s="1"/>
      <c r="HFT176" s="1"/>
      <c r="HFU176" s="1"/>
      <c r="HFV176" s="1"/>
      <c r="HFW176" s="1"/>
      <c r="HFX176" s="1"/>
      <c r="HFY176" s="1"/>
      <c r="HFZ176" s="1"/>
      <c r="HGA176" s="1"/>
      <c r="HGB176" s="1"/>
      <c r="HGC176" s="1"/>
      <c r="HGD176" s="1"/>
      <c r="HGE176" s="1"/>
      <c r="HGF176" s="1"/>
      <c r="HGG176" s="1"/>
      <c r="HGH176" s="1"/>
      <c r="HGI176" s="1"/>
      <c r="HGJ176" s="1"/>
      <c r="HGK176" s="1"/>
      <c r="HGL176" s="1"/>
      <c r="HGM176" s="1"/>
      <c r="HGN176" s="1"/>
      <c r="HGO176" s="1"/>
      <c r="HGP176" s="1"/>
      <c r="HGQ176" s="1"/>
      <c r="HGR176" s="1"/>
      <c r="HGS176" s="1"/>
      <c r="HGT176" s="1"/>
      <c r="HGU176" s="1"/>
      <c r="HGV176" s="1"/>
      <c r="HGW176" s="1"/>
      <c r="HGX176" s="1"/>
      <c r="HGY176" s="1"/>
      <c r="HGZ176" s="1"/>
      <c r="HHA176" s="1"/>
      <c r="HHB176" s="1"/>
      <c r="HHC176" s="1"/>
      <c r="HHD176" s="1"/>
      <c r="HHE176" s="1"/>
      <c r="HHF176" s="1"/>
      <c r="HHG176" s="1"/>
      <c r="HHH176" s="1"/>
      <c r="HHI176" s="1"/>
      <c r="HHJ176" s="1"/>
      <c r="HHK176" s="1"/>
      <c r="HHL176" s="1"/>
      <c r="HHM176" s="1"/>
      <c r="HHN176" s="1"/>
      <c r="HHO176" s="1"/>
      <c r="HHP176" s="1"/>
      <c r="HHQ176" s="1"/>
      <c r="HHR176" s="1"/>
      <c r="HHS176" s="1"/>
      <c r="HHT176" s="1"/>
      <c r="HHU176" s="1"/>
      <c r="HHV176" s="1"/>
      <c r="HHW176" s="1"/>
      <c r="HHX176" s="1"/>
      <c r="HHY176" s="1"/>
      <c r="HHZ176" s="1"/>
      <c r="HIA176" s="1"/>
      <c r="HIB176" s="1"/>
      <c r="HIC176" s="1"/>
      <c r="HID176" s="1"/>
      <c r="HIE176" s="1"/>
      <c r="HIF176" s="1"/>
      <c r="HIG176" s="1"/>
      <c r="HIH176" s="1"/>
      <c r="HII176" s="1"/>
      <c r="HIJ176" s="1"/>
      <c r="HIK176" s="1"/>
      <c r="HIL176" s="1"/>
      <c r="HIM176" s="1"/>
      <c r="HIN176" s="1"/>
      <c r="HIO176" s="1"/>
      <c r="HIP176" s="1"/>
      <c r="HIQ176" s="1"/>
      <c r="HIR176" s="1"/>
      <c r="HIS176" s="1"/>
      <c r="HIT176" s="1"/>
      <c r="HIU176" s="1"/>
      <c r="HIV176" s="1"/>
      <c r="HIW176" s="1"/>
      <c r="HIX176" s="1"/>
      <c r="HIY176" s="1"/>
      <c r="HIZ176" s="1"/>
      <c r="HJA176" s="1"/>
      <c r="HJB176" s="1"/>
      <c r="HJC176" s="1"/>
      <c r="HJD176" s="1"/>
      <c r="HJE176" s="1"/>
      <c r="HJF176" s="1"/>
      <c r="HJG176" s="1"/>
      <c r="HJH176" s="1"/>
      <c r="HJI176" s="1"/>
      <c r="HJJ176" s="1"/>
      <c r="HJK176" s="1"/>
      <c r="HJL176" s="1"/>
      <c r="HJM176" s="1"/>
      <c r="HJN176" s="1"/>
      <c r="HJO176" s="1"/>
      <c r="HJP176" s="1"/>
      <c r="HJQ176" s="1"/>
      <c r="HJR176" s="1"/>
      <c r="HJS176" s="1"/>
      <c r="HJT176" s="1"/>
      <c r="HJU176" s="1"/>
      <c r="HJV176" s="1"/>
      <c r="HJW176" s="1"/>
      <c r="HJX176" s="1"/>
      <c r="HJY176" s="1"/>
      <c r="HJZ176" s="1"/>
      <c r="HKA176" s="1"/>
      <c r="HKB176" s="1"/>
      <c r="HKC176" s="1"/>
      <c r="HKD176" s="1"/>
      <c r="HKE176" s="1"/>
      <c r="HKF176" s="1"/>
      <c r="HKG176" s="1"/>
      <c r="HKH176" s="1"/>
      <c r="HKI176" s="1"/>
      <c r="HKJ176" s="1"/>
      <c r="HKK176" s="1"/>
      <c r="HKL176" s="1"/>
      <c r="HKM176" s="1"/>
      <c r="HKN176" s="1"/>
      <c r="HKO176" s="1"/>
      <c r="HKP176" s="1"/>
      <c r="HKQ176" s="1"/>
      <c r="HKR176" s="1"/>
      <c r="HKS176" s="1"/>
      <c r="HKT176" s="1"/>
      <c r="HKU176" s="1"/>
      <c r="HKV176" s="1"/>
      <c r="HKW176" s="1"/>
      <c r="HKX176" s="1"/>
      <c r="HKY176" s="1"/>
      <c r="HKZ176" s="1"/>
      <c r="HLA176" s="1"/>
      <c r="HLB176" s="1"/>
      <c r="HLC176" s="1"/>
      <c r="HLD176" s="1"/>
      <c r="HLE176" s="1"/>
      <c r="HLF176" s="1"/>
      <c r="HLG176" s="1"/>
      <c r="HLH176" s="1"/>
      <c r="HLI176" s="1"/>
      <c r="HLJ176" s="1"/>
      <c r="HLK176" s="1"/>
      <c r="HLL176" s="1"/>
      <c r="HLM176" s="1"/>
      <c r="HLN176" s="1"/>
      <c r="HLO176" s="1"/>
      <c r="HLP176" s="1"/>
      <c r="HLQ176" s="1"/>
      <c r="HLR176" s="1"/>
      <c r="HLS176" s="1"/>
      <c r="HLT176" s="1"/>
      <c r="HLU176" s="1"/>
      <c r="HLV176" s="1"/>
      <c r="HLW176" s="1"/>
      <c r="HLX176" s="1"/>
      <c r="HLY176" s="1"/>
      <c r="HLZ176" s="1"/>
      <c r="HMA176" s="1"/>
      <c r="HMB176" s="1"/>
      <c r="HMC176" s="1"/>
      <c r="HMD176" s="1"/>
      <c r="HME176" s="1"/>
      <c r="HMF176" s="1"/>
      <c r="HMG176" s="1"/>
      <c r="HMH176" s="1"/>
      <c r="HMI176" s="1"/>
      <c r="HMJ176" s="1"/>
      <c r="HMK176" s="1"/>
      <c r="HML176" s="1"/>
      <c r="HMM176" s="1"/>
      <c r="HMN176" s="1"/>
      <c r="HMO176" s="1"/>
      <c r="HMP176" s="1"/>
      <c r="HMQ176" s="1"/>
      <c r="HMR176" s="1"/>
      <c r="HMS176" s="1"/>
      <c r="HMT176" s="1"/>
      <c r="HMU176" s="1"/>
      <c r="HMV176" s="1"/>
      <c r="HMW176" s="1"/>
      <c r="HMX176" s="1"/>
      <c r="HMY176" s="1"/>
      <c r="HMZ176" s="1"/>
      <c r="HNA176" s="1"/>
      <c r="HNB176" s="1"/>
      <c r="HNC176" s="1"/>
      <c r="HND176" s="1"/>
      <c r="HNE176" s="1"/>
      <c r="HNF176" s="1"/>
      <c r="HNG176" s="1"/>
      <c r="HNH176" s="1"/>
      <c r="HNI176" s="1"/>
      <c r="HNJ176" s="1"/>
      <c r="HNK176" s="1"/>
      <c r="HNL176" s="1"/>
      <c r="HNM176" s="1"/>
      <c r="HNN176" s="1"/>
      <c r="HNO176" s="1"/>
      <c r="HNP176" s="1"/>
      <c r="HNQ176" s="1"/>
      <c r="HNR176" s="1"/>
      <c r="HNS176" s="1"/>
      <c r="HNT176" s="1"/>
      <c r="HNU176" s="1"/>
      <c r="HNV176" s="1"/>
      <c r="HNW176" s="1"/>
      <c r="HNX176" s="1"/>
      <c r="HNY176" s="1"/>
      <c r="HNZ176" s="1"/>
      <c r="HOA176" s="1"/>
      <c r="HOB176" s="1"/>
      <c r="HOC176" s="1"/>
      <c r="HOD176" s="1"/>
      <c r="HOE176" s="1"/>
      <c r="HOF176" s="1"/>
      <c r="HOG176" s="1"/>
      <c r="HOH176" s="1"/>
      <c r="HOI176" s="1"/>
      <c r="HOJ176" s="1"/>
      <c r="HOK176" s="1"/>
      <c r="HOL176" s="1"/>
      <c r="HOM176" s="1"/>
      <c r="HON176" s="1"/>
      <c r="HOO176" s="1"/>
      <c r="HOP176" s="1"/>
      <c r="HOQ176" s="1"/>
      <c r="HOR176" s="1"/>
      <c r="HOS176" s="1"/>
      <c r="HOT176" s="1"/>
      <c r="HOU176" s="1"/>
      <c r="HOV176" s="1"/>
      <c r="HOW176" s="1"/>
      <c r="HOX176" s="1"/>
      <c r="HOY176" s="1"/>
      <c r="HOZ176" s="1"/>
      <c r="HPA176" s="1"/>
      <c r="HPB176" s="1"/>
      <c r="HPC176" s="1"/>
      <c r="HPD176" s="1"/>
      <c r="HPE176" s="1"/>
      <c r="HPF176" s="1"/>
      <c r="HPG176" s="1"/>
      <c r="HPH176" s="1"/>
      <c r="HPI176" s="1"/>
      <c r="HPJ176" s="1"/>
      <c r="HPK176" s="1"/>
      <c r="HPL176" s="1"/>
      <c r="HPM176" s="1"/>
      <c r="HPN176" s="1"/>
      <c r="HPO176" s="1"/>
      <c r="HPP176" s="1"/>
      <c r="HPQ176" s="1"/>
      <c r="HPR176" s="1"/>
      <c r="HPS176" s="1"/>
      <c r="HPT176" s="1"/>
      <c r="HPU176" s="1"/>
      <c r="HPV176" s="1"/>
      <c r="HPW176" s="1"/>
      <c r="HPX176" s="1"/>
      <c r="HPY176" s="1"/>
      <c r="HPZ176" s="1"/>
      <c r="HQA176" s="1"/>
      <c r="HQB176" s="1"/>
      <c r="HQC176" s="1"/>
      <c r="HQD176" s="1"/>
      <c r="HQE176" s="1"/>
      <c r="HQF176" s="1"/>
      <c r="HQG176" s="1"/>
      <c r="HQH176" s="1"/>
      <c r="HQI176" s="1"/>
      <c r="HQJ176" s="1"/>
      <c r="HQK176" s="1"/>
      <c r="HQL176" s="1"/>
      <c r="HQM176" s="1"/>
      <c r="HQN176" s="1"/>
      <c r="HQO176" s="1"/>
      <c r="HQP176" s="1"/>
      <c r="HQQ176" s="1"/>
      <c r="HQR176" s="1"/>
      <c r="HQS176" s="1"/>
      <c r="HQT176" s="1"/>
      <c r="HQU176" s="1"/>
      <c r="HQV176" s="1"/>
      <c r="HQW176" s="1"/>
      <c r="HQX176" s="1"/>
      <c r="HQY176" s="1"/>
      <c r="HQZ176" s="1"/>
      <c r="HRA176" s="1"/>
      <c r="HRB176" s="1"/>
      <c r="HRC176" s="1"/>
      <c r="HRD176" s="1"/>
      <c r="HRE176" s="1"/>
      <c r="HRF176" s="1"/>
      <c r="HRG176" s="1"/>
      <c r="HRH176" s="1"/>
      <c r="HRI176" s="1"/>
      <c r="HRJ176" s="1"/>
      <c r="HRK176" s="1"/>
      <c r="HRL176" s="1"/>
      <c r="HRM176" s="1"/>
      <c r="HRN176" s="1"/>
      <c r="HRO176" s="1"/>
      <c r="HRP176" s="1"/>
      <c r="HRQ176" s="1"/>
      <c r="HRR176" s="1"/>
      <c r="HRS176" s="1"/>
      <c r="HRT176" s="1"/>
      <c r="HRU176" s="1"/>
      <c r="HRV176" s="1"/>
      <c r="HRW176" s="1"/>
      <c r="HRX176" s="1"/>
      <c r="HRY176" s="1"/>
      <c r="HRZ176" s="1"/>
      <c r="HSA176" s="1"/>
      <c r="HSB176" s="1"/>
      <c r="HSC176" s="1"/>
      <c r="HSD176" s="1"/>
      <c r="HSE176" s="1"/>
      <c r="HSF176" s="1"/>
      <c r="HSG176" s="1"/>
      <c r="HSH176" s="1"/>
      <c r="HSI176" s="1"/>
      <c r="HSJ176" s="1"/>
      <c r="HSK176" s="1"/>
      <c r="HSL176" s="1"/>
      <c r="HSM176" s="1"/>
      <c r="HSN176" s="1"/>
      <c r="HSO176" s="1"/>
      <c r="HSP176" s="1"/>
      <c r="HSQ176" s="1"/>
      <c r="HSR176" s="1"/>
      <c r="HSS176" s="1"/>
      <c r="HST176" s="1"/>
      <c r="HSU176" s="1"/>
      <c r="HSV176" s="1"/>
      <c r="HSW176" s="1"/>
      <c r="HSX176" s="1"/>
      <c r="HSY176" s="1"/>
      <c r="HSZ176" s="1"/>
      <c r="HTA176" s="1"/>
      <c r="HTB176" s="1"/>
      <c r="HTC176" s="1"/>
      <c r="HTD176" s="1"/>
      <c r="HTE176" s="1"/>
      <c r="HTF176" s="1"/>
      <c r="HTG176" s="1"/>
      <c r="HTH176" s="1"/>
      <c r="HTI176" s="1"/>
      <c r="HTJ176" s="1"/>
      <c r="HTK176" s="1"/>
      <c r="HTL176" s="1"/>
      <c r="HTM176" s="1"/>
      <c r="HTN176" s="1"/>
      <c r="HTO176" s="1"/>
      <c r="HTP176" s="1"/>
      <c r="HTQ176" s="1"/>
      <c r="HTR176" s="1"/>
      <c r="HTS176" s="1"/>
      <c r="HTT176" s="1"/>
      <c r="HTU176" s="1"/>
      <c r="HTV176" s="1"/>
      <c r="HTW176" s="1"/>
      <c r="HTX176" s="1"/>
      <c r="HTY176" s="1"/>
      <c r="HTZ176" s="1"/>
      <c r="HUA176" s="1"/>
      <c r="HUB176" s="1"/>
      <c r="HUC176" s="1"/>
      <c r="HUD176" s="1"/>
      <c r="HUE176" s="1"/>
      <c r="HUF176" s="1"/>
      <c r="HUG176" s="1"/>
      <c r="HUH176" s="1"/>
      <c r="HUI176" s="1"/>
      <c r="HUJ176" s="1"/>
      <c r="HUK176" s="1"/>
      <c r="HUL176" s="1"/>
      <c r="HUM176" s="1"/>
      <c r="HUN176" s="1"/>
      <c r="HUO176" s="1"/>
      <c r="HUP176" s="1"/>
      <c r="HUQ176" s="1"/>
      <c r="HUR176" s="1"/>
      <c r="HUS176" s="1"/>
      <c r="HUT176" s="1"/>
      <c r="HUU176" s="1"/>
      <c r="HUV176" s="1"/>
      <c r="HUW176" s="1"/>
      <c r="HUX176" s="1"/>
      <c r="HUY176" s="1"/>
      <c r="HUZ176" s="1"/>
      <c r="HVA176" s="1"/>
      <c r="HVB176" s="1"/>
      <c r="HVC176" s="1"/>
      <c r="HVD176" s="1"/>
      <c r="HVE176" s="1"/>
      <c r="HVF176" s="1"/>
      <c r="HVG176" s="1"/>
      <c r="HVH176" s="1"/>
      <c r="HVI176" s="1"/>
      <c r="HVJ176" s="1"/>
      <c r="HVK176" s="1"/>
      <c r="HVL176" s="1"/>
      <c r="HVM176" s="1"/>
      <c r="HVN176" s="1"/>
      <c r="HVO176" s="1"/>
      <c r="HVP176" s="1"/>
      <c r="HVQ176" s="1"/>
      <c r="HVR176" s="1"/>
      <c r="HVS176" s="1"/>
      <c r="HVT176" s="1"/>
      <c r="HVU176" s="1"/>
      <c r="HVV176" s="1"/>
      <c r="HVW176" s="1"/>
      <c r="HVX176" s="1"/>
      <c r="HVY176" s="1"/>
      <c r="HVZ176" s="1"/>
      <c r="HWA176" s="1"/>
      <c r="HWB176" s="1"/>
      <c r="HWC176" s="1"/>
      <c r="HWD176" s="1"/>
      <c r="HWE176" s="1"/>
      <c r="HWF176" s="1"/>
      <c r="HWG176" s="1"/>
      <c r="HWH176" s="1"/>
      <c r="HWI176" s="1"/>
      <c r="HWJ176" s="1"/>
      <c r="HWK176" s="1"/>
      <c r="HWL176" s="1"/>
      <c r="HWM176" s="1"/>
      <c r="HWN176" s="1"/>
      <c r="HWO176" s="1"/>
      <c r="HWP176" s="1"/>
      <c r="HWQ176" s="1"/>
      <c r="HWR176" s="1"/>
      <c r="HWS176" s="1"/>
      <c r="HWT176" s="1"/>
      <c r="HWU176" s="1"/>
      <c r="HWV176" s="1"/>
      <c r="HWW176" s="1"/>
      <c r="HWX176" s="1"/>
      <c r="HWY176" s="1"/>
      <c r="HWZ176" s="1"/>
      <c r="HXA176" s="1"/>
      <c r="HXB176" s="1"/>
      <c r="HXC176" s="1"/>
      <c r="HXD176" s="1"/>
      <c r="HXE176" s="1"/>
      <c r="HXF176" s="1"/>
      <c r="HXG176" s="1"/>
      <c r="HXH176" s="1"/>
      <c r="HXI176" s="1"/>
      <c r="HXJ176" s="1"/>
      <c r="HXK176" s="1"/>
      <c r="HXL176" s="1"/>
      <c r="HXM176" s="1"/>
      <c r="HXN176" s="1"/>
      <c r="HXO176" s="1"/>
      <c r="HXP176" s="1"/>
      <c r="HXQ176" s="1"/>
      <c r="HXR176" s="1"/>
      <c r="HXS176" s="1"/>
      <c r="HXT176" s="1"/>
      <c r="HXU176" s="1"/>
      <c r="HXV176" s="1"/>
      <c r="HXW176" s="1"/>
      <c r="HXX176" s="1"/>
      <c r="HXY176" s="1"/>
      <c r="HXZ176" s="1"/>
      <c r="HYA176" s="1"/>
      <c r="HYB176" s="1"/>
      <c r="HYC176" s="1"/>
      <c r="HYD176" s="1"/>
      <c r="HYE176" s="1"/>
      <c r="HYF176" s="1"/>
      <c r="HYG176" s="1"/>
      <c r="HYH176" s="1"/>
      <c r="HYI176" s="1"/>
      <c r="HYJ176" s="1"/>
      <c r="HYK176" s="1"/>
      <c r="HYL176" s="1"/>
      <c r="HYM176" s="1"/>
      <c r="HYN176" s="1"/>
      <c r="HYO176" s="1"/>
      <c r="HYP176" s="1"/>
      <c r="HYQ176" s="1"/>
      <c r="HYR176" s="1"/>
      <c r="HYS176" s="1"/>
      <c r="HYT176" s="1"/>
      <c r="HYU176" s="1"/>
      <c r="HYV176" s="1"/>
      <c r="HYW176" s="1"/>
      <c r="HYX176" s="1"/>
      <c r="HYY176" s="1"/>
      <c r="HYZ176" s="1"/>
      <c r="HZA176" s="1"/>
      <c r="HZB176" s="1"/>
      <c r="HZC176" s="1"/>
      <c r="HZD176" s="1"/>
      <c r="HZE176" s="1"/>
      <c r="HZF176" s="1"/>
      <c r="HZG176" s="1"/>
      <c r="HZH176" s="1"/>
      <c r="HZI176" s="1"/>
      <c r="HZJ176" s="1"/>
      <c r="HZK176" s="1"/>
      <c r="HZL176" s="1"/>
      <c r="HZM176" s="1"/>
      <c r="HZN176" s="1"/>
      <c r="HZO176" s="1"/>
      <c r="HZP176" s="1"/>
      <c r="HZQ176" s="1"/>
      <c r="HZR176" s="1"/>
      <c r="HZS176" s="1"/>
      <c r="HZT176" s="1"/>
      <c r="HZU176" s="1"/>
      <c r="HZV176" s="1"/>
      <c r="HZW176" s="1"/>
      <c r="HZX176" s="1"/>
      <c r="HZY176" s="1"/>
      <c r="HZZ176" s="1"/>
      <c r="IAA176" s="1"/>
      <c r="IAB176" s="1"/>
      <c r="IAC176" s="1"/>
      <c r="IAD176" s="1"/>
      <c r="IAE176" s="1"/>
      <c r="IAF176" s="1"/>
      <c r="IAG176" s="1"/>
      <c r="IAH176" s="1"/>
      <c r="IAI176" s="1"/>
      <c r="IAJ176" s="1"/>
      <c r="IAK176" s="1"/>
      <c r="IAL176" s="1"/>
      <c r="IAM176" s="1"/>
      <c r="IAN176" s="1"/>
      <c r="IAO176" s="1"/>
      <c r="IAP176" s="1"/>
      <c r="IAQ176" s="1"/>
      <c r="IAR176" s="1"/>
      <c r="IAS176" s="1"/>
      <c r="IAT176" s="1"/>
      <c r="IAU176" s="1"/>
      <c r="IAV176" s="1"/>
      <c r="IAW176" s="1"/>
      <c r="IAX176" s="1"/>
      <c r="IAY176" s="1"/>
      <c r="IAZ176" s="1"/>
      <c r="IBA176" s="1"/>
      <c r="IBB176" s="1"/>
      <c r="IBC176" s="1"/>
      <c r="IBD176" s="1"/>
      <c r="IBE176" s="1"/>
      <c r="IBF176" s="1"/>
      <c r="IBG176" s="1"/>
      <c r="IBH176" s="1"/>
      <c r="IBI176" s="1"/>
      <c r="IBJ176" s="1"/>
      <c r="IBK176" s="1"/>
      <c r="IBL176" s="1"/>
      <c r="IBM176" s="1"/>
      <c r="IBN176" s="1"/>
      <c r="IBO176" s="1"/>
      <c r="IBP176" s="1"/>
      <c r="IBQ176" s="1"/>
      <c r="IBR176" s="1"/>
      <c r="IBS176" s="1"/>
      <c r="IBT176" s="1"/>
      <c r="IBU176" s="1"/>
      <c r="IBV176" s="1"/>
      <c r="IBW176" s="1"/>
      <c r="IBX176" s="1"/>
      <c r="IBY176" s="1"/>
      <c r="IBZ176" s="1"/>
      <c r="ICA176" s="1"/>
      <c r="ICB176" s="1"/>
      <c r="ICC176" s="1"/>
      <c r="ICD176" s="1"/>
      <c r="ICE176" s="1"/>
      <c r="ICF176" s="1"/>
      <c r="ICG176" s="1"/>
      <c r="ICH176" s="1"/>
      <c r="ICI176" s="1"/>
      <c r="ICJ176" s="1"/>
      <c r="ICK176" s="1"/>
      <c r="ICL176" s="1"/>
      <c r="ICM176" s="1"/>
      <c r="ICN176" s="1"/>
      <c r="ICO176" s="1"/>
      <c r="ICP176" s="1"/>
      <c r="ICQ176" s="1"/>
      <c r="ICR176" s="1"/>
      <c r="ICS176" s="1"/>
      <c r="ICT176" s="1"/>
      <c r="ICU176" s="1"/>
      <c r="ICV176" s="1"/>
      <c r="ICW176" s="1"/>
      <c r="ICX176" s="1"/>
      <c r="ICY176" s="1"/>
      <c r="ICZ176" s="1"/>
      <c r="IDA176" s="1"/>
      <c r="IDB176" s="1"/>
      <c r="IDC176" s="1"/>
      <c r="IDD176" s="1"/>
      <c r="IDE176" s="1"/>
      <c r="IDF176" s="1"/>
      <c r="IDG176" s="1"/>
      <c r="IDH176" s="1"/>
      <c r="IDI176" s="1"/>
      <c r="IDJ176" s="1"/>
      <c r="IDK176" s="1"/>
      <c r="IDL176" s="1"/>
      <c r="IDM176" s="1"/>
      <c r="IDN176" s="1"/>
      <c r="IDO176" s="1"/>
      <c r="IDP176" s="1"/>
      <c r="IDQ176" s="1"/>
      <c r="IDR176" s="1"/>
      <c r="IDS176" s="1"/>
      <c r="IDT176" s="1"/>
      <c r="IDU176" s="1"/>
      <c r="IDV176" s="1"/>
      <c r="IDW176" s="1"/>
      <c r="IDX176" s="1"/>
      <c r="IDY176" s="1"/>
      <c r="IDZ176" s="1"/>
      <c r="IEA176" s="1"/>
      <c r="IEB176" s="1"/>
      <c r="IEC176" s="1"/>
      <c r="IED176" s="1"/>
      <c r="IEE176" s="1"/>
      <c r="IEF176" s="1"/>
      <c r="IEG176" s="1"/>
      <c r="IEH176" s="1"/>
      <c r="IEI176" s="1"/>
      <c r="IEJ176" s="1"/>
      <c r="IEK176" s="1"/>
      <c r="IEL176" s="1"/>
      <c r="IEM176" s="1"/>
      <c r="IEN176" s="1"/>
      <c r="IEO176" s="1"/>
      <c r="IEP176" s="1"/>
      <c r="IEQ176" s="1"/>
      <c r="IER176" s="1"/>
      <c r="IES176" s="1"/>
      <c r="IET176" s="1"/>
      <c r="IEU176" s="1"/>
      <c r="IEV176" s="1"/>
      <c r="IEW176" s="1"/>
      <c r="IEX176" s="1"/>
      <c r="IEY176" s="1"/>
      <c r="IEZ176" s="1"/>
      <c r="IFA176" s="1"/>
      <c r="IFB176" s="1"/>
      <c r="IFC176" s="1"/>
      <c r="IFD176" s="1"/>
      <c r="IFE176" s="1"/>
      <c r="IFF176" s="1"/>
      <c r="IFG176" s="1"/>
      <c r="IFH176" s="1"/>
      <c r="IFI176" s="1"/>
      <c r="IFJ176" s="1"/>
      <c r="IFK176" s="1"/>
      <c r="IFL176" s="1"/>
      <c r="IFM176" s="1"/>
      <c r="IFN176" s="1"/>
      <c r="IFO176" s="1"/>
      <c r="IFP176" s="1"/>
      <c r="IFQ176" s="1"/>
      <c r="IFR176" s="1"/>
      <c r="IFS176" s="1"/>
      <c r="IFT176" s="1"/>
      <c r="IFU176" s="1"/>
      <c r="IFV176" s="1"/>
      <c r="IFW176" s="1"/>
      <c r="IFX176" s="1"/>
      <c r="IFY176" s="1"/>
      <c r="IFZ176" s="1"/>
      <c r="IGA176" s="1"/>
      <c r="IGB176" s="1"/>
      <c r="IGC176" s="1"/>
      <c r="IGD176" s="1"/>
      <c r="IGE176" s="1"/>
      <c r="IGF176" s="1"/>
      <c r="IGG176" s="1"/>
      <c r="IGH176" s="1"/>
      <c r="IGI176" s="1"/>
      <c r="IGJ176" s="1"/>
      <c r="IGK176" s="1"/>
      <c r="IGL176" s="1"/>
      <c r="IGM176" s="1"/>
      <c r="IGN176" s="1"/>
      <c r="IGO176" s="1"/>
      <c r="IGP176" s="1"/>
      <c r="IGQ176" s="1"/>
      <c r="IGR176" s="1"/>
      <c r="IGS176" s="1"/>
      <c r="IGT176" s="1"/>
      <c r="IGU176" s="1"/>
      <c r="IGV176" s="1"/>
      <c r="IGW176" s="1"/>
      <c r="IGX176" s="1"/>
      <c r="IGY176" s="1"/>
      <c r="IGZ176" s="1"/>
      <c r="IHA176" s="1"/>
      <c r="IHB176" s="1"/>
      <c r="IHC176" s="1"/>
      <c r="IHD176" s="1"/>
      <c r="IHE176" s="1"/>
      <c r="IHF176" s="1"/>
      <c r="IHG176" s="1"/>
      <c r="IHH176" s="1"/>
      <c r="IHI176" s="1"/>
      <c r="IHJ176" s="1"/>
      <c r="IHK176" s="1"/>
      <c r="IHL176" s="1"/>
      <c r="IHM176" s="1"/>
      <c r="IHN176" s="1"/>
      <c r="IHO176" s="1"/>
      <c r="IHP176" s="1"/>
      <c r="IHQ176" s="1"/>
      <c r="IHR176" s="1"/>
      <c r="IHS176" s="1"/>
      <c r="IHT176" s="1"/>
      <c r="IHU176" s="1"/>
      <c r="IHV176" s="1"/>
      <c r="IHW176" s="1"/>
      <c r="IHX176" s="1"/>
      <c r="IHY176" s="1"/>
      <c r="IHZ176" s="1"/>
      <c r="IIA176" s="1"/>
      <c r="IIB176" s="1"/>
      <c r="IIC176" s="1"/>
      <c r="IID176" s="1"/>
      <c r="IIE176" s="1"/>
      <c r="IIF176" s="1"/>
      <c r="IIG176" s="1"/>
      <c r="IIH176" s="1"/>
      <c r="III176" s="1"/>
      <c r="IIJ176" s="1"/>
      <c r="IIK176" s="1"/>
      <c r="IIL176" s="1"/>
      <c r="IIM176" s="1"/>
      <c r="IIN176" s="1"/>
      <c r="IIO176" s="1"/>
      <c r="IIP176" s="1"/>
      <c r="IIQ176" s="1"/>
      <c r="IIR176" s="1"/>
      <c r="IIS176" s="1"/>
      <c r="IIT176" s="1"/>
      <c r="IIU176" s="1"/>
      <c r="IIV176" s="1"/>
      <c r="IIW176" s="1"/>
      <c r="IIX176" s="1"/>
      <c r="IIY176" s="1"/>
      <c r="IIZ176" s="1"/>
      <c r="IJA176" s="1"/>
      <c r="IJB176" s="1"/>
      <c r="IJC176" s="1"/>
      <c r="IJD176" s="1"/>
      <c r="IJE176" s="1"/>
      <c r="IJF176" s="1"/>
      <c r="IJG176" s="1"/>
      <c r="IJH176" s="1"/>
      <c r="IJI176" s="1"/>
      <c r="IJJ176" s="1"/>
      <c r="IJK176" s="1"/>
      <c r="IJL176" s="1"/>
      <c r="IJM176" s="1"/>
      <c r="IJN176" s="1"/>
      <c r="IJO176" s="1"/>
      <c r="IJP176" s="1"/>
      <c r="IJQ176" s="1"/>
      <c r="IJR176" s="1"/>
      <c r="IJS176" s="1"/>
      <c r="IJT176" s="1"/>
      <c r="IJU176" s="1"/>
      <c r="IJV176" s="1"/>
      <c r="IJW176" s="1"/>
      <c r="IJX176" s="1"/>
      <c r="IJY176" s="1"/>
      <c r="IJZ176" s="1"/>
      <c r="IKA176" s="1"/>
      <c r="IKB176" s="1"/>
      <c r="IKC176" s="1"/>
      <c r="IKD176" s="1"/>
      <c r="IKE176" s="1"/>
      <c r="IKF176" s="1"/>
      <c r="IKG176" s="1"/>
      <c r="IKH176" s="1"/>
      <c r="IKI176" s="1"/>
      <c r="IKJ176" s="1"/>
      <c r="IKK176" s="1"/>
      <c r="IKL176" s="1"/>
      <c r="IKM176" s="1"/>
      <c r="IKN176" s="1"/>
      <c r="IKO176" s="1"/>
      <c r="IKP176" s="1"/>
      <c r="IKQ176" s="1"/>
      <c r="IKR176" s="1"/>
      <c r="IKS176" s="1"/>
      <c r="IKT176" s="1"/>
      <c r="IKU176" s="1"/>
      <c r="IKV176" s="1"/>
      <c r="IKW176" s="1"/>
      <c r="IKX176" s="1"/>
      <c r="IKY176" s="1"/>
      <c r="IKZ176" s="1"/>
      <c r="ILA176" s="1"/>
      <c r="ILB176" s="1"/>
      <c r="ILC176" s="1"/>
      <c r="ILD176" s="1"/>
      <c r="ILE176" s="1"/>
      <c r="ILF176" s="1"/>
      <c r="ILG176" s="1"/>
      <c r="ILH176" s="1"/>
      <c r="ILI176" s="1"/>
      <c r="ILJ176" s="1"/>
      <c r="ILK176" s="1"/>
      <c r="ILL176" s="1"/>
      <c r="ILM176" s="1"/>
      <c r="ILN176" s="1"/>
      <c r="ILO176" s="1"/>
      <c r="ILP176" s="1"/>
      <c r="ILQ176" s="1"/>
      <c r="ILR176" s="1"/>
      <c r="ILS176" s="1"/>
      <c r="ILT176" s="1"/>
      <c r="ILU176" s="1"/>
      <c r="ILV176" s="1"/>
      <c r="ILW176" s="1"/>
      <c r="ILX176" s="1"/>
      <c r="ILY176" s="1"/>
      <c r="ILZ176" s="1"/>
      <c r="IMA176" s="1"/>
      <c r="IMB176" s="1"/>
      <c r="IMC176" s="1"/>
      <c r="IMD176" s="1"/>
      <c r="IME176" s="1"/>
      <c r="IMF176" s="1"/>
      <c r="IMG176" s="1"/>
      <c r="IMH176" s="1"/>
      <c r="IMI176" s="1"/>
      <c r="IMJ176" s="1"/>
      <c r="IMK176" s="1"/>
      <c r="IML176" s="1"/>
      <c r="IMM176" s="1"/>
      <c r="IMN176" s="1"/>
      <c r="IMO176" s="1"/>
      <c r="IMP176" s="1"/>
      <c r="IMQ176" s="1"/>
      <c r="IMR176" s="1"/>
      <c r="IMS176" s="1"/>
      <c r="IMT176" s="1"/>
      <c r="IMU176" s="1"/>
      <c r="IMV176" s="1"/>
      <c r="IMW176" s="1"/>
      <c r="IMX176" s="1"/>
      <c r="IMY176" s="1"/>
      <c r="IMZ176" s="1"/>
      <c r="INA176" s="1"/>
      <c r="INB176" s="1"/>
      <c r="INC176" s="1"/>
      <c r="IND176" s="1"/>
      <c r="INE176" s="1"/>
      <c r="INF176" s="1"/>
      <c r="ING176" s="1"/>
      <c r="INH176" s="1"/>
      <c r="INI176" s="1"/>
      <c r="INJ176" s="1"/>
      <c r="INK176" s="1"/>
      <c r="INL176" s="1"/>
      <c r="INM176" s="1"/>
      <c r="INN176" s="1"/>
      <c r="INO176" s="1"/>
      <c r="INP176" s="1"/>
      <c r="INQ176" s="1"/>
      <c r="INR176" s="1"/>
      <c r="INS176" s="1"/>
      <c r="INT176" s="1"/>
      <c r="INU176" s="1"/>
      <c r="INV176" s="1"/>
      <c r="INW176" s="1"/>
      <c r="INX176" s="1"/>
      <c r="INY176" s="1"/>
      <c r="INZ176" s="1"/>
      <c r="IOA176" s="1"/>
      <c r="IOB176" s="1"/>
      <c r="IOC176" s="1"/>
      <c r="IOD176" s="1"/>
      <c r="IOE176" s="1"/>
      <c r="IOF176" s="1"/>
      <c r="IOG176" s="1"/>
      <c r="IOH176" s="1"/>
      <c r="IOI176" s="1"/>
      <c r="IOJ176" s="1"/>
      <c r="IOK176" s="1"/>
      <c r="IOL176" s="1"/>
      <c r="IOM176" s="1"/>
      <c r="ION176" s="1"/>
      <c r="IOO176" s="1"/>
      <c r="IOP176" s="1"/>
      <c r="IOQ176" s="1"/>
      <c r="IOR176" s="1"/>
      <c r="IOS176" s="1"/>
      <c r="IOT176" s="1"/>
      <c r="IOU176" s="1"/>
      <c r="IOV176" s="1"/>
      <c r="IOW176" s="1"/>
      <c r="IOX176" s="1"/>
      <c r="IOY176" s="1"/>
      <c r="IOZ176" s="1"/>
      <c r="IPA176" s="1"/>
      <c r="IPB176" s="1"/>
      <c r="IPC176" s="1"/>
      <c r="IPD176" s="1"/>
      <c r="IPE176" s="1"/>
      <c r="IPF176" s="1"/>
      <c r="IPG176" s="1"/>
      <c r="IPH176" s="1"/>
      <c r="IPI176" s="1"/>
      <c r="IPJ176" s="1"/>
      <c r="IPK176" s="1"/>
      <c r="IPL176" s="1"/>
      <c r="IPM176" s="1"/>
      <c r="IPN176" s="1"/>
      <c r="IPO176" s="1"/>
      <c r="IPP176" s="1"/>
      <c r="IPQ176" s="1"/>
      <c r="IPR176" s="1"/>
      <c r="IPS176" s="1"/>
      <c r="IPT176" s="1"/>
      <c r="IPU176" s="1"/>
      <c r="IPV176" s="1"/>
      <c r="IPW176" s="1"/>
      <c r="IPX176" s="1"/>
      <c r="IPY176" s="1"/>
      <c r="IPZ176" s="1"/>
      <c r="IQA176" s="1"/>
      <c r="IQB176" s="1"/>
      <c r="IQC176" s="1"/>
      <c r="IQD176" s="1"/>
      <c r="IQE176" s="1"/>
      <c r="IQF176" s="1"/>
      <c r="IQG176" s="1"/>
      <c r="IQH176" s="1"/>
      <c r="IQI176" s="1"/>
      <c r="IQJ176" s="1"/>
      <c r="IQK176" s="1"/>
      <c r="IQL176" s="1"/>
      <c r="IQM176" s="1"/>
      <c r="IQN176" s="1"/>
      <c r="IQO176" s="1"/>
      <c r="IQP176" s="1"/>
      <c r="IQQ176" s="1"/>
      <c r="IQR176" s="1"/>
      <c r="IQS176" s="1"/>
      <c r="IQT176" s="1"/>
      <c r="IQU176" s="1"/>
      <c r="IQV176" s="1"/>
      <c r="IQW176" s="1"/>
      <c r="IQX176" s="1"/>
      <c r="IQY176" s="1"/>
      <c r="IQZ176" s="1"/>
      <c r="IRA176" s="1"/>
      <c r="IRB176" s="1"/>
      <c r="IRC176" s="1"/>
      <c r="IRD176" s="1"/>
      <c r="IRE176" s="1"/>
      <c r="IRF176" s="1"/>
      <c r="IRG176" s="1"/>
      <c r="IRH176" s="1"/>
      <c r="IRI176" s="1"/>
      <c r="IRJ176" s="1"/>
      <c r="IRK176" s="1"/>
      <c r="IRL176" s="1"/>
      <c r="IRM176" s="1"/>
      <c r="IRN176" s="1"/>
      <c r="IRO176" s="1"/>
      <c r="IRP176" s="1"/>
      <c r="IRQ176" s="1"/>
      <c r="IRR176" s="1"/>
      <c r="IRS176" s="1"/>
      <c r="IRT176" s="1"/>
      <c r="IRU176" s="1"/>
      <c r="IRV176" s="1"/>
      <c r="IRW176" s="1"/>
      <c r="IRX176" s="1"/>
      <c r="IRY176" s="1"/>
      <c r="IRZ176" s="1"/>
      <c r="ISA176" s="1"/>
      <c r="ISB176" s="1"/>
      <c r="ISC176" s="1"/>
      <c r="ISD176" s="1"/>
      <c r="ISE176" s="1"/>
      <c r="ISF176" s="1"/>
      <c r="ISG176" s="1"/>
      <c r="ISH176" s="1"/>
      <c r="ISI176" s="1"/>
      <c r="ISJ176" s="1"/>
      <c r="ISK176" s="1"/>
      <c r="ISL176" s="1"/>
      <c r="ISM176" s="1"/>
      <c r="ISN176" s="1"/>
      <c r="ISO176" s="1"/>
      <c r="ISP176" s="1"/>
      <c r="ISQ176" s="1"/>
      <c r="ISR176" s="1"/>
      <c r="ISS176" s="1"/>
      <c r="IST176" s="1"/>
      <c r="ISU176" s="1"/>
      <c r="ISV176" s="1"/>
      <c r="ISW176" s="1"/>
      <c r="ISX176" s="1"/>
      <c r="ISY176" s="1"/>
      <c r="ISZ176" s="1"/>
      <c r="ITA176" s="1"/>
      <c r="ITB176" s="1"/>
      <c r="ITC176" s="1"/>
      <c r="ITD176" s="1"/>
      <c r="ITE176" s="1"/>
      <c r="ITF176" s="1"/>
      <c r="ITG176" s="1"/>
      <c r="ITH176" s="1"/>
      <c r="ITI176" s="1"/>
      <c r="ITJ176" s="1"/>
      <c r="ITK176" s="1"/>
      <c r="ITL176" s="1"/>
      <c r="ITM176" s="1"/>
      <c r="ITN176" s="1"/>
      <c r="ITO176" s="1"/>
      <c r="ITP176" s="1"/>
      <c r="ITQ176" s="1"/>
      <c r="ITR176" s="1"/>
      <c r="ITS176" s="1"/>
      <c r="ITT176" s="1"/>
      <c r="ITU176" s="1"/>
      <c r="ITV176" s="1"/>
      <c r="ITW176" s="1"/>
      <c r="ITX176" s="1"/>
      <c r="ITY176" s="1"/>
      <c r="ITZ176" s="1"/>
      <c r="IUA176" s="1"/>
      <c r="IUB176" s="1"/>
      <c r="IUC176" s="1"/>
      <c r="IUD176" s="1"/>
      <c r="IUE176" s="1"/>
      <c r="IUF176" s="1"/>
      <c r="IUG176" s="1"/>
      <c r="IUH176" s="1"/>
      <c r="IUI176" s="1"/>
      <c r="IUJ176" s="1"/>
      <c r="IUK176" s="1"/>
      <c r="IUL176" s="1"/>
      <c r="IUM176" s="1"/>
      <c r="IUN176" s="1"/>
      <c r="IUO176" s="1"/>
      <c r="IUP176" s="1"/>
      <c r="IUQ176" s="1"/>
      <c r="IUR176" s="1"/>
      <c r="IUS176" s="1"/>
      <c r="IUT176" s="1"/>
      <c r="IUU176" s="1"/>
      <c r="IUV176" s="1"/>
      <c r="IUW176" s="1"/>
      <c r="IUX176" s="1"/>
      <c r="IUY176" s="1"/>
      <c r="IUZ176" s="1"/>
      <c r="IVA176" s="1"/>
      <c r="IVB176" s="1"/>
      <c r="IVC176" s="1"/>
      <c r="IVD176" s="1"/>
      <c r="IVE176" s="1"/>
      <c r="IVF176" s="1"/>
      <c r="IVG176" s="1"/>
      <c r="IVH176" s="1"/>
      <c r="IVI176" s="1"/>
      <c r="IVJ176" s="1"/>
      <c r="IVK176" s="1"/>
      <c r="IVL176" s="1"/>
      <c r="IVM176" s="1"/>
      <c r="IVN176" s="1"/>
      <c r="IVO176" s="1"/>
      <c r="IVP176" s="1"/>
      <c r="IVQ176" s="1"/>
      <c r="IVR176" s="1"/>
      <c r="IVS176" s="1"/>
      <c r="IVT176" s="1"/>
      <c r="IVU176" s="1"/>
      <c r="IVV176" s="1"/>
      <c r="IVW176" s="1"/>
      <c r="IVX176" s="1"/>
      <c r="IVY176" s="1"/>
      <c r="IVZ176" s="1"/>
      <c r="IWA176" s="1"/>
      <c r="IWB176" s="1"/>
      <c r="IWC176" s="1"/>
      <c r="IWD176" s="1"/>
      <c r="IWE176" s="1"/>
      <c r="IWF176" s="1"/>
      <c r="IWG176" s="1"/>
      <c r="IWH176" s="1"/>
      <c r="IWI176" s="1"/>
      <c r="IWJ176" s="1"/>
      <c r="IWK176" s="1"/>
      <c r="IWL176" s="1"/>
      <c r="IWM176" s="1"/>
      <c r="IWN176" s="1"/>
      <c r="IWO176" s="1"/>
      <c r="IWP176" s="1"/>
      <c r="IWQ176" s="1"/>
      <c r="IWR176" s="1"/>
      <c r="IWS176" s="1"/>
      <c r="IWT176" s="1"/>
      <c r="IWU176" s="1"/>
      <c r="IWV176" s="1"/>
      <c r="IWW176" s="1"/>
      <c r="IWX176" s="1"/>
      <c r="IWY176" s="1"/>
      <c r="IWZ176" s="1"/>
      <c r="IXA176" s="1"/>
      <c r="IXB176" s="1"/>
      <c r="IXC176" s="1"/>
      <c r="IXD176" s="1"/>
      <c r="IXE176" s="1"/>
      <c r="IXF176" s="1"/>
      <c r="IXG176" s="1"/>
      <c r="IXH176" s="1"/>
      <c r="IXI176" s="1"/>
      <c r="IXJ176" s="1"/>
      <c r="IXK176" s="1"/>
      <c r="IXL176" s="1"/>
      <c r="IXM176" s="1"/>
      <c r="IXN176" s="1"/>
      <c r="IXO176" s="1"/>
      <c r="IXP176" s="1"/>
      <c r="IXQ176" s="1"/>
      <c r="IXR176" s="1"/>
      <c r="IXS176" s="1"/>
      <c r="IXT176" s="1"/>
      <c r="IXU176" s="1"/>
      <c r="IXV176" s="1"/>
      <c r="IXW176" s="1"/>
      <c r="IXX176" s="1"/>
      <c r="IXY176" s="1"/>
      <c r="IXZ176" s="1"/>
      <c r="IYA176" s="1"/>
      <c r="IYB176" s="1"/>
      <c r="IYC176" s="1"/>
      <c r="IYD176" s="1"/>
      <c r="IYE176" s="1"/>
      <c r="IYF176" s="1"/>
      <c r="IYG176" s="1"/>
      <c r="IYH176" s="1"/>
      <c r="IYI176" s="1"/>
      <c r="IYJ176" s="1"/>
      <c r="IYK176" s="1"/>
      <c r="IYL176" s="1"/>
      <c r="IYM176" s="1"/>
      <c r="IYN176" s="1"/>
      <c r="IYO176" s="1"/>
      <c r="IYP176" s="1"/>
      <c r="IYQ176" s="1"/>
      <c r="IYR176" s="1"/>
      <c r="IYS176" s="1"/>
      <c r="IYT176" s="1"/>
      <c r="IYU176" s="1"/>
      <c r="IYV176" s="1"/>
      <c r="IYW176" s="1"/>
      <c r="IYX176" s="1"/>
      <c r="IYY176" s="1"/>
      <c r="IYZ176" s="1"/>
      <c r="IZA176" s="1"/>
      <c r="IZB176" s="1"/>
      <c r="IZC176" s="1"/>
      <c r="IZD176" s="1"/>
      <c r="IZE176" s="1"/>
      <c r="IZF176" s="1"/>
      <c r="IZG176" s="1"/>
      <c r="IZH176" s="1"/>
      <c r="IZI176" s="1"/>
      <c r="IZJ176" s="1"/>
      <c r="IZK176" s="1"/>
      <c r="IZL176" s="1"/>
      <c r="IZM176" s="1"/>
      <c r="IZN176" s="1"/>
      <c r="IZO176" s="1"/>
      <c r="IZP176" s="1"/>
      <c r="IZQ176" s="1"/>
      <c r="IZR176" s="1"/>
      <c r="IZS176" s="1"/>
      <c r="IZT176" s="1"/>
      <c r="IZU176" s="1"/>
      <c r="IZV176" s="1"/>
      <c r="IZW176" s="1"/>
      <c r="IZX176" s="1"/>
      <c r="IZY176" s="1"/>
      <c r="IZZ176" s="1"/>
      <c r="JAA176" s="1"/>
      <c r="JAB176" s="1"/>
      <c r="JAC176" s="1"/>
      <c r="JAD176" s="1"/>
      <c r="JAE176" s="1"/>
      <c r="JAF176" s="1"/>
      <c r="JAG176" s="1"/>
      <c r="JAH176" s="1"/>
      <c r="JAI176" s="1"/>
      <c r="JAJ176" s="1"/>
      <c r="JAK176" s="1"/>
      <c r="JAL176" s="1"/>
      <c r="JAM176" s="1"/>
      <c r="JAN176" s="1"/>
      <c r="JAO176" s="1"/>
      <c r="JAP176" s="1"/>
      <c r="JAQ176" s="1"/>
      <c r="JAR176" s="1"/>
      <c r="JAS176" s="1"/>
      <c r="JAT176" s="1"/>
      <c r="JAU176" s="1"/>
      <c r="JAV176" s="1"/>
      <c r="JAW176" s="1"/>
      <c r="JAX176" s="1"/>
      <c r="JAY176" s="1"/>
      <c r="JAZ176" s="1"/>
      <c r="JBA176" s="1"/>
      <c r="JBB176" s="1"/>
      <c r="JBC176" s="1"/>
      <c r="JBD176" s="1"/>
      <c r="JBE176" s="1"/>
      <c r="JBF176" s="1"/>
      <c r="JBG176" s="1"/>
      <c r="JBH176" s="1"/>
      <c r="JBI176" s="1"/>
      <c r="JBJ176" s="1"/>
      <c r="JBK176" s="1"/>
      <c r="JBL176" s="1"/>
      <c r="JBM176" s="1"/>
      <c r="JBN176" s="1"/>
      <c r="JBO176" s="1"/>
      <c r="JBP176" s="1"/>
      <c r="JBQ176" s="1"/>
      <c r="JBR176" s="1"/>
      <c r="JBS176" s="1"/>
      <c r="JBT176" s="1"/>
      <c r="JBU176" s="1"/>
      <c r="JBV176" s="1"/>
      <c r="JBW176" s="1"/>
      <c r="JBX176" s="1"/>
      <c r="JBY176" s="1"/>
      <c r="JBZ176" s="1"/>
      <c r="JCA176" s="1"/>
      <c r="JCB176" s="1"/>
      <c r="JCC176" s="1"/>
      <c r="JCD176" s="1"/>
      <c r="JCE176" s="1"/>
      <c r="JCF176" s="1"/>
      <c r="JCG176" s="1"/>
      <c r="JCH176" s="1"/>
      <c r="JCI176" s="1"/>
      <c r="JCJ176" s="1"/>
      <c r="JCK176" s="1"/>
      <c r="JCL176" s="1"/>
      <c r="JCM176" s="1"/>
      <c r="JCN176" s="1"/>
      <c r="JCO176" s="1"/>
      <c r="JCP176" s="1"/>
      <c r="JCQ176" s="1"/>
      <c r="JCR176" s="1"/>
      <c r="JCS176" s="1"/>
      <c r="JCT176" s="1"/>
      <c r="JCU176" s="1"/>
      <c r="JCV176" s="1"/>
      <c r="JCW176" s="1"/>
      <c r="JCX176" s="1"/>
      <c r="JCY176" s="1"/>
      <c r="JCZ176" s="1"/>
      <c r="JDA176" s="1"/>
      <c r="JDB176" s="1"/>
      <c r="JDC176" s="1"/>
      <c r="JDD176" s="1"/>
      <c r="JDE176" s="1"/>
      <c r="JDF176" s="1"/>
      <c r="JDG176" s="1"/>
      <c r="JDH176" s="1"/>
      <c r="JDI176" s="1"/>
      <c r="JDJ176" s="1"/>
      <c r="JDK176" s="1"/>
      <c r="JDL176" s="1"/>
      <c r="JDM176" s="1"/>
      <c r="JDN176" s="1"/>
      <c r="JDO176" s="1"/>
      <c r="JDP176" s="1"/>
      <c r="JDQ176" s="1"/>
      <c r="JDR176" s="1"/>
      <c r="JDS176" s="1"/>
      <c r="JDT176" s="1"/>
      <c r="JDU176" s="1"/>
      <c r="JDV176" s="1"/>
      <c r="JDW176" s="1"/>
      <c r="JDX176" s="1"/>
      <c r="JDY176" s="1"/>
      <c r="JDZ176" s="1"/>
      <c r="JEA176" s="1"/>
      <c r="JEB176" s="1"/>
      <c r="JEC176" s="1"/>
      <c r="JED176" s="1"/>
      <c r="JEE176" s="1"/>
      <c r="JEF176" s="1"/>
      <c r="JEG176" s="1"/>
      <c r="JEH176" s="1"/>
      <c r="JEI176" s="1"/>
      <c r="JEJ176" s="1"/>
      <c r="JEK176" s="1"/>
      <c r="JEL176" s="1"/>
      <c r="JEM176" s="1"/>
      <c r="JEN176" s="1"/>
      <c r="JEO176" s="1"/>
      <c r="JEP176" s="1"/>
      <c r="JEQ176" s="1"/>
      <c r="JER176" s="1"/>
      <c r="JES176" s="1"/>
      <c r="JET176" s="1"/>
      <c r="JEU176" s="1"/>
      <c r="JEV176" s="1"/>
      <c r="JEW176" s="1"/>
      <c r="JEX176" s="1"/>
      <c r="JEY176" s="1"/>
      <c r="JEZ176" s="1"/>
      <c r="JFA176" s="1"/>
      <c r="JFB176" s="1"/>
      <c r="JFC176" s="1"/>
      <c r="JFD176" s="1"/>
      <c r="JFE176" s="1"/>
      <c r="JFF176" s="1"/>
      <c r="JFG176" s="1"/>
      <c r="JFH176" s="1"/>
      <c r="JFI176" s="1"/>
      <c r="JFJ176" s="1"/>
      <c r="JFK176" s="1"/>
      <c r="JFL176" s="1"/>
      <c r="JFM176" s="1"/>
      <c r="JFN176" s="1"/>
      <c r="JFO176" s="1"/>
      <c r="JFP176" s="1"/>
      <c r="JFQ176" s="1"/>
      <c r="JFR176" s="1"/>
      <c r="JFS176" s="1"/>
      <c r="JFT176" s="1"/>
      <c r="JFU176" s="1"/>
      <c r="JFV176" s="1"/>
      <c r="JFW176" s="1"/>
      <c r="JFX176" s="1"/>
      <c r="JFY176" s="1"/>
      <c r="JFZ176" s="1"/>
      <c r="JGA176" s="1"/>
      <c r="JGB176" s="1"/>
      <c r="JGC176" s="1"/>
      <c r="JGD176" s="1"/>
      <c r="JGE176" s="1"/>
      <c r="JGF176" s="1"/>
      <c r="JGG176" s="1"/>
      <c r="JGH176" s="1"/>
      <c r="JGI176" s="1"/>
      <c r="JGJ176" s="1"/>
      <c r="JGK176" s="1"/>
      <c r="JGL176" s="1"/>
      <c r="JGM176" s="1"/>
      <c r="JGN176" s="1"/>
      <c r="JGO176" s="1"/>
      <c r="JGP176" s="1"/>
      <c r="JGQ176" s="1"/>
      <c r="JGR176" s="1"/>
      <c r="JGS176" s="1"/>
      <c r="JGT176" s="1"/>
      <c r="JGU176" s="1"/>
      <c r="JGV176" s="1"/>
      <c r="JGW176" s="1"/>
      <c r="JGX176" s="1"/>
      <c r="JGY176" s="1"/>
      <c r="JGZ176" s="1"/>
      <c r="JHA176" s="1"/>
      <c r="JHB176" s="1"/>
      <c r="JHC176" s="1"/>
      <c r="JHD176" s="1"/>
      <c r="JHE176" s="1"/>
      <c r="JHF176" s="1"/>
      <c r="JHG176" s="1"/>
      <c r="JHH176" s="1"/>
      <c r="JHI176" s="1"/>
      <c r="JHJ176" s="1"/>
      <c r="JHK176" s="1"/>
      <c r="JHL176" s="1"/>
      <c r="JHM176" s="1"/>
      <c r="JHN176" s="1"/>
      <c r="JHO176" s="1"/>
      <c r="JHP176" s="1"/>
      <c r="JHQ176" s="1"/>
      <c r="JHR176" s="1"/>
      <c r="JHS176" s="1"/>
      <c r="JHT176" s="1"/>
      <c r="JHU176" s="1"/>
      <c r="JHV176" s="1"/>
      <c r="JHW176" s="1"/>
      <c r="JHX176" s="1"/>
      <c r="JHY176" s="1"/>
      <c r="JHZ176" s="1"/>
      <c r="JIA176" s="1"/>
      <c r="JIB176" s="1"/>
      <c r="JIC176" s="1"/>
      <c r="JID176" s="1"/>
      <c r="JIE176" s="1"/>
      <c r="JIF176" s="1"/>
      <c r="JIG176" s="1"/>
      <c r="JIH176" s="1"/>
      <c r="JII176" s="1"/>
      <c r="JIJ176" s="1"/>
      <c r="JIK176" s="1"/>
      <c r="JIL176" s="1"/>
      <c r="JIM176" s="1"/>
      <c r="JIN176" s="1"/>
      <c r="JIO176" s="1"/>
      <c r="JIP176" s="1"/>
      <c r="JIQ176" s="1"/>
      <c r="JIR176" s="1"/>
      <c r="JIS176" s="1"/>
      <c r="JIT176" s="1"/>
      <c r="JIU176" s="1"/>
      <c r="JIV176" s="1"/>
      <c r="JIW176" s="1"/>
      <c r="JIX176" s="1"/>
      <c r="JIY176" s="1"/>
      <c r="JIZ176" s="1"/>
      <c r="JJA176" s="1"/>
      <c r="JJB176" s="1"/>
      <c r="JJC176" s="1"/>
      <c r="JJD176" s="1"/>
      <c r="JJE176" s="1"/>
      <c r="JJF176" s="1"/>
      <c r="JJG176" s="1"/>
      <c r="JJH176" s="1"/>
      <c r="JJI176" s="1"/>
      <c r="JJJ176" s="1"/>
      <c r="JJK176" s="1"/>
      <c r="JJL176" s="1"/>
      <c r="JJM176" s="1"/>
      <c r="JJN176" s="1"/>
      <c r="JJO176" s="1"/>
      <c r="JJP176" s="1"/>
      <c r="JJQ176" s="1"/>
      <c r="JJR176" s="1"/>
      <c r="JJS176" s="1"/>
      <c r="JJT176" s="1"/>
      <c r="JJU176" s="1"/>
      <c r="JJV176" s="1"/>
      <c r="JJW176" s="1"/>
      <c r="JJX176" s="1"/>
      <c r="JJY176" s="1"/>
      <c r="JJZ176" s="1"/>
      <c r="JKA176" s="1"/>
      <c r="JKB176" s="1"/>
      <c r="JKC176" s="1"/>
      <c r="JKD176" s="1"/>
      <c r="JKE176" s="1"/>
      <c r="JKF176" s="1"/>
      <c r="JKG176" s="1"/>
      <c r="JKH176" s="1"/>
      <c r="JKI176" s="1"/>
      <c r="JKJ176" s="1"/>
      <c r="JKK176" s="1"/>
      <c r="JKL176" s="1"/>
      <c r="JKM176" s="1"/>
      <c r="JKN176" s="1"/>
      <c r="JKO176" s="1"/>
      <c r="JKP176" s="1"/>
      <c r="JKQ176" s="1"/>
      <c r="JKR176" s="1"/>
      <c r="JKS176" s="1"/>
      <c r="JKT176" s="1"/>
      <c r="JKU176" s="1"/>
      <c r="JKV176" s="1"/>
      <c r="JKW176" s="1"/>
      <c r="JKX176" s="1"/>
      <c r="JKY176" s="1"/>
      <c r="JKZ176" s="1"/>
      <c r="JLA176" s="1"/>
      <c r="JLB176" s="1"/>
      <c r="JLC176" s="1"/>
      <c r="JLD176" s="1"/>
      <c r="JLE176" s="1"/>
      <c r="JLF176" s="1"/>
      <c r="JLG176" s="1"/>
      <c r="JLH176" s="1"/>
      <c r="JLI176" s="1"/>
      <c r="JLJ176" s="1"/>
      <c r="JLK176" s="1"/>
      <c r="JLL176" s="1"/>
      <c r="JLM176" s="1"/>
      <c r="JLN176" s="1"/>
      <c r="JLO176" s="1"/>
      <c r="JLP176" s="1"/>
      <c r="JLQ176" s="1"/>
      <c r="JLR176" s="1"/>
      <c r="JLS176" s="1"/>
      <c r="JLT176" s="1"/>
      <c r="JLU176" s="1"/>
      <c r="JLV176" s="1"/>
      <c r="JLW176" s="1"/>
      <c r="JLX176" s="1"/>
      <c r="JLY176" s="1"/>
      <c r="JLZ176" s="1"/>
      <c r="JMA176" s="1"/>
      <c r="JMB176" s="1"/>
      <c r="JMC176" s="1"/>
      <c r="JMD176" s="1"/>
      <c r="JME176" s="1"/>
      <c r="JMF176" s="1"/>
      <c r="JMG176" s="1"/>
      <c r="JMH176" s="1"/>
      <c r="JMI176" s="1"/>
      <c r="JMJ176" s="1"/>
      <c r="JMK176" s="1"/>
      <c r="JML176" s="1"/>
      <c r="JMM176" s="1"/>
      <c r="JMN176" s="1"/>
      <c r="JMO176" s="1"/>
      <c r="JMP176" s="1"/>
      <c r="JMQ176" s="1"/>
      <c r="JMR176" s="1"/>
      <c r="JMS176" s="1"/>
      <c r="JMT176" s="1"/>
      <c r="JMU176" s="1"/>
      <c r="JMV176" s="1"/>
      <c r="JMW176" s="1"/>
      <c r="JMX176" s="1"/>
      <c r="JMY176" s="1"/>
      <c r="JMZ176" s="1"/>
      <c r="JNA176" s="1"/>
      <c r="JNB176" s="1"/>
      <c r="JNC176" s="1"/>
      <c r="JND176" s="1"/>
      <c r="JNE176" s="1"/>
      <c r="JNF176" s="1"/>
      <c r="JNG176" s="1"/>
      <c r="JNH176" s="1"/>
      <c r="JNI176" s="1"/>
      <c r="JNJ176" s="1"/>
      <c r="JNK176" s="1"/>
      <c r="JNL176" s="1"/>
      <c r="JNM176" s="1"/>
      <c r="JNN176" s="1"/>
      <c r="JNO176" s="1"/>
      <c r="JNP176" s="1"/>
      <c r="JNQ176" s="1"/>
      <c r="JNR176" s="1"/>
      <c r="JNS176" s="1"/>
      <c r="JNT176" s="1"/>
      <c r="JNU176" s="1"/>
      <c r="JNV176" s="1"/>
      <c r="JNW176" s="1"/>
      <c r="JNX176" s="1"/>
      <c r="JNY176" s="1"/>
      <c r="JNZ176" s="1"/>
      <c r="JOA176" s="1"/>
      <c r="JOB176" s="1"/>
      <c r="JOC176" s="1"/>
      <c r="JOD176" s="1"/>
      <c r="JOE176" s="1"/>
      <c r="JOF176" s="1"/>
      <c r="JOG176" s="1"/>
      <c r="JOH176" s="1"/>
      <c r="JOI176" s="1"/>
      <c r="JOJ176" s="1"/>
      <c r="JOK176" s="1"/>
      <c r="JOL176" s="1"/>
      <c r="JOM176" s="1"/>
      <c r="JON176" s="1"/>
      <c r="JOO176" s="1"/>
      <c r="JOP176" s="1"/>
      <c r="JOQ176" s="1"/>
      <c r="JOR176" s="1"/>
      <c r="JOS176" s="1"/>
      <c r="JOT176" s="1"/>
      <c r="JOU176" s="1"/>
      <c r="JOV176" s="1"/>
      <c r="JOW176" s="1"/>
      <c r="JOX176" s="1"/>
      <c r="JOY176" s="1"/>
      <c r="JOZ176" s="1"/>
      <c r="JPA176" s="1"/>
      <c r="JPB176" s="1"/>
      <c r="JPC176" s="1"/>
      <c r="JPD176" s="1"/>
      <c r="JPE176" s="1"/>
      <c r="JPF176" s="1"/>
      <c r="JPG176" s="1"/>
      <c r="JPH176" s="1"/>
      <c r="JPI176" s="1"/>
      <c r="JPJ176" s="1"/>
      <c r="JPK176" s="1"/>
      <c r="JPL176" s="1"/>
      <c r="JPM176" s="1"/>
      <c r="JPN176" s="1"/>
      <c r="JPO176" s="1"/>
      <c r="JPP176" s="1"/>
      <c r="JPQ176" s="1"/>
      <c r="JPR176" s="1"/>
      <c r="JPS176" s="1"/>
      <c r="JPT176" s="1"/>
      <c r="JPU176" s="1"/>
      <c r="JPV176" s="1"/>
      <c r="JPW176" s="1"/>
      <c r="JPX176" s="1"/>
      <c r="JPY176" s="1"/>
      <c r="JPZ176" s="1"/>
      <c r="JQA176" s="1"/>
      <c r="JQB176" s="1"/>
      <c r="JQC176" s="1"/>
      <c r="JQD176" s="1"/>
      <c r="JQE176" s="1"/>
      <c r="JQF176" s="1"/>
      <c r="JQG176" s="1"/>
      <c r="JQH176" s="1"/>
      <c r="JQI176" s="1"/>
      <c r="JQJ176" s="1"/>
      <c r="JQK176" s="1"/>
      <c r="JQL176" s="1"/>
      <c r="JQM176" s="1"/>
      <c r="JQN176" s="1"/>
      <c r="JQO176" s="1"/>
      <c r="JQP176" s="1"/>
      <c r="JQQ176" s="1"/>
      <c r="JQR176" s="1"/>
      <c r="JQS176" s="1"/>
      <c r="JQT176" s="1"/>
      <c r="JQU176" s="1"/>
      <c r="JQV176" s="1"/>
      <c r="JQW176" s="1"/>
      <c r="JQX176" s="1"/>
      <c r="JQY176" s="1"/>
      <c r="JQZ176" s="1"/>
      <c r="JRA176" s="1"/>
      <c r="JRB176" s="1"/>
      <c r="JRC176" s="1"/>
      <c r="JRD176" s="1"/>
      <c r="JRE176" s="1"/>
      <c r="JRF176" s="1"/>
      <c r="JRG176" s="1"/>
      <c r="JRH176" s="1"/>
      <c r="JRI176" s="1"/>
      <c r="JRJ176" s="1"/>
      <c r="JRK176" s="1"/>
      <c r="JRL176" s="1"/>
      <c r="JRM176" s="1"/>
      <c r="JRN176" s="1"/>
      <c r="JRO176" s="1"/>
      <c r="JRP176" s="1"/>
      <c r="JRQ176" s="1"/>
      <c r="JRR176" s="1"/>
      <c r="JRS176" s="1"/>
      <c r="JRT176" s="1"/>
      <c r="JRU176" s="1"/>
      <c r="JRV176" s="1"/>
      <c r="JRW176" s="1"/>
      <c r="JRX176" s="1"/>
      <c r="JRY176" s="1"/>
      <c r="JRZ176" s="1"/>
      <c r="JSA176" s="1"/>
      <c r="JSB176" s="1"/>
      <c r="JSC176" s="1"/>
      <c r="JSD176" s="1"/>
      <c r="JSE176" s="1"/>
      <c r="JSF176" s="1"/>
      <c r="JSG176" s="1"/>
      <c r="JSH176" s="1"/>
      <c r="JSI176" s="1"/>
      <c r="JSJ176" s="1"/>
      <c r="JSK176" s="1"/>
      <c r="JSL176" s="1"/>
      <c r="JSM176" s="1"/>
      <c r="JSN176" s="1"/>
      <c r="JSO176" s="1"/>
      <c r="JSP176" s="1"/>
      <c r="JSQ176" s="1"/>
      <c r="JSR176" s="1"/>
      <c r="JSS176" s="1"/>
      <c r="JST176" s="1"/>
      <c r="JSU176" s="1"/>
      <c r="JSV176" s="1"/>
      <c r="JSW176" s="1"/>
      <c r="JSX176" s="1"/>
      <c r="JSY176" s="1"/>
      <c r="JSZ176" s="1"/>
      <c r="JTA176" s="1"/>
      <c r="JTB176" s="1"/>
      <c r="JTC176" s="1"/>
      <c r="JTD176" s="1"/>
      <c r="JTE176" s="1"/>
      <c r="JTF176" s="1"/>
      <c r="JTG176" s="1"/>
      <c r="JTH176" s="1"/>
      <c r="JTI176" s="1"/>
      <c r="JTJ176" s="1"/>
      <c r="JTK176" s="1"/>
      <c r="JTL176" s="1"/>
      <c r="JTM176" s="1"/>
      <c r="JTN176" s="1"/>
      <c r="JTO176" s="1"/>
      <c r="JTP176" s="1"/>
      <c r="JTQ176" s="1"/>
      <c r="JTR176" s="1"/>
      <c r="JTS176" s="1"/>
      <c r="JTT176" s="1"/>
      <c r="JTU176" s="1"/>
      <c r="JTV176" s="1"/>
      <c r="JTW176" s="1"/>
      <c r="JTX176" s="1"/>
      <c r="JTY176" s="1"/>
      <c r="JTZ176" s="1"/>
      <c r="JUA176" s="1"/>
      <c r="JUB176" s="1"/>
      <c r="JUC176" s="1"/>
      <c r="JUD176" s="1"/>
      <c r="JUE176" s="1"/>
      <c r="JUF176" s="1"/>
      <c r="JUG176" s="1"/>
      <c r="JUH176" s="1"/>
      <c r="JUI176" s="1"/>
      <c r="JUJ176" s="1"/>
      <c r="JUK176" s="1"/>
      <c r="JUL176" s="1"/>
      <c r="JUM176" s="1"/>
      <c r="JUN176" s="1"/>
      <c r="JUO176" s="1"/>
      <c r="JUP176" s="1"/>
      <c r="JUQ176" s="1"/>
      <c r="JUR176" s="1"/>
      <c r="JUS176" s="1"/>
      <c r="JUT176" s="1"/>
      <c r="JUU176" s="1"/>
      <c r="JUV176" s="1"/>
      <c r="JUW176" s="1"/>
      <c r="JUX176" s="1"/>
      <c r="JUY176" s="1"/>
      <c r="JUZ176" s="1"/>
      <c r="JVA176" s="1"/>
      <c r="JVB176" s="1"/>
      <c r="JVC176" s="1"/>
      <c r="JVD176" s="1"/>
      <c r="JVE176" s="1"/>
      <c r="JVF176" s="1"/>
      <c r="JVG176" s="1"/>
      <c r="JVH176" s="1"/>
      <c r="JVI176" s="1"/>
      <c r="JVJ176" s="1"/>
      <c r="JVK176" s="1"/>
      <c r="JVL176" s="1"/>
      <c r="JVM176" s="1"/>
      <c r="JVN176" s="1"/>
      <c r="JVO176" s="1"/>
      <c r="JVP176" s="1"/>
      <c r="JVQ176" s="1"/>
      <c r="JVR176" s="1"/>
      <c r="JVS176" s="1"/>
      <c r="JVT176" s="1"/>
      <c r="JVU176" s="1"/>
      <c r="JVV176" s="1"/>
      <c r="JVW176" s="1"/>
      <c r="JVX176" s="1"/>
      <c r="JVY176" s="1"/>
      <c r="JVZ176" s="1"/>
      <c r="JWA176" s="1"/>
      <c r="JWB176" s="1"/>
      <c r="JWC176" s="1"/>
      <c r="JWD176" s="1"/>
      <c r="JWE176" s="1"/>
      <c r="JWF176" s="1"/>
      <c r="JWG176" s="1"/>
      <c r="JWH176" s="1"/>
      <c r="JWI176" s="1"/>
      <c r="JWJ176" s="1"/>
      <c r="JWK176" s="1"/>
      <c r="JWL176" s="1"/>
      <c r="JWM176" s="1"/>
      <c r="JWN176" s="1"/>
      <c r="JWO176" s="1"/>
      <c r="JWP176" s="1"/>
      <c r="JWQ176" s="1"/>
      <c r="JWR176" s="1"/>
      <c r="JWS176" s="1"/>
      <c r="JWT176" s="1"/>
      <c r="JWU176" s="1"/>
      <c r="JWV176" s="1"/>
      <c r="JWW176" s="1"/>
      <c r="JWX176" s="1"/>
      <c r="JWY176" s="1"/>
      <c r="JWZ176" s="1"/>
      <c r="JXA176" s="1"/>
      <c r="JXB176" s="1"/>
      <c r="JXC176" s="1"/>
      <c r="JXD176" s="1"/>
      <c r="JXE176" s="1"/>
      <c r="JXF176" s="1"/>
      <c r="JXG176" s="1"/>
      <c r="JXH176" s="1"/>
      <c r="JXI176" s="1"/>
      <c r="JXJ176" s="1"/>
      <c r="JXK176" s="1"/>
      <c r="JXL176" s="1"/>
      <c r="JXM176" s="1"/>
      <c r="JXN176" s="1"/>
      <c r="JXO176" s="1"/>
      <c r="JXP176" s="1"/>
      <c r="JXQ176" s="1"/>
      <c r="JXR176" s="1"/>
      <c r="JXS176" s="1"/>
      <c r="JXT176" s="1"/>
      <c r="JXU176" s="1"/>
      <c r="JXV176" s="1"/>
      <c r="JXW176" s="1"/>
      <c r="JXX176" s="1"/>
      <c r="JXY176" s="1"/>
      <c r="JXZ176" s="1"/>
      <c r="JYA176" s="1"/>
      <c r="JYB176" s="1"/>
      <c r="JYC176" s="1"/>
      <c r="JYD176" s="1"/>
      <c r="JYE176" s="1"/>
      <c r="JYF176" s="1"/>
      <c r="JYG176" s="1"/>
      <c r="JYH176" s="1"/>
      <c r="JYI176" s="1"/>
      <c r="JYJ176" s="1"/>
      <c r="JYK176" s="1"/>
      <c r="JYL176" s="1"/>
      <c r="JYM176" s="1"/>
      <c r="JYN176" s="1"/>
      <c r="JYO176" s="1"/>
      <c r="JYP176" s="1"/>
      <c r="JYQ176" s="1"/>
      <c r="JYR176" s="1"/>
      <c r="JYS176" s="1"/>
      <c r="JYT176" s="1"/>
      <c r="JYU176" s="1"/>
      <c r="JYV176" s="1"/>
      <c r="JYW176" s="1"/>
      <c r="JYX176" s="1"/>
      <c r="JYY176" s="1"/>
      <c r="JYZ176" s="1"/>
      <c r="JZA176" s="1"/>
      <c r="JZB176" s="1"/>
      <c r="JZC176" s="1"/>
      <c r="JZD176" s="1"/>
      <c r="JZE176" s="1"/>
      <c r="JZF176" s="1"/>
      <c r="JZG176" s="1"/>
      <c r="JZH176" s="1"/>
      <c r="JZI176" s="1"/>
      <c r="JZJ176" s="1"/>
      <c r="JZK176" s="1"/>
      <c r="JZL176" s="1"/>
      <c r="JZM176" s="1"/>
      <c r="JZN176" s="1"/>
      <c r="JZO176" s="1"/>
      <c r="JZP176" s="1"/>
      <c r="JZQ176" s="1"/>
      <c r="JZR176" s="1"/>
      <c r="JZS176" s="1"/>
      <c r="JZT176" s="1"/>
      <c r="JZU176" s="1"/>
      <c r="JZV176" s="1"/>
      <c r="JZW176" s="1"/>
      <c r="JZX176" s="1"/>
      <c r="JZY176" s="1"/>
      <c r="JZZ176" s="1"/>
      <c r="KAA176" s="1"/>
      <c r="KAB176" s="1"/>
      <c r="KAC176" s="1"/>
      <c r="KAD176" s="1"/>
      <c r="KAE176" s="1"/>
      <c r="KAF176" s="1"/>
      <c r="KAG176" s="1"/>
      <c r="KAH176" s="1"/>
      <c r="KAI176" s="1"/>
      <c r="KAJ176" s="1"/>
      <c r="KAK176" s="1"/>
      <c r="KAL176" s="1"/>
      <c r="KAM176" s="1"/>
      <c r="KAN176" s="1"/>
      <c r="KAO176" s="1"/>
      <c r="KAP176" s="1"/>
      <c r="KAQ176" s="1"/>
      <c r="KAR176" s="1"/>
      <c r="KAS176" s="1"/>
      <c r="KAT176" s="1"/>
      <c r="KAU176" s="1"/>
      <c r="KAV176" s="1"/>
      <c r="KAW176" s="1"/>
      <c r="KAX176" s="1"/>
      <c r="KAY176" s="1"/>
      <c r="KAZ176" s="1"/>
      <c r="KBA176" s="1"/>
      <c r="KBB176" s="1"/>
      <c r="KBC176" s="1"/>
      <c r="KBD176" s="1"/>
      <c r="KBE176" s="1"/>
      <c r="KBF176" s="1"/>
      <c r="KBG176" s="1"/>
      <c r="KBH176" s="1"/>
      <c r="KBI176" s="1"/>
      <c r="KBJ176" s="1"/>
      <c r="KBK176" s="1"/>
      <c r="KBL176" s="1"/>
      <c r="KBM176" s="1"/>
      <c r="KBN176" s="1"/>
      <c r="KBO176" s="1"/>
      <c r="KBP176" s="1"/>
      <c r="KBQ176" s="1"/>
      <c r="KBR176" s="1"/>
      <c r="KBS176" s="1"/>
      <c r="KBT176" s="1"/>
      <c r="KBU176" s="1"/>
      <c r="KBV176" s="1"/>
      <c r="KBW176" s="1"/>
      <c r="KBX176" s="1"/>
      <c r="KBY176" s="1"/>
      <c r="KBZ176" s="1"/>
      <c r="KCA176" s="1"/>
      <c r="KCB176" s="1"/>
      <c r="KCC176" s="1"/>
      <c r="KCD176" s="1"/>
      <c r="KCE176" s="1"/>
      <c r="KCF176" s="1"/>
      <c r="KCG176" s="1"/>
      <c r="KCH176" s="1"/>
      <c r="KCI176" s="1"/>
      <c r="KCJ176" s="1"/>
      <c r="KCK176" s="1"/>
      <c r="KCL176" s="1"/>
      <c r="KCM176" s="1"/>
      <c r="KCN176" s="1"/>
      <c r="KCO176" s="1"/>
      <c r="KCP176" s="1"/>
      <c r="KCQ176" s="1"/>
      <c r="KCR176" s="1"/>
      <c r="KCS176" s="1"/>
      <c r="KCT176" s="1"/>
      <c r="KCU176" s="1"/>
      <c r="KCV176" s="1"/>
      <c r="KCW176" s="1"/>
      <c r="KCX176" s="1"/>
      <c r="KCY176" s="1"/>
      <c r="KCZ176" s="1"/>
      <c r="KDA176" s="1"/>
      <c r="KDB176" s="1"/>
      <c r="KDC176" s="1"/>
      <c r="KDD176" s="1"/>
      <c r="KDE176" s="1"/>
      <c r="KDF176" s="1"/>
      <c r="KDG176" s="1"/>
      <c r="KDH176" s="1"/>
      <c r="KDI176" s="1"/>
      <c r="KDJ176" s="1"/>
      <c r="KDK176" s="1"/>
      <c r="KDL176" s="1"/>
      <c r="KDM176" s="1"/>
      <c r="KDN176" s="1"/>
      <c r="KDO176" s="1"/>
      <c r="KDP176" s="1"/>
      <c r="KDQ176" s="1"/>
      <c r="KDR176" s="1"/>
      <c r="KDS176" s="1"/>
      <c r="KDT176" s="1"/>
      <c r="KDU176" s="1"/>
      <c r="KDV176" s="1"/>
      <c r="KDW176" s="1"/>
      <c r="KDX176" s="1"/>
      <c r="KDY176" s="1"/>
      <c r="KDZ176" s="1"/>
      <c r="KEA176" s="1"/>
      <c r="KEB176" s="1"/>
      <c r="KEC176" s="1"/>
      <c r="KED176" s="1"/>
      <c r="KEE176" s="1"/>
      <c r="KEF176" s="1"/>
      <c r="KEG176" s="1"/>
      <c r="KEH176" s="1"/>
      <c r="KEI176" s="1"/>
      <c r="KEJ176" s="1"/>
      <c r="KEK176" s="1"/>
      <c r="KEL176" s="1"/>
      <c r="KEM176" s="1"/>
      <c r="KEN176" s="1"/>
      <c r="KEO176" s="1"/>
      <c r="KEP176" s="1"/>
      <c r="KEQ176" s="1"/>
      <c r="KER176" s="1"/>
      <c r="KES176" s="1"/>
      <c r="KET176" s="1"/>
      <c r="KEU176" s="1"/>
      <c r="KEV176" s="1"/>
      <c r="KEW176" s="1"/>
      <c r="KEX176" s="1"/>
      <c r="KEY176" s="1"/>
      <c r="KEZ176" s="1"/>
      <c r="KFA176" s="1"/>
      <c r="KFB176" s="1"/>
      <c r="KFC176" s="1"/>
      <c r="KFD176" s="1"/>
      <c r="KFE176" s="1"/>
      <c r="KFF176" s="1"/>
      <c r="KFG176" s="1"/>
      <c r="KFH176" s="1"/>
      <c r="KFI176" s="1"/>
      <c r="KFJ176" s="1"/>
      <c r="KFK176" s="1"/>
      <c r="KFL176" s="1"/>
      <c r="KFM176" s="1"/>
      <c r="KFN176" s="1"/>
      <c r="KFO176" s="1"/>
      <c r="KFP176" s="1"/>
      <c r="KFQ176" s="1"/>
      <c r="KFR176" s="1"/>
      <c r="KFS176" s="1"/>
      <c r="KFT176" s="1"/>
      <c r="KFU176" s="1"/>
      <c r="KFV176" s="1"/>
      <c r="KFW176" s="1"/>
      <c r="KFX176" s="1"/>
      <c r="KFY176" s="1"/>
      <c r="KFZ176" s="1"/>
      <c r="KGA176" s="1"/>
      <c r="KGB176" s="1"/>
      <c r="KGC176" s="1"/>
      <c r="KGD176" s="1"/>
      <c r="KGE176" s="1"/>
      <c r="KGF176" s="1"/>
      <c r="KGG176" s="1"/>
      <c r="KGH176" s="1"/>
      <c r="KGI176" s="1"/>
      <c r="KGJ176" s="1"/>
      <c r="KGK176" s="1"/>
      <c r="KGL176" s="1"/>
      <c r="KGM176" s="1"/>
      <c r="KGN176" s="1"/>
      <c r="KGO176" s="1"/>
      <c r="KGP176" s="1"/>
      <c r="KGQ176" s="1"/>
      <c r="KGR176" s="1"/>
      <c r="KGS176" s="1"/>
      <c r="KGT176" s="1"/>
      <c r="KGU176" s="1"/>
      <c r="KGV176" s="1"/>
      <c r="KGW176" s="1"/>
      <c r="KGX176" s="1"/>
      <c r="KGY176" s="1"/>
      <c r="KGZ176" s="1"/>
      <c r="KHA176" s="1"/>
      <c r="KHB176" s="1"/>
      <c r="KHC176" s="1"/>
      <c r="KHD176" s="1"/>
      <c r="KHE176" s="1"/>
      <c r="KHF176" s="1"/>
      <c r="KHG176" s="1"/>
      <c r="KHH176" s="1"/>
      <c r="KHI176" s="1"/>
      <c r="KHJ176" s="1"/>
      <c r="KHK176" s="1"/>
      <c r="KHL176" s="1"/>
      <c r="KHM176" s="1"/>
      <c r="KHN176" s="1"/>
      <c r="KHO176" s="1"/>
      <c r="KHP176" s="1"/>
      <c r="KHQ176" s="1"/>
      <c r="KHR176" s="1"/>
      <c r="KHS176" s="1"/>
      <c r="KHT176" s="1"/>
      <c r="KHU176" s="1"/>
      <c r="KHV176" s="1"/>
      <c r="KHW176" s="1"/>
      <c r="KHX176" s="1"/>
      <c r="KHY176" s="1"/>
      <c r="KHZ176" s="1"/>
      <c r="KIA176" s="1"/>
      <c r="KIB176" s="1"/>
      <c r="KIC176" s="1"/>
      <c r="KID176" s="1"/>
      <c r="KIE176" s="1"/>
      <c r="KIF176" s="1"/>
      <c r="KIG176" s="1"/>
      <c r="KIH176" s="1"/>
      <c r="KII176" s="1"/>
      <c r="KIJ176" s="1"/>
      <c r="KIK176" s="1"/>
      <c r="KIL176" s="1"/>
      <c r="KIM176" s="1"/>
      <c r="KIN176" s="1"/>
      <c r="KIO176" s="1"/>
      <c r="KIP176" s="1"/>
      <c r="KIQ176" s="1"/>
      <c r="KIR176" s="1"/>
      <c r="KIS176" s="1"/>
      <c r="KIT176" s="1"/>
      <c r="KIU176" s="1"/>
      <c r="KIV176" s="1"/>
      <c r="KIW176" s="1"/>
      <c r="KIX176" s="1"/>
      <c r="KIY176" s="1"/>
      <c r="KIZ176" s="1"/>
      <c r="KJA176" s="1"/>
      <c r="KJB176" s="1"/>
      <c r="KJC176" s="1"/>
      <c r="KJD176" s="1"/>
      <c r="KJE176" s="1"/>
      <c r="KJF176" s="1"/>
      <c r="KJG176" s="1"/>
      <c r="KJH176" s="1"/>
      <c r="KJI176" s="1"/>
      <c r="KJJ176" s="1"/>
      <c r="KJK176" s="1"/>
      <c r="KJL176" s="1"/>
      <c r="KJM176" s="1"/>
      <c r="KJN176" s="1"/>
      <c r="KJO176" s="1"/>
      <c r="KJP176" s="1"/>
      <c r="KJQ176" s="1"/>
      <c r="KJR176" s="1"/>
      <c r="KJS176" s="1"/>
      <c r="KJT176" s="1"/>
      <c r="KJU176" s="1"/>
      <c r="KJV176" s="1"/>
      <c r="KJW176" s="1"/>
      <c r="KJX176" s="1"/>
      <c r="KJY176" s="1"/>
      <c r="KJZ176" s="1"/>
      <c r="KKA176" s="1"/>
      <c r="KKB176" s="1"/>
      <c r="KKC176" s="1"/>
      <c r="KKD176" s="1"/>
      <c r="KKE176" s="1"/>
      <c r="KKF176" s="1"/>
      <c r="KKG176" s="1"/>
      <c r="KKH176" s="1"/>
      <c r="KKI176" s="1"/>
      <c r="KKJ176" s="1"/>
      <c r="KKK176" s="1"/>
      <c r="KKL176" s="1"/>
      <c r="KKM176" s="1"/>
      <c r="KKN176" s="1"/>
      <c r="KKO176" s="1"/>
      <c r="KKP176" s="1"/>
      <c r="KKQ176" s="1"/>
      <c r="KKR176" s="1"/>
      <c r="KKS176" s="1"/>
      <c r="KKT176" s="1"/>
      <c r="KKU176" s="1"/>
      <c r="KKV176" s="1"/>
      <c r="KKW176" s="1"/>
      <c r="KKX176" s="1"/>
      <c r="KKY176" s="1"/>
      <c r="KKZ176" s="1"/>
      <c r="KLA176" s="1"/>
      <c r="KLB176" s="1"/>
      <c r="KLC176" s="1"/>
      <c r="KLD176" s="1"/>
      <c r="KLE176" s="1"/>
      <c r="KLF176" s="1"/>
      <c r="KLG176" s="1"/>
      <c r="KLH176" s="1"/>
      <c r="KLI176" s="1"/>
      <c r="KLJ176" s="1"/>
      <c r="KLK176" s="1"/>
      <c r="KLL176" s="1"/>
      <c r="KLM176" s="1"/>
      <c r="KLN176" s="1"/>
      <c r="KLO176" s="1"/>
      <c r="KLP176" s="1"/>
      <c r="KLQ176" s="1"/>
      <c r="KLR176" s="1"/>
      <c r="KLS176" s="1"/>
      <c r="KLT176" s="1"/>
      <c r="KLU176" s="1"/>
      <c r="KLV176" s="1"/>
      <c r="KLW176" s="1"/>
      <c r="KLX176" s="1"/>
      <c r="KLY176" s="1"/>
      <c r="KLZ176" s="1"/>
      <c r="KMA176" s="1"/>
      <c r="KMB176" s="1"/>
      <c r="KMC176" s="1"/>
      <c r="KMD176" s="1"/>
      <c r="KME176" s="1"/>
      <c r="KMF176" s="1"/>
      <c r="KMG176" s="1"/>
      <c r="KMH176" s="1"/>
      <c r="KMI176" s="1"/>
      <c r="KMJ176" s="1"/>
      <c r="KMK176" s="1"/>
      <c r="KML176" s="1"/>
      <c r="KMM176" s="1"/>
      <c r="KMN176" s="1"/>
      <c r="KMO176" s="1"/>
      <c r="KMP176" s="1"/>
      <c r="KMQ176" s="1"/>
      <c r="KMR176" s="1"/>
      <c r="KMS176" s="1"/>
      <c r="KMT176" s="1"/>
      <c r="KMU176" s="1"/>
      <c r="KMV176" s="1"/>
      <c r="KMW176" s="1"/>
      <c r="KMX176" s="1"/>
      <c r="KMY176" s="1"/>
      <c r="KMZ176" s="1"/>
      <c r="KNA176" s="1"/>
      <c r="KNB176" s="1"/>
      <c r="KNC176" s="1"/>
      <c r="KND176" s="1"/>
      <c r="KNE176" s="1"/>
      <c r="KNF176" s="1"/>
      <c r="KNG176" s="1"/>
      <c r="KNH176" s="1"/>
      <c r="KNI176" s="1"/>
      <c r="KNJ176" s="1"/>
      <c r="KNK176" s="1"/>
      <c r="KNL176" s="1"/>
      <c r="KNM176" s="1"/>
      <c r="KNN176" s="1"/>
      <c r="KNO176" s="1"/>
      <c r="KNP176" s="1"/>
      <c r="KNQ176" s="1"/>
      <c r="KNR176" s="1"/>
      <c r="KNS176" s="1"/>
      <c r="KNT176" s="1"/>
      <c r="KNU176" s="1"/>
      <c r="KNV176" s="1"/>
      <c r="KNW176" s="1"/>
      <c r="KNX176" s="1"/>
      <c r="KNY176" s="1"/>
      <c r="KNZ176" s="1"/>
      <c r="KOA176" s="1"/>
      <c r="KOB176" s="1"/>
      <c r="KOC176" s="1"/>
      <c r="KOD176" s="1"/>
      <c r="KOE176" s="1"/>
      <c r="KOF176" s="1"/>
      <c r="KOG176" s="1"/>
      <c r="KOH176" s="1"/>
      <c r="KOI176" s="1"/>
      <c r="KOJ176" s="1"/>
      <c r="KOK176" s="1"/>
      <c r="KOL176" s="1"/>
      <c r="KOM176" s="1"/>
      <c r="KON176" s="1"/>
      <c r="KOO176" s="1"/>
      <c r="KOP176" s="1"/>
      <c r="KOQ176" s="1"/>
      <c r="KOR176" s="1"/>
      <c r="KOS176" s="1"/>
      <c r="KOT176" s="1"/>
      <c r="KOU176" s="1"/>
      <c r="KOV176" s="1"/>
      <c r="KOW176" s="1"/>
      <c r="KOX176" s="1"/>
      <c r="KOY176" s="1"/>
      <c r="KOZ176" s="1"/>
      <c r="KPA176" s="1"/>
      <c r="KPB176" s="1"/>
      <c r="KPC176" s="1"/>
      <c r="KPD176" s="1"/>
      <c r="KPE176" s="1"/>
      <c r="KPF176" s="1"/>
      <c r="KPG176" s="1"/>
      <c r="KPH176" s="1"/>
      <c r="KPI176" s="1"/>
      <c r="KPJ176" s="1"/>
      <c r="KPK176" s="1"/>
      <c r="KPL176" s="1"/>
      <c r="KPM176" s="1"/>
      <c r="KPN176" s="1"/>
      <c r="KPO176" s="1"/>
      <c r="KPP176" s="1"/>
      <c r="KPQ176" s="1"/>
      <c r="KPR176" s="1"/>
      <c r="KPS176" s="1"/>
      <c r="KPT176" s="1"/>
      <c r="KPU176" s="1"/>
      <c r="KPV176" s="1"/>
      <c r="KPW176" s="1"/>
      <c r="KPX176" s="1"/>
      <c r="KPY176" s="1"/>
      <c r="KPZ176" s="1"/>
      <c r="KQA176" s="1"/>
      <c r="KQB176" s="1"/>
      <c r="KQC176" s="1"/>
      <c r="KQD176" s="1"/>
      <c r="KQE176" s="1"/>
      <c r="KQF176" s="1"/>
      <c r="KQG176" s="1"/>
      <c r="KQH176" s="1"/>
      <c r="KQI176" s="1"/>
      <c r="KQJ176" s="1"/>
      <c r="KQK176" s="1"/>
      <c r="KQL176" s="1"/>
      <c r="KQM176" s="1"/>
      <c r="KQN176" s="1"/>
      <c r="KQO176" s="1"/>
      <c r="KQP176" s="1"/>
      <c r="KQQ176" s="1"/>
      <c r="KQR176" s="1"/>
      <c r="KQS176" s="1"/>
      <c r="KQT176" s="1"/>
      <c r="KQU176" s="1"/>
      <c r="KQV176" s="1"/>
      <c r="KQW176" s="1"/>
      <c r="KQX176" s="1"/>
      <c r="KQY176" s="1"/>
      <c r="KQZ176" s="1"/>
      <c r="KRA176" s="1"/>
      <c r="KRB176" s="1"/>
      <c r="KRC176" s="1"/>
      <c r="KRD176" s="1"/>
      <c r="KRE176" s="1"/>
      <c r="KRF176" s="1"/>
      <c r="KRG176" s="1"/>
      <c r="KRH176" s="1"/>
      <c r="KRI176" s="1"/>
      <c r="KRJ176" s="1"/>
      <c r="KRK176" s="1"/>
      <c r="KRL176" s="1"/>
      <c r="KRM176" s="1"/>
      <c r="KRN176" s="1"/>
      <c r="KRO176" s="1"/>
      <c r="KRP176" s="1"/>
      <c r="KRQ176" s="1"/>
      <c r="KRR176" s="1"/>
      <c r="KRS176" s="1"/>
      <c r="KRT176" s="1"/>
      <c r="KRU176" s="1"/>
      <c r="KRV176" s="1"/>
      <c r="KRW176" s="1"/>
      <c r="KRX176" s="1"/>
      <c r="KRY176" s="1"/>
      <c r="KRZ176" s="1"/>
      <c r="KSA176" s="1"/>
      <c r="KSB176" s="1"/>
      <c r="KSC176" s="1"/>
      <c r="KSD176" s="1"/>
      <c r="KSE176" s="1"/>
      <c r="KSF176" s="1"/>
      <c r="KSG176" s="1"/>
      <c r="KSH176" s="1"/>
      <c r="KSI176" s="1"/>
      <c r="KSJ176" s="1"/>
      <c r="KSK176" s="1"/>
      <c r="KSL176" s="1"/>
      <c r="KSM176" s="1"/>
      <c r="KSN176" s="1"/>
      <c r="KSO176" s="1"/>
      <c r="KSP176" s="1"/>
      <c r="KSQ176" s="1"/>
      <c r="KSR176" s="1"/>
      <c r="KSS176" s="1"/>
      <c r="KST176" s="1"/>
      <c r="KSU176" s="1"/>
      <c r="KSV176" s="1"/>
      <c r="KSW176" s="1"/>
      <c r="KSX176" s="1"/>
      <c r="KSY176" s="1"/>
      <c r="KSZ176" s="1"/>
      <c r="KTA176" s="1"/>
      <c r="KTB176" s="1"/>
      <c r="KTC176" s="1"/>
      <c r="KTD176" s="1"/>
      <c r="KTE176" s="1"/>
      <c r="KTF176" s="1"/>
      <c r="KTG176" s="1"/>
      <c r="KTH176" s="1"/>
      <c r="KTI176" s="1"/>
      <c r="KTJ176" s="1"/>
      <c r="KTK176" s="1"/>
      <c r="KTL176" s="1"/>
      <c r="KTM176" s="1"/>
      <c r="KTN176" s="1"/>
      <c r="KTO176" s="1"/>
      <c r="KTP176" s="1"/>
      <c r="KTQ176" s="1"/>
      <c r="KTR176" s="1"/>
      <c r="KTS176" s="1"/>
      <c r="KTT176" s="1"/>
      <c r="KTU176" s="1"/>
      <c r="KTV176" s="1"/>
      <c r="KTW176" s="1"/>
      <c r="KTX176" s="1"/>
      <c r="KTY176" s="1"/>
      <c r="KTZ176" s="1"/>
      <c r="KUA176" s="1"/>
      <c r="KUB176" s="1"/>
      <c r="KUC176" s="1"/>
      <c r="KUD176" s="1"/>
      <c r="KUE176" s="1"/>
      <c r="KUF176" s="1"/>
      <c r="KUG176" s="1"/>
      <c r="KUH176" s="1"/>
      <c r="KUI176" s="1"/>
      <c r="KUJ176" s="1"/>
      <c r="KUK176" s="1"/>
      <c r="KUL176" s="1"/>
      <c r="KUM176" s="1"/>
      <c r="KUN176" s="1"/>
      <c r="KUO176" s="1"/>
      <c r="KUP176" s="1"/>
      <c r="KUQ176" s="1"/>
      <c r="KUR176" s="1"/>
      <c r="KUS176" s="1"/>
      <c r="KUT176" s="1"/>
      <c r="KUU176" s="1"/>
      <c r="KUV176" s="1"/>
      <c r="KUW176" s="1"/>
      <c r="KUX176" s="1"/>
      <c r="KUY176" s="1"/>
      <c r="KUZ176" s="1"/>
      <c r="KVA176" s="1"/>
      <c r="KVB176" s="1"/>
      <c r="KVC176" s="1"/>
      <c r="KVD176" s="1"/>
      <c r="KVE176" s="1"/>
      <c r="KVF176" s="1"/>
      <c r="KVG176" s="1"/>
      <c r="KVH176" s="1"/>
      <c r="KVI176" s="1"/>
      <c r="KVJ176" s="1"/>
      <c r="KVK176" s="1"/>
      <c r="KVL176" s="1"/>
      <c r="KVM176" s="1"/>
      <c r="KVN176" s="1"/>
      <c r="KVO176" s="1"/>
      <c r="KVP176" s="1"/>
      <c r="KVQ176" s="1"/>
      <c r="KVR176" s="1"/>
      <c r="KVS176" s="1"/>
      <c r="KVT176" s="1"/>
      <c r="KVU176" s="1"/>
      <c r="KVV176" s="1"/>
      <c r="KVW176" s="1"/>
      <c r="KVX176" s="1"/>
      <c r="KVY176" s="1"/>
      <c r="KVZ176" s="1"/>
      <c r="KWA176" s="1"/>
      <c r="KWB176" s="1"/>
      <c r="KWC176" s="1"/>
      <c r="KWD176" s="1"/>
      <c r="KWE176" s="1"/>
      <c r="KWF176" s="1"/>
      <c r="KWG176" s="1"/>
      <c r="KWH176" s="1"/>
      <c r="KWI176" s="1"/>
      <c r="KWJ176" s="1"/>
      <c r="KWK176" s="1"/>
      <c r="KWL176" s="1"/>
      <c r="KWM176" s="1"/>
      <c r="KWN176" s="1"/>
      <c r="KWO176" s="1"/>
      <c r="KWP176" s="1"/>
      <c r="KWQ176" s="1"/>
      <c r="KWR176" s="1"/>
      <c r="KWS176" s="1"/>
      <c r="KWT176" s="1"/>
      <c r="KWU176" s="1"/>
      <c r="KWV176" s="1"/>
      <c r="KWW176" s="1"/>
      <c r="KWX176" s="1"/>
      <c r="KWY176" s="1"/>
      <c r="KWZ176" s="1"/>
      <c r="KXA176" s="1"/>
      <c r="KXB176" s="1"/>
      <c r="KXC176" s="1"/>
      <c r="KXD176" s="1"/>
      <c r="KXE176" s="1"/>
      <c r="KXF176" s="1"/>
      <c r="KXG176" s="1"/>
      <c r="KXH176" s="1"/>
      <c r="KXI176" s="1"/>
      <c r="KXJ176" s="1"/>
      <c r="KXK176" s="1"/>
      <c r="KXL176" s="1"/>
      <c r="KXM176" s="1"/>
      <c r="KXN176" s="1"/>
      <c r="KXO176" s="1"/>
      <c r="KXP176" s="1"/>
      <c r="KXQ176" s="1"/>
      <c r="KXR176" s="1"/>
      <c r="KXS176" s="1"/>
      <c r="KXT176" s="1"/>
      <c r="KXU176" s="1"/>
      <c r="KXV176" s="1"/>
      <c r="KXW176" s="1"/>
      <c r="KXX176" s="1"/>
      <c r="KXY176" s="1"/>
      <c r="KXZ176" s="1"/>
      <c r="KYA176" s="1"/>
      <c r="KYB176" s="1"/>
      <c r="KYC176" s="1"/>
      <c r="KYD176" s="1"/>
      <c r="KYE176" s="1"/>
      <c r="KYF176" s="1"/>
      <c r="KYG176" s="1"/>
      <c r="KYH176" s="1"/>
      <c r="KYI176" s="1"/>
      <c r="KYJ176" s="1"/>
      <c r="KYK176" s="1"/>
      <c r="KYL176" s="1"/>
      <c r="KYM176" s="1"/>
      <c r="KYN176" s="1"/>
      <c r="KYO176" s="1"/>
      <c r="KYP176" s="1"/>
      <c r="KYQ176" s="1"/>
      <c r="KYR176" s="1"/>
      <c r="KYS176" s="1"/>
      <c r="KYT176" s="1"/>
      <c r="KYU176" s="1"/>
      <c r="KYV176" s="1"/>
      <c r="KYW176" s="1"/>
      <c r="KYX176" s="1"/>
      <c r="KYY176" s="1"/>
      <c r="KYZ176" s="1"/>
      <c r="KZA176" s="1"/>
      <c r="KZB176" s="1"/>
      <c r="KZC176" s="1"/>
      <c r="KZD176" s="1"/>
      <c r="KZE176" s="1"/>
      <c r="KZF176" s="1"/>
      <c r="KZG176" s="1"/>
      <c r="KZH176" s="1"/>
      <c r="KZI176" s="1"/>
      <c r="KZJ176" s="1"/>
      <c r="KZK176" s="1"/>
      <c r="KZL176" s="1"/>
      <c r="KZM176" s="1"/>
      <c r="KZN176" s="1"/>
      <c r="KZO176" s="1"/>
      <c r="KZP176" s="1"/>
      <c r="KZQ176" s="1"/>
      <c r="KZR176" s="1"/>
      <c r="KZS176" s="1"/>
      <c r="KZT176" s="1"/>
      <c r="KZU176" s="1"/>
      <c r="KZV176" s="1"/>
      <c r="KZW176" s="1"/>
      <c r="KZX176" s="1"/>
      <c r="KZY176" s="1"/>
      <c r="KZZ176" s="1"/>
      <c r="LAA176" s="1"/>
      <c r="LAB176" s="1"/>
      <c r="LAC176" s="1"/>
      <c r="LAD176" s="1"/>
      <c r="LAE176" s="1"/>
      <c r="LAF176" s="1"/>
      <c r="LAG176" s="1"/>
      <c r="LAH176" s="1"/>
      <c r="LAI176" s="1"/>
      <c r="LAJ176" s="1"/>
      <c r="LAK176" s="1"/>
      <c r="LAL176" s="1"/>
      <c r="LAM176" s="1"/>
      <c r="LAN176" s="1"/>
      <c r="LAO176" s="1"/>
      <c r="LAP176" s="1"/>
      <c r="LAQ176" s="1"/>
      <c r="LAR176" s="1"/>
      <c r="LAS176" s="1"/>
      <c r="LAT176" s="1"/>
      <c r="LAU176" s="1"/>
      <c r="LAV176" s="1"/>
      <c r="LAW176" s="1"/>
      <c r="LAX176" s="1"/>
      <c r="LAY176" s="1"/>
      <c r="LAZ176" s="1"/>
      <c r="LBA176" s="1"/>
      <c r="LBB176" s="1"/>
      <c r="LBC176" s="1"/>
      <c r="LBD176" s="1"/>
      <c r="LBE176" s="1"/>
      <c r="LBF176" s="1"/>
      <c r="LBG176" s="1"/>
      <c r="LBH176" s="1"/>
      <c r="LBI176" s="1"/>
      <c r="LBJ176" s="1"/>
      <c r="LBK176" s="1"/>
      <c r="LBL176" s="1"/>
      <c r="LBM176" s="1"/>
      <c r="LBN176" s="1"/>
      <c r="LBO176" s="1"/>
      <c r="LBP176" s="1"/>
      <c r="LBQ176" s="1"/>
      <c r="LBR176" s="1"/>
      <c r="LBS176" s="1"/>
      <c r="LBT176" s="1"/>
      <c r="LBU176" s="1"/>
      <c r="LBV176" s="1"/>
      <c r="LBW176" s="1"/>
      <c r="LBX176" s="1"/>
      <c r="LBY176" s="1"/>
      <c r="LBZ176" s="1"/>
      <c r="LCA176" s="1"/>
      <c r="LCB176" s="1"/>
      <c r="LCC176" s="1"/>
      <c r="LCD176" s="1"/>
      <c r="LCE176" s="1"/>
      <c r="LCF176" s="1"/>
      <c r="LCG176" s="1"/>
      <c r="LCH176" s="1"/>
      <c r="LCI176" s="1"/>
      <c r="LCJ176" s="1"/>
      <c r="LCK176" s="1"/>
      <c r="LCL176" s="1"/>
      <c r="LCM176" s="1"/>
      <c r="LCN176" s="1"/>
      <c r="LCO176" s="1"/>
      <c r="LCP176" s="1"/>
      <c r="LCQ176" s="1"/>
      <c r="LCR176" s="1"/>
      <c r="LCS176" s="1"/>
      <c r="LCT176" s="1"/>
      <c r="LCU176" s="1"/>
      <c r="LCV176" s="1"/>
      <c r="LCW176" s="1"/>
      <c r="LCX176" s="1"/>
      <c r="LCY176" s="1"/>
      <c r="LCZ176" s="1"/>
      <c r="LDA176" s="1"/>
      <c r="LDB176" s="1"/>
      <c r="LDC176" s="1"/>
      <c r="LDD176" s="1"/>
      <c r="LDE176" s="1"/>
      <c r="LDF176" s="1"/>
      <c r="LDG176" s="1"/>
      <c r="LDH176" s="1"/>
      <c r="LDI176" s="1"/>
      <c r="LDJ176" s="1"/>
      <c r="LDK176" s="1"/>
      <c r="LDL176" s="1"/>
      <c r="LDM176" s="1"/>
      <c r="LDN176" s="1"/>
      <c r="LDO176" s="1"/>
      <c r="LDP176" s="1"/>
      <c r="LDQ176" s="1"/>
      <c r="LDR176" s="1"/>
      <c r="LDS176" s="1"/>
      <c r="LDT176" s="1"/>
      <c r="LDU176" s="1"/>
      <c r="LDV176" s="1"/>
      <c r="LDW176" s="1"/>
      <c r="LDX176" s="1"/>
      <c r="LDY176" s="1"/>
      <c r="LDZ176" s="1"/>
      <c r="LEA176" s="1"/>
      <c r="LEB176" s="1"/>
      <c r="LEC176" s="1"/>
      <c r="LED176" s="1"/>
      <c r="LEE176" s="1"/>
      <c r="LEF176" s="1"/>
      <c r="LEG176" s="1"/>
      <c r="LEH176" s="1"/>
      <c r="LEI176" s="1"/>
      <c r="LEJ176" s="1"/>
      <c r="LEK176" s="1"/>
      <c r="LEL176" s="1"/>
      <c r="LEM176" s="1"/>
      <c r="LEN176" s="1"/>
      <c r="LEO176" s="1"/>
      <c r="LEP176" s="1"/>
      <c r="LEQ176" s="1"/>
      <c r="LER176" s="1"/>
      <c r="LES176" s="1"/>
      <c r="LET176" s="1"/>
      <c r="LEU176" s="1"/>
      <c r="LEV176" s="1"/>
      <c r="LEW176" s="1"/>
      <c r="LEX176" s="1"/>
      <c r="LEY176" s="1"/>
      <c r="LEZ176" s="1"/>
      <c r="LFA176" s="1"/>
      <c r="LFB176" s="1"/>
      <c r="LFC176" s="1"/>
      <c r="LFD176" s="1"/>
      <c r="LFE176" s="1"/>
      <c r="LFF176" s="1"/>
      <c r="LFG176" s="1"/>
      <c r="LFH176" s="1"/>
      <c r="LFI176" s="1"/>
      <c r="LFJ176" s="1"/>
      <c r="LFK176" s="1"/>
      <c r="LFL176" s="1"/>
      <c r="LFM176" s="1"/>
      <c r="LFN176" s="1"/>
      <c r="LFO176" s="1"/>
      <c r="LFP176" s="1"/>
      <c r="LFQ176" s="1"/>
      <c r="LFR176" s="1"/>
      <c r="LFS176" s="1"/>
      <c r="LFT176" s="1"/>
      <c r="LFU176" s="1"/>
      <c r="LFV176" s="1"/>
      <c r="LFW176" s="1"/>
      <c r="LFX176" s="1"/>
      <c r="LFY176" s="1"/>
      <c r="LFZ176" s="1"/>
      <c r="LGA176" s="1"/>
      <c r="LGB176" s="1"/>
      <c r="LGC176" s="1"/>
      <c r="LGD176" s="1"/>
      <c r="LGE176" s="1"/>
      <c r="LGF176" s="1"/>
      <c r="LGG176" s="1"/>
      <c r="LGH176" s="1"/>
      <c r="LGI176" s="1"/>
      <c r="LGJ176" s="1"/>
      <c r="LGK176" s="1"/>
      <c r="LGL176" s="1"/>
      <c r="LGM176" s="1"/>
      <c r="LGN176" s="1"/>
      <c r="LGO176" s="1"/>
      <c r="LGP176" s="1"/>
      <c r="LGQ176" s="1"/>
      <c r="LGR176" s="1"/>
      <c r="LGS176" s="1"/>
      <c r="LGT176" s="1"/>
      <c r="LGU176" s="1"/>
      <c r="LGV176" s="1"/>
      <c r="LGW176" s="1"/>
      <c r="LGX176" s="1"/>
      <c r="LGY176" s="1"/>
      <c r="LGZ176" s="1"/>
      <c r="LHA176" s="1"/>
      <c r="LHB176" s="1"/>
      <c r="LHC176" s="1"/>
      <c r="LHD176" s="1"/>
      <c r="LHE176" s="1"/>
      <c r="LHF176" s="1"/>
      <c r="LHG176" s="1"/>
      <c r="LHH176" s="1"/>
      <c r="LHI176" s="1"/>
      <c r="LHJ176" s="1"/>
      <c r="LHK176" s="1"/>
      <c r="LHL176" s="1"/>
      <c r="LHM176" s="1"/>
      <c r="LHN176" s="1"/>
      <c r="LHO176" s="1"/>
      <c r="LHP176" s="1"/>
      <c r="LHQ176" s="1"/>
      <c r="LHR176" s="1"/>
      <c r="LHS176" s="1"/>
      <c r="LHT176" s="1"/>
      <c r="LHU176" s="1"/>
      <c r="LHV176" s="1"/>
      <c r="LHW176" s="1"/>
      <c r="LHX176" s="1"/>
      <c r="LHY176" s="1"/>
      <c r="LHZ176" s="1"/>
      <c r="LIA176" s="1"/>
      <c r="LIB176" s="1"/>
      <c r="LIC176" s="1"/>
      <c r="LID176" s="1"/>
      <c r="LIE176" s="1"/>
      <c r="LIF176" s="1"/>
      <c r="LIG176" s="1"/>
      <c r="LIH176" s="1"/>
      <c r="LII176" s="1"/>
      <c r="LIJ176" s="1"/>
      <c r="LIK176" s="1"/>
      <c r="LIL176" s="1"/>
      <c r="LIM176" s="1"/>
      <c r="LIN176" s="1"/>
      <c r="LIO176" s="1"/>
      <c r="LIP176" s="1"/>
      <c r="LIQ176" s="1"/>
      <c r="LIR176" s="1"/>
      <c r="LIS176" s="1"/>
      <c r="LIT176" s="1"/>
      <c r="LIU176" s="1"/>
      <c r="LIV176" s="1"/>
      <c r="LIW176" s="1"/>
      <c r="LIX176" s="1"/>
      <c r="LIY176" s="1"/>
      <c r="LIZ176" s="1"/>
      <c r="LJA176" s="1"/>
      <c r="LJB176" s="1"/>
      <c r="LJC176" s="1"/>
      <c r="LJD176" s="1"/>
      <c r="LJE176" s="1"/>
      <c r="LJF176" s="1"/>
      <c r="LJG176" s="1"/>
      <c r="LJH176" s="1"/>
      <c r="LJI176" s="1"/>
      <c r="LJJ176" s="1"/>
      <c r="LJK176" s="1"/>
      <c r="LJL176" s="1"/>
      <c r="LJM176" s="1"/>
      <c r="LJN176" s="1"/>
      <c r="LJO176" s="1"/>
      <c r="LJP176" s="1"/>
      <c r="LJQ176" s="1"/>
      <c r="LJR176" s="1"/>
      <c r="LJS176" s="1"/>
      <c r="LJT176" s="1"/>
      <c r="LJU176" s="1"/>
      <c r="LJV176" s="1"/>
      <c r="LJW176" s="1"/>
      <c r="LJX176" s="1"/>
      <c r="LJY176" s="1"/>
      <c r="LJZ176" s="1"/>
      <c r="LKA176" s="1"/>
      <c r="LKB176" s="1"/>
      <c r="LKC176" s="1"/>
      <c r="LKD176" s="1"/>
      <c r="LKE176" s="1"/>
      <c r="LKF176" s="1"/>
      <c r="LKG176" s="1"/>
      <c r="LKH176" s="1"/>
      <c r="LKI176" s="1"/>
      <c r="LKJ176" s="1"/>
      <c r="LKK176" s="1"/>
      <c r="LKL176" s="1"/>
      <c r="LKM176" s="1"/>
      <c r="LKN176" s="1"/>
      <c r="LKO176" s="1"/>
      <c r="LKP176" s="1"/>
      <c r="LKQ176" s="1"/>
      <c r="LKR176" s="1"/>
      <c r="LKS176" s="1"/>
      <c r="LKT176" s="1"/>
      <c r="LKU176" s="1"/>
      <c r="LKV176" s="1"/>
      <c r="LKW176" s="1"/>
      <c r="LKX176" s="1"/>
      <c r="LKY176" s="1"/>
      <c r="LKZ176" s="1"/>
      <c r="LLA176" s="1"/>
      <c r="LLB176" s="1"/>
      <c r="LLC176" s="1"/>
      <c r="LLD176" s="1"/>
      <c r="LLE176" s="1"/>
      <c r="LLF176" s="1"/>
      <c r="LLG176" s="1"/>
      <c r="LLH176" s="1"/>
      <c r="LLI176" s="1"/>
      <c r="LLJ176" s="1"/>
      <c r="LLK176" s="1"/>
      <c r="LLL176" s="1"/>
      <c r="LLM176" s="1"/>
      <c r="LLN176" s="1"/>
      <c r="LLO176" s="1"/>
      <c r="LLP176" s="1"/>
      <c r="LLQ176" s="1"/>
      <c r="LLR176" s="1"/>
      <c r="LLS176" s="1"/>
      <c r="LLT176" s="1"/>
      <c r="LLU176" s="1"/>
      <c r="LLV176" s="1"/>
      <c r="LLW176" s="1"/>
      <c r="LLX176" s="1"/>
      <c r="LLY176" s="1"/>
      <c r="LLZ176" s="1"/>
      <c r="LMA176" s="1"/>
      <c r="LMB176" s="1"/>
      <c r="LMC176" s="1"/>
      <c r="LMD176" s="1"/>
      <c r="LME176" s="1"/>
      <c r="LMF176" s="1"/>
      <c r="LMG176" s="1"/>
      <c r="LMH176" s="1"/>
      <c r="LMI176" s="1"/>
      <c r="LMJ176" s="1"/>
      <c r="LMK176" s="1"/>
      <c r="LML176" s="1"/>
      <c r="LMM176" s="1"/>
      <c r="LMN176" s="1"/>
      <c r="LMO176" s="1"/>
      <c r="LMP176" s="1"/>
      <c r="LMQ176" s="1"/>
      <c r="LMR176" s="1"/>
      <c r="LMS176" s="1"/>
      <c r="LMT176" s="1"/>
      <c r="LMU176" s="1"/>
      <c r="LMV176" s="1"/>
      <c r="LMW176" s="1"/>
      <c r="LMX176" s="1"/>
      <c r="LMY176" s="1"/>
      <c r="LMZ176" s="1"/>
      <c r="LNA176" s="1"/>
      <c r="LNB176" s="1"/>
      <c r="LNC176" s="1"/>
      <c r="LND176" s="1"/>
      <c r="LNE176" s="1"/>
      <c r="LNF176" s="1"/>
      <c r="LNG176" s="1"/>
      <c r="LNH176" s="1"/>
      <c r="LNI176" s="1"/>
      <c r="LNJ176" s="1"/>
      <c r="LNK176" s="1"/>
      <c r="LNL176" s="1"/>
      <c r="LNM176" s="1"/>
      <c r="LNN176" s="1"/>
      <c r="LNO176" s="1"/>
      <c r="LNP176" s="1"/>
      <c r="LNQ176" s="1"/>
      <c r="LNR176" s="1"/>
      <c r="LNS176" s="1"/>
      <c r="LNT176" s="1"/>
      <c r="LNU176" s="1"/>
      <c r="LNV176" s="1"/>
      <c r="LNW176" s="1"/>
      <c r="LNX176" s="1"/>
      <c r="LNY176" s="1"/>
      <c r="LNZ176" s="1"/>
      <c r="LOA176" s="1"/>
      <c r="LOB176" s="1"/>
      <c r="LOC176" s="1"/>
      <c r="LOD176" s="1"/>
      <c r="LOE176" s="1"/>
      <c r="LOF176" s="1"/>
      <c r="LOG176" s="1"/>
      <c r="LOH176" s="1"/>
      <c r="LOI176" s="1"/>
      <c r="LOJ176" s="1"/>
      <c r="LOK176" s="1"/>
      <c r="LOL176" s="1"/>
      <c r="LOM176" s="1"/>
      <c r="LON176" s="1"/>
      <c r="LOO176" s="1"/>
      <c r="LOP176" s="1"/>
      <c r="LOQ176" s="1"/>
      <c r="LOR176" s="1"/>
      <c r="LOS176" s="1"/>
      <c r="LOT176" s="1"/>
      <c r="LOU176" s="1"/>
      <c r="LOV176" s="1"/>
      <c r="LOW176" s="1"/>
      <c r="LOX176" s="1"/>
      <c r="LOY176" s="1"/>
      <c r="LOZ176" s="1"/>
      <c r="LPA176" s="1"/>
      <c r="LPB176" s="1"/>
      <c r="LPC176" s="1"/>
      <c r="LPD176" s="1"/>
      <c r="LPE176" s="1"/>
      <c r="LPF176" s="1"/>
      <c r="LPG176" s="1"/>
      <c r="LPH176" s="1"/>
      <c r="LPI176" s="1"/>
      <c r="LPJ176" s="1"/>
      <c r="LPK176" s="1"/>
      <c r="LPL176" s="1"/>
      <c r="LPM176" s="1"/>
      <c r="LPN176" s="1"/>
      <c r="LPO176" s="1"/>
      <c r="LPP176" s="1"/>
      <c r="LPQ176" s="1"/>
      <c r="LPR176" s="1"/>
      <c r="LPS176" s="1"/>
      <c r="LPT176" s="1"/>
      <c r="LPU176" s="1"/>
      <c r="LPV176" s="1"/>
      <c r="LPW176" s="1"/>
      <c r="LPX176" s="1"/>
      <c r="LPY176" s="1"/>
      <c r="LPZ176" s="1"/>
      <c r="LQA176" s="1"/>
      <c r="LQB176" s="1"/>
      <c r="LQC176" s="1"/>
      <c r="LQD176" s="1"/>
      <c r="LQE176" s="1"/>
      <c r="LQF176" s="1"/>
      <c r="LQG176" s="1"/>
      <c r="LQH176" s="1"/>
      <c r="LQI176" s="1"/>
      <c r="LQJ176" s="1"/>
      <c r="LQK176" s="1"/>
      <c r="LQL176" s="1"/>
      <c r="LQM176" s="1"/>
      <c r="LQN176" s="1"/>
      <c r="LQO176" s="1"/>
      <c r="LQP176" s="1"/>
      <c r="LQQ176" s="1"/>
      <c r="LQR176" s="1"/>
      <c r="LQS176" s="1"/>
      <c r="LQT176" s="1"/>
      <c r="LQU176" s="1"/>
      <c r="LQV176" s="1"/>
      <c r="LQW176" s="1"/>
      <c r="LQX176" s="1"/>
      <c r="LQY176" s="1"/>
      <c r="LQZ176" s="1"/>
      <c r="LRA176" s="1"/>
      <c r="LRB176" s="1"/>
      <c r="LRC176" s="1"/>
      <c r="LRD176" s="1"/>
      <c r="LRE176" s="1"/>
      <c r="LRF176" s="1"/>
      <c r="LRG176" s="1"/>
      <c r="LRH176" s="1"/>
      <c r="LRI176" s="1"/>
      <c r="LRJ176" s="1"/>
      <c r="LRK176" s="1"/>
      <c r="LRL176" s="1"/>
      <c r="LRM176" s="1"/>
      <c r="LRN176" s="1"/>
      <c r="LRO176" s="1"/>
      <c r="LRP176" s="1"/>
      <c r="LRQ176" s="1"/>
      <c r="LRR176" s="1"/>
      <c r="LRS176" s="1"/>
      <c r="LRT176" s="1"/>
      <c r="LRU176" s="1"/>
      <c r="LRV176" s="1"/>
      <c r="LRW176" s="1"/>
      <c r="LRX176" s="1"/>
      <c r="LRY176" s="1"/>
      <c r="LRZ176" s="1"/>
      <c r="LSA176" s="1"/>
      <c r="LSB176" s="1"/>
      <c r="LSC176" s="1"/>
      <c r="LSD176" s="1"/>
      <c r="LSE176" s="1"/>
      <c r="LSF176" s="1"/>
      <c r="LSG176" s="1"/>
      <c r="LSH176" s="1"/>
      <c r="LSI176" s="1"/>
      <c r="LSJ176" s="1"/>
      <c r="LSK176" s="1"/>
      <c r="LSL176" s="1"/>
      <c r="LSM176" s="1"/>
      <c r="LSN176" s="1"/>
      <c r="LSO176" s="1"/>
      <c r="LSP176" s="1"/>
      <c r="LSQ176" s="1"/>
      <c r="LSR176" s="1"/>
      <c r="LSS176" s="1"/>
      <c r="LST176" s="1"/>
      <c r="LSU176" s="1"/>
      <c r="LSV176" s="1"/>
      <c r="LSW176" s="1"/>
      <c r="LSX176" s="1"/>
      <c r="LSY176" s="1"/>
      <c r="LSZ176" s="1"/>
      <c r="LTA176" s="1"/>
      <c r="LTB176" s="1"/>
      <c r="LTC176" s="1"/>
      <c r="LTD176" s="1"/>
      <c r="LTE176" s="1"/>
      <c r="LTF176" s="1"/>
      <c r="LTG176" s="1"/>
      <c r="LTH176" s="1"/>
      <c r="LTI176" s="1"/>
      <c r="LTJ176" s="1"/>
      <c r="LTK176" s="1"/>
      <c r="LTL176" s="1"/>
      <c r="LTM176" s="1"/>
      <c r="LTN176" s="1"/>
      <c r="LTO176" s="1"/>
      <c r="LTP176" s="1"/>
      <c r="LTQ176" s="1"/>
      <c r="LTR176" s="1"/>
      <c r="LTS176" s="1"/>
      <c r="LTT176" s="1"/>
      <c r="LTU176" s="1"/>
      <c r="LTV176" s="1"/>
      <c r="LTW176" s="1"/>
      <c r="LTX176" s="1"/>
      <c r="LTY176" s="1"/>
      <c r="LTZ176" s="1"/>
      <c r="LUA176" s="1"/>
      <c r="LUB176" s="1"/>
      <c r="LUC176" s="1"/>
      <c r="LUD176" s="1"/>
      <c r="LUE176" s="1"/>
      <c r="LUF176" s="1"/>
      <c r="LUG176" s="1"/>
      <c r="LUH176" s="1"/>
      <c r="LUI176" s="1"/>
      <c r="LUJ176" s="1"/>
      <c r="LUK176" s="1"/>
      <c r="LUL176" s="1"/>
      <c r="LUM176" s="1"/>
      <c r="LUN176" s="1"/>
      <c r="LUO176" s="1"/>
      <c r="LUP176" s="1"/>
      <c r="LUQ176" s="1"/>
      <c r="LUR176" s="1"/>
      <c r="LUS176" s="1"/>
      <c r="LUT176" s="1"/>
      <c r="LUU176" s="1"/>
      <c r="LUV176" s="1"/>
      <c r="LUW176" s="1"/>
      <c r="LUX176" s="1"/>
      <c r="LUY176" s="1"/>
      <c r="LUZ176" s="1"/>
      <c r="LVA176" s="1"/>
      <c r="LVB176" s="1"/>
      <c r="LVC176" s="1"/>
      <c r="LVD176" s="1"/>
      <c r="LVE176" s="1"/>
      <c r="LVF176" s="1"/>
      <c r="LVG176" s="1"/>
      <c r="LVH176" s="1"/>
      <c r="LVI176" s="1"/>
      <c r="LVJ176" s="1"/>
      <c r="LVK176" s="1"/>
      <c r="LVL176" s="1"/>
      <c r="LVM176" s="1"/>
      <c r="LVN176" s="1"/>
      <c r="LVO176" s="1"/>
      <c r="LVP176" s="1"/>
      <c r="LVQ176" s="1"/>
      <c r="LVR176" s="1"/>
      <c r="LVS176" s="1"/>
      <c r="LVT176" s="1"/>
      <c r="LVU176" s="1"/>
      <c r="LVV176" s="1"/>
      <c r="LVW176" s="1"/>
      <c r="LVX176" s="1"/>
      <c r="LVY176" s="1"/>
      <c r="LVZ176" s="1"/>
      <c r="LWA176" s="1"/>
      <c r="LWB176" s="1"/>
      <c r="LWC176" s="1"/>
      <c r="LWD176" s="1"/>
      <c r="LWE176" s="1"/>
      <c r="LWF176" s="1"/>
      <c r="LWG176" s="1"/>
      <c r="LWH176" s="1"/>
      <c r="LWI176" s="1"/>
      <c r="LWJ176" s="1"/>
      <c r="LWK176" s="1"/>
      <c r="LWL176" s="1"/>
      <c r="LWM176" s="1"/>
      <c r="LWN176" s="1"/>
      <c r="LWO176" s="1"/>
      <c r="LWP176" s="1"/>
      <c r="LWQ176" s="1"/>
      <c r="LWR176" s="1"/>
      <c r="LWS176" s="1"/>
      <c r="LWT176" s="1"/>
      <c r="LWU176" s="1"/>
      <c r="LWV176" s="1"/>
      <c r="LWW176" s="1"/>
      <c r="LWX176" s="1"/>
      <c r="LWY176" s="1"/>
      <c r="LWZ176" s="1"/>
      <c r="LXA176" s="1"/>
      <c r="LXB176" s="1"/>
      <c r="LXC176" s="1"/>
      <c r="LXD176" s="1"/>
      <c r="LXE176" s="1"/>
      <c r="LXF176" s="1"/>
      <c r="LXG176" s="1"/>
      <c r="LXH176" s="1"/>
      <c r="LXI176" s="1"/>
      <c r="LXJ176" s="1"/>
      <c r="LXK176" s="1"/>
      <c r="LXL176" s="1"/>
      <c r="LXM176" s="1"/>
      <c r="LXN176" s="1"/>
      <c r="LXO176" s="1"/>
      <c r="LXP176" s="1"/>
      <c r="LXQ176" s="1"/>
      <c r="LXR176" s="1"/>
      <c r="LXS176" s="1"/>
      <c r="LXT176" s="1"/>
      <c r="LXU176" s="1"/>
      <c r="LXV176" s="1"/>
      <c r="LXW176" s="1"/>
      <c r="LXX176" s="1"/>
      <c r="LXY176" s="1"/>
      <c r="LXZ176" s="1"/>
      <c r="LYA176" s="1"/>
      <c r="LYB176" s="1"/>
      <c r="LYC176" s="1"/>
      <c r="LYD176" s="1"/>
      <c r="LYE176" s="1"/>
      <c r="LYF176" s="1"/>
      <c r="LYG176" s="1"/>
      <c r="LYH176" s="1"/>
      <c r="LYI176" s="1"/>
      <c r="LYJ176" s="1"/>
      <c r="LYK176" s="1"/>
      <c r="LYL176" s="1"/>
      <c r="LYM176" s="1"/>
      <c r="LYN176" s="1"/>
      <c r="LYO176" s="1"/>
      <c r="LYP176" s="1"/>
      <c r="LYQ176" s="1"/>
      <c r="LYR176" s="1"/>
      <c r="LYS176" s="1"/>
      <c r="LYT176" s="1"/>
      <c r="LYU176" s="1"/>
      <c r="LYV176" s="1"/>
      <c r="LYW176" s="1"/>
      <c r="LYX176" s="1"/>
      <c r="LYY176" s="1"/>
      <c r="LYZ176" s="1"/>
      <c r="LZA176" s="1"/>
      <c r="LZB176" s="1"/>
      <c r="LZC176" s="1"/>
      <c r="LZD176" s="1"/>
      <c r="LZE176" s="1"/>
      <c r="LZF176" s="1"/>
      <c r="LZG176" s="1"/>
      <c r="LZH176" s="1"/>
      <c r="LZI176" s="1"/>
      <c r="LZJ176" s="1"/>
      <c r="LZK176" s="1"/>
      <c r="LZL176" s="1"/>
      <c r="LZM176" s="1"/>
      <c r="LZN176" s="1"/>
      <c r="LZO176" s="1"/>
      <c r="LZP176" s="1"/>
      <c r="LZQ176" s="1"/>
      <c r="LZR176" s="1"/>
      <c r="LZS176" s="1"/>
      <c r="LZT176" s="1"/>
      <c r="LZU176" s="1"/>
      <c r="LZV176" s="1"/>
      <c r="LZW176" s="1"/>
      <c r="LZX176" s="1"/>
      <c r="LZY176" s="1"/>
      <c r="LZZ176" s="1"/>
      <c r="MAA176" s="1"/>
      <c r="MAB176" s="1"/>
      <c r="MAC176" s="1"/>
      <c r="MAD176" s="1"/>
      <c r="MAE176" s="1"/>
      <c r="MAF176" s="1"/>
      <c r="MAG176" s="1"/>
      <c r="MAH176" s="1"/>
      <c r="MAI176" s="1"/>
      <c r="MAJ176" s="1"/>
      <c r="MAK176" s="1"/>
      <c r="MAL176" s="1"/>
      <c r="MAM176" s="1"/>
      <c r="MAN176" s="1"/>
      <c r="MAO176" s="1"/>
      <c r="MAP176" s="1"/>
      <c r="MAQ176" s="1"/>
      <c r="MAR176" s="1"/>
      <c r="MAS176" s="1"/>
      <c r="MAT176" s="1"/>
      <c r="MAU176" s="1"/>
      <c r="MAV176" s="1"/>
      <c r="MAW176" s="1"/>
      <c r="MAX176" s="1"/>
      <c r="MAY176" s="1"/>
      <c r="MAZ176" s="1"/>
      <c r="MBA176" s="1"/>
      <c r="MBB176" s="1"/>
      <c r="MBC176" s="1"/>
      <c r="MBD176" s="1"/>
      <c r="MBE176" s="1"/>
      <c r="MBF176" s="1"/>
      <c r="MBG176" s="1"/>
      <c r="MBH176" s="1"/>
      <c r="MBI176" s="1"/>
      <c r="MBJ176" s="1"/>
      <c r="MBK176" s="1"/>
      <c r="MBL176" s="1"/>
      <c r="MBM176" s="1"/>
      <c r="MBN176" s="1"/>
      <c r="MBO176" s="1"/>
      <c r="MBP176" s="1"/>
      <c r="MBQ176" s="1"/>
      <c r="MBR176" s="1"/>
      <c r="MBS176" s="1"/>
      <c r="MBT176" s="1"/>
      <c r="MBU176" s="1"/>
      <c r="MBV176" s="1"/>
      <c r="MBW176" s="1"/>
      <c r="MBX176" s="1"/>
      <c r="MBY176" s="1"/>
      <c r="MBZ176" s="1"/>
      <c r="MCA176" s="1"/>
      <c r="MCB176" s="1"/>
      <c r="MCC176" s="1"/>
      <c r="MCD176" s="1"/>
      <c r="MCE176" s="1"/>
      <c r="MCF176" s="1"/>
      <c r="MCG176" s="1"/>
      <c r="MCH176" s="1"/>
      <c r="MCI176" s="1"/>
      <c r="MCJ176" s="1"/>
      <c r="MCK176" s="1"/>
      <c r="MCL176" s="1"/>
      <c r="MCM176" s="1"/>
      <c r="MCN176" s="1"/>
      <c r="MCO176" s="1"/>
      <c r="MCP176" s="1"/>
      <c r="MCQ176" s="1"/>
      <c r="MCR176" s="1"/>
      <c r="MCS176" s="1"/>
      <c r="MCT176" s="1"/>
      <c r="MCU176" s="1"/>
      <c r="MCV176" s="1"/>
      <c r="MCW176" s="1"/>
      <c r="MCX176" s="1"/>
      <c r="MCY176" s="1"/>
      <c r="MCZ176" s="1"/>
      <c r="MDA176" s="1"/>
      <c r="MDB176" s="1"/>
      <c r="MDC176" s="1"/>
      <c r="MDD176" s="1"/>
      <c r="MDE176" s="1"/>
      <c r="MDF176" s="1"/>
      <c r="MDG176" s="1"/>
      <c r="MDH176" s="1"/>
      <c r="MDI176" s="1"/>
      <c r="MDJ176" s="1"/>
      <c r="MDK176" s="1"/>
      <c r="MDL176" s="1"/>
      <c r="MDM176" s="1"/>
      <c r="MDN176" s="1"/>
      <c r="MDO176" s="1"/>
      <c r="MDP176" s="1"/>
      <c r="MDQ176" s="1"/>
      <c r="MDR176" s="1"/>
      <c r="MDS176" s="1"/>
      <c r="MDT176" s="1"/>
      <c r="MDU176" s="1"/>
      <c r="MDV176" s="1"/>
      <c r="MDW176" s="1"/>
      <c r="MDX176" s="1"/>
      <c r="MDY176" s="1"/>
      <c r="MDZ176" s="1"/>
      <c r="MEA176" s="1"/>
      <c r="MEB176" s="1"/>
      <c r="MEC176" s="1"/>
      <c r="MED176" s="1"/>
      <c r="MEE176" s="1"/>
      <c r="MEF176" s="1"/>
      <c r="MEG176" s="1"/>
      <c r="MEH176" s="1"/>
      <c r="MEI176" s="1"/>
      <c r="MEJ176" s="1"/>
      <c r="MEK176" s="1"/>
      <c r="MEL176" s="1"/>
      <c r="MEM176" s="1"/>
      <c r="MEN176" s="1"/>
      <c r="MEO176" s="1"/>
      <c r="MEP176" s="1"/>
      <c r="MEQ176" s="1"/>
      <c r="MER176" s="1"/>
      <c r="MES176" s="1"/>
      <c r="MET176" s="1"/>
      <c r="MEU176" s="1"/>
      <c r="MEV176" s="1"/>
      <c r="MEW176" s="1"/>
      <c r="MEX176" s="1"/>
      <c r="MEY176" s="1"/>
      <c r="MEZ176" s="1"/>
      <c r="MFA176" s="1"/>
      <c r="MFB176" s="1"/>
      <c r="MFC176" s="1"/>
      <c r="MFD176" s="1"/>
      <c r="MFE176" s="1"/>
      <c r="MFF176" s="1"/>
      <c r="MFG176" s="1"/>
      <c r="MFH176" s="1"/>
      <c r="MFI176" s="1"/>
      <c r="MFJ176" s="1"/>
      <c r="MFK176" s="1"/>
      <c r="MFL176" s="1"/>
      <c r="MFM176" s="1"/>
      <c r="MFN176" s="1"/>
      <c r="MFO176" s="1"/>
      <c r="MFP176" s="1"/>
      <c r="MFQ176" s="1"/>
      <c r="MFR176" s="1"/>
      <c r="MFS176" s="1"/>
      <c r="MFT176" s="1"/>
      <c r="MFU176" s="1"/>
      <c r="MFV176" s="1"/>
      <c r="MFW176" s="1"/>
      <c r="MFX176" s="1"/>
      <c r="MFY176" s="1"/>
      <c r="MFZ176" s="1"/>
      <c r="MGA176" s="1"/>
      <c r="MGB176" s="1"/>
      <c r="MGC176" s="1"/>
      <c r="MGD176" s="1"/>
      <c r="MGE176" s="1"/>
      <c r="MGF176" s="1"/>
      <c r="MGG176" s="1"/>
      <c r="MGH176" s="1"/>
      <c r="MGI176" s="1"/>
      <c r="MGJ176" s="1"/>
      <c r="MGK176" s="1"/>
      <c r="MGL176" s="1"/>
      <c r="MGM176" s="1"/>
      <c r="MGN176" s="1"/>
      <c r="MGO176" s="1"/>
      <c r="MGP176" s="1"/>
      <c r="MGQ176" s="1"/>
      <c r="MGR176" s="1"/>
      <c r="MGS176" s="1"/>
      <c r="MGT176" s="1"/>
      <c r="MGU176" s="1"/>
      <c r="MGV176" s="1"/>
      <c r="MGW176" s="1"/>
      <c r="MGX176" s="1"/>
      <c r="MGY176" s="1"/>
      <c r="MGZ176" s="1"/>
      <c r="MHA176" s="1"/>
      <c r="MHB176" s="1"/>
      <c r="MHC176" s="1"/>
      <c r="MHD176" s="1"/>
      <c r="MHE176" s="1"/>
      <c r="MHF176" s="1"/>
      <c r="MHG176" s="1"/>
      <c r="MHH176" s="1"/>
      <c r="MHI176" s="1"/>
      <c r="MHJ176" s="1"/>
      <c r="MHK176" s="1"/>
      <c r="MHL176" s="1"/>
      <c r="MHM176" s="1"/>
      <c r="MHN176" s="1"/>
      <c r="MHO176" s="1"/>
      <c r="MHP176" s="1"/>
      <c r="MHQ176" s="1"/>
      <c r="MHR176" s="1"/>
      <c r="MHS176" s="1"/>
      <c r="MHT176" s="1"/>
      <c r="MHU176" s="1"/>
      <c r="MHV176" s="1"/>
      <c r="MHW176" s="1"/>
      <c r="MHX176" s="1"/>
      <c r="MHY176" s="1"/>
      <c r="MHZ176" s="1"/>
      <c r="MIA176" s="1"/>
      <c r="MIB176" s="1"/>
      <c r="MIC176" s="1"/>
      <c r="MID176" s="1"/>
      <c r="MIE176" s="1"/>
      <c r="MIF176" s="1"/>
      <c r="MIG176" s="1"/>
      <c r="MIH176" s="1"/>
      <c r="MII176" s="1"/>
      <c r="MIJ176" s="1"/>
      <c r="MIK176" s="1"/>
      <c r="MIL176" s="1"/>
      <c r="MIM176" s="1"/>
      <c r="MIN176" s="1"/>
      <c r="MIO176" s="1"/>
      <c r="MIP176" s="1"/>
      <c r="MIQ176" s="1"/>
      <c r="MIR176" s="1"/>
      <c r="MIS176" s="1"/>
      <c r="MIT176" s="1"/>
      <c r="MIU176" s="1"/>
      <c r="MIV176" s="1"/>
      <c r="MIW176" s="1"/>
      <c r="MIX176" s="1"/>
      <c r="MIY176" s="1"/>
      <c r="MIZ176" s="1"/>
      <c r="MJA176" s="1"/>
      <c r="MJB176" s="1"/>
      <c r="MJC176" s="1"/>
      <c r="MJD176" s="1"/>
      <c r="MJE176" s="1"/>
      <c r="MJF176" s="1"/>
      <c r="MJG176" s="1"/>
      <c r="MJH176" s="1"/>
      <c r="MJI176" s="1"/>
      <c r="MJJ176" s="1"/>
      <c r="MJK176" s="1"/>
      <c r="MJL176" s="1"/>
      <c r="MJM176" s="1"/>
      <c r="MJN176" s="1"/>
      <c r="MJO176" s="1"/>
      <c r="MJP176" s="1"/>
      <c r="MJQ176" s="1"/>
      <c r="MJR176" s="1"/>
      <c r="MJS176" s="1"/>
      <c r="MJT176" s="1"/>
      <c r="MJU176" s="1"/>
      <c r="MJV176" s="1"/>
      <c r="MJW176" s="1"/>
      <c r="MJX176" s="1"/>
      <c r="MJY176" s="1"/>
      <c r="MJZ176" s="1"/>
      <c r="MKA176" s="1"/>
      <c r="MKB176" s="1"/>
      <c r="MKC176" s="1"/>
      <c r="MKD176" s="1"/>
      <c r="MKE176" s="1"/>
      <c r="MKF176" s="1"/>
      <c r="MKG176" s="1"/>
      <c r="MKH176" s="1"/>
      <c r="MKI176" s="1"/>
      <c r="MKJ176" s="1"/>
      <c r="MKK176" s="1"/>
      <c r="MKL176" s="1"/>
      <c r="MKM176" s="1"/>
      <c r="MKN176" s="1"/>
      <c r="MKO176" s="1"/>
      <c r="MKP176" s="1"/>
      <c r="MKQ176" s="1"/>
      <c r="MKR176" s="1"/>
      <c r="MKS176" s="1"/>
      <c r="MKT176" s="1"/>
      <c r="MKU176" s="1"/>
      <c r="MKV176" s="1"/>
      <c r="MKW176" s="1"/>
      <c r="MKX176" s="1"/>
      <c r="MKY176" s="1"/>
      <c r="MKZ176" s="1"/>
      <c r="MLA176" s="1"/>
      <c r="MLB176" s="1"/>
      <c r="MLC176" s="1"/>
      <c r="MLD176" s="1"/>
      <c r="MLE176" s="1"/>
      <c r="MLF176" s="1"/>
      <c r="MLG176" s="1"/>
      <c r="MLH176" s="1"/>
      <c r="MLI176" s="1"/>
      <c r="MLJ176" s="1"/>
      <c r="MLK176" s="1"/>
      <c r="MLL176" s="1"/>
      <c r="MLM176" s="1"/>
      <c r="MLN176" s="1"/>
      <c r="MLO176" s="1"/>
      <c r="MLP176" s="1"/>
      <c r="MLQ176" s="1"/>
      <c r="MLR176" s="1"/>
      <c r="MLS176" s="1"/>
      <c r="MLT176" s="1"/>
      <c r="MLU176" s="1"/>
      <c r="MLV176" s="1"/>
      <c r="MLW176" s="1"/>
      <c r="MLX176" s="1"/>
      <c r="MLY176" s="1"/>
      <c r="MLZ176" s="1"/>
      <c r="MMA176" s="1"/>
      <c r="MMB176" s="1"/>
      <c r="MMC176" s="1"/>
      <c r="MMD176" s="1"/>
      <c r="MME176" s="1"/>
      <c r="MMF176" s="1"/>
      <c r="MMG176" s="1"/>
      <c r="MMH176" s="1"/>
      <c r="MMI176" s="1"/>
      <c r="MMJ176" s="1"/>
      <c r="MMK176" s="1"/>
      <c r="MML176" s="1"/>
      <c r="MMM176" s="1"/>
      <c r="MMN176" s="1"/>
      <c r="MMO176" s="1"/>
      <c r="MMP176" s="1"/>
      <c r="MMQ176" s="1"/>
      <c r="MMR176" s="1"/>
      <c r="MMS176" s="1"/>
      <c r="MMT176" s="1"/>
      <c r="MMU176" s="1"/>
      <c r="MMV176" s="1"/>
      <c r="MMW176" s="1"/>
      <c r="MMX176" s="1"/>
      <c r="MMY176" s="1"/>
      <c r="MMZ176" s="1"/>
      <c r="MNA176" s="1"/>
      <c r="MNB176" s="1"/>
      <c r="MNC176" s="1"/>
      <c r="MND176" s="1"/>
      <c r="MNE176" s="1"/>
      <c r="MNF176" s="1"/>
      <c r="MNG176" s="1"/>
      <c r="MNH176" s="1"/>
      <c r="MNI176" s="1"/>
      <c r="MNJ176" s="1"/>
      <c r="MNK176" s="1"/>
      <c r="MNL176" s="1"/>
      <c r="MNM176" s="1"/>
      <c r="MNN176" s="1"/>
      <c r="MNO176" s="1"/>
      <c r="MNP176" s="1"/>
      <c r="MNQ176" s="1"/>
      <c r="MNR176" s="1"/>
      <c r="MNS176" s="1"/>
      <c r="MNT176" s="1"/>
      <c r="MNU176" s="1"/>
      <c r="MNV176" s="1"/>
      <c r="MNW176" s="1"/>
      <c r="MNX176" s="1"/>
      <c r="MNY176" s="1"/>
      <c r="MNZ176" s="1"/>
      <c r="MOA176" s="1"/>
      <c r="MOB176" s="1"/>
      <c r="MOC176" s="1"/>
      <c r="MOD176" s="1"/>
      <c r="MOE176" s="1"/>
      <c r="MOF176" s="1"/>
      <c r="MOG176" s="1"/>
      <c r="MOH176" s="1"/>
      <c r="MOI176" s="1"/>
      <c r="MOJ176" s="1"/>
      <c r="MOK176" s="1"/>
      <c r="MOL176" s="1"/>
      <c r="MOM176" s="1"/>
      <c r="MON176" s="1"/>
      <c r="MOO176" s="1"/>
      <c r="MOP176" s="1"/>
      <c r="MOQ176" s="1"/>
      <c r="MOR176" s="1"/>
      <c r="MOS176" s="1"/>
      <c r="MOT176" s="1"/>
      <c r="MOU176" s="1"/>
      <c r="MOV176" s="1"/>
      <c r="MOW176" s="1"/>
      <c r="MOX176" s="1"/>
      <c r="MOY176" s="1"/>
      <c r="MOZ176" s="1"/>
      <c r="MPA176" s="1"/>
      <c r="MPB176" s="1"/>
      <c r="MPC176" s="1"/>
      <c r="MPD176" s="1"/>
      <c r="MPE176" s="1"/>
      <c r="MPF176" s="1"/>
      <c r="MPG176" s="1"/>
      <c r="MPH176" s="1"/>
      <c r="MPI176" s="1"/>
      <c r="MPJ176" s="1"/>
      <c r="MPK176" s="1"/>
      <c r="MPL176" s="1"/>
      <c r="MPM176" s="1"/>
      <c r="MPN176" s="1"/>
      <c r="MPO176" s="1"/>
      <c r="MPP176" s="1"/>
      <c r="MPQ176" s="1"/>
      <c r="MPR176" s="1"/>
      <c r="MPS176" s="1"/>
      <c r="MPT176" s="1"/>
      <c r="MPU176" s="1"/>
      <c r="MPV176" s="1"/>
      <c r="MPW176" s="1"/>
      <c r="MPX176" s="1"/>
      <c r="MPY176" s="1"/>
      <c r="MPZ176" s="1"/>
      <c r="MQA176" s="1"/>
      <c r="MQB176" s="1"/>
      <c r="MQC176" s="1"/>
      <c r="MQD176" s="1"/>
      <c r="MQE176" s="1"/>
      <c r="MQF176" s="1"/>
      <c r="MQG176" s="1"/>
      <c r="MQH176" s="1"/>
      <c r="MQI176" s="1"/>
      <c r="MQJ176" s="1"/>
      <c r="MQK176" s="1"/>
      <c r="MQL176" s="1"/>
      <c r="MQM176" s="1"/>
      <c r="MQN176" s="1"/>
      <c r="MQO176" s="1"/>
      <c r="MQP176" s="1"/>
      <c r="MQQ176" s="1"/>
      <c r="MQR176" s="1"/>
      <c r="MQS176" s="1"/>
      <c r="MQT176" s="1"/>
      <c r="MQU176" s="1"/>
      <c r="MQV176" s="1"/>
      <c r="MQW176" s="1"/>
      <c r="MQX176" s="1"/>
      <c r="MQY176" s="1"/>
      <c r="MQZ176" s="1"/>
      <c r="MRA176" s="1"/>
      <c r="MRB176" s="1"/>
      <c r="MRC176" s="1"/>
      <c r="MRD176" s="1"/>
      <c r="MRE176" s="1"/>
      <c r="MRF176" s="1"/>
      <c r="MRG176" s="1"/>
      <c r="MRH176" s="1"/>
      <c r="MRI176" s="1"/>
      <c r="MRJ176" s="1"/>
      <c r="MRK176" s="1"/>
      <c r="MRL176" s="1"/>
      <c r="MRM176" s="1"/>
      <c r="MRN176" s="1"/>
      <c r="MRO176" s="1"/>
      <c r="MRP176" s="1"/>
      <c r="MRQ176" s="1"/>
      <c r="MRR176" s="1"/>
      <c r="MRS176" s="1"/>
      <c r="MRT176" s="1"/>
      <c r="MRU176" s="1"/>
      <c r="MRV176" s="1"/>
      <c r="MRW176" s="1"/>
      <c r="MRX176" s="1"/>
      <c r="MRY176" s="1"/>
      <c r="MRZ176" s="1"/>
      <c r="MSA176" s="1"/>
      <c r="MSB176" s="1"/>
      <c r="MSC176" s="1"/>
      <c r="MSD176" s="1"/>
      <c r="MSE176" s="1"/>
      <c r="MSF176" s="1"/>
      <c r="MSG176" s="1"/>
      <c r="MSH176" s="1"/>
      <c r="MSI176" s="1"/>
      <c r="MSJ176" s="1"/>
      <c r="MSK176" s="1"/>
      <c r="MSL176" s="1"/>
      <c r="MSM176" s="1"/>
      <c r="MSN176" s="1"/>
      <c r="MSO176" s="1"/>
      <c r="MSP176" s="1"/>
      <c r="MSQ176" s="1"/>
      <c r="MSR176" s="1"/>
      <c r="MSS176" s="1"/>
      <c r="MST176" s="1"/>
      <c r="MSU176" s="1"/>
      <c r="MSV176" s="1"/>
      <c r="MSW176" s="1"/>
      <c r="MSX176" s="1"/>
      <c r="MSY176" s="1"/>
      <c r="MSZ176" s="1"/>
      <c r="MTA176" s="1"/>
      <c r="MTB176" s="1"/>
      <c r="MTC176" s="1"/>
      <c r="MTD176" s="1"/>
      <c r="MTE176" s="1"/>
      <c r="MTF176" s="1"/>
      <c r="MTG176" s="1"/>
      <c r="MTH176" s="1"/>
      <c r="MTI176" s="1"/>
      <c r="MTJ176" s="1"/>
      <c r="MTK176" s="1"/>
      <c r="MTL176" s="1"/>
      <c r="MTM176" s="1"/>
      <c r="MTN176" s="1"/>
      <c r="MTO176" s="1"/>
      <c r="MTP176" s="1"/>
      <c r="MTQ176" s="1"/>
      <c r="MTR176" s="1"/>
      <c r="MTS176" s="1"/>
      <c r="MTT176" s="1"/>
      <c r="MTU176" s="1"/>
      <c r="MTV176" s="1"/>
      <c r="MTW176" s="1"/>
      <c r="MTX176" s="1"/>
      <c r="MTY176" s="1"/>
      <c r="MTZ176" s="1"/>
      <c r="MUA176" s="1"/>
      <c r="MUB176" s="1"/>
      <c r="MUC176" s="1"/>
      <c r="MUD176" s="1"/>
      <c r="MUE176" s="1"/>
      <c r="MUF176" s="1"/>
      <c r="MUG176" s="1"/>
      <c r="MUH176" s="1"/>
      <c r="MUI176" s="1"/>
      <c r="MUJ176" s="1"/>
      <c r="MUK176" s="1"/>
      <c r="MUL176" s="1"/>
      <c r="MUM176" s="1"/>
      <c r="MUN176" s="1"/>
      <c r="MUO176" s="1"/>
      <c r="MUP176" s="1"/>
      <c r="MUQ176" s="1"/>
      <c r="MUR176" s="1"/>
      <c r="MUS176" s="1"/>
      <c r="MUT176" s="1"/>
      <c r="MUU176" s="1"/>
      <c r="MUV176" s="1"/>
      <c r="MUW176" s="1"/>
      <c r="MUX176" s="1"/>
      <c r="MUY176" s="1"/>
      <c r="MUZ176" s="1"/>
      <c r="MVA176" s="1"/>
      <c r="MVB176" s="1"/>
      <c r="MVC176" s="1"/>
      <c r="MVD176" s="1"/>
      <c r="MVE176" s="1"/>
      <c r="MVF176" s="1"/>
      <c r="MVG176" s="1"/>
      <c r="MVH176" s="1"/>
      <c r="MVI176" s="1"/>
      <c r="MVJ176" s="1"/>
      <c r="MVK176" s="1"/>
      <c r="MVL176" s="1"/>
      <c r="MVM176" s="1"/>
      <c r="MVN176" s="1"/>
      <c r="MVO176" s="1"/>
      <c r="MVP176" s="1"/>
      <c r="MVQ176" s="1"/>
      <c r="MVR176" s="1"/>
      <c r="MVS176" s="1"/>
      <c r="MVT176" s="1"/>
      <c r="MVU176" s="1"/>
      <c r="MVV176" s="1"/>
      <c r="MVW176" s="1"/>
      <c r="MVX176" s="1"/>
      <c r="MVY176" s="1"/>
      <c r="MVZ176" s="1"/>
      <c r="MWA176" s="1"/>
      <c r="MWB176" s="1"/>
      <c r="MWC176" s="1"/>
      <c r="MWD176" s="1"/>
      <c r="MWE176" s="1"/>
      <c r="MWF176" s="1"/>
      <c r="MWG176" s="1"/>
      <c r="MWH176" s="1"/>
      <c r="MWI176" s="1"/>
      <c r="MWJ176" s="1"/>
      <c r="MWK176" s="1"/>
      <c r="MWL176" s="1"/>
      <c r="MWM176" s="1"/>
      <c r="MWN176" s="1"/>
      <c r="MWO176" s="1"/>
      <c r="MWP176" s="1"/>
      <c r="MWQ176" s="1"/>
      <c r="MWR176" s="1"/>
      <c r="MWS176" s="1"/>
      <c r="MWT176" s="1"/>
      <c r="MWU176" s="1"/>
      <c r="MWV176" s="1"/>
      <c r="MWW176" s="1"/>
      <c r="MWX176" s="1"/>
      <c r="MWY176" s="1"/>
      <c r="MWZ176" s="1"/>
      <c r="MXA176" s="1"/>
      <c r="MXB176" s="1"/>
      <c r="MXC176" s="1"/>
      <c r="MXD176" s="1"/>
      <c r="MXE176" s="1"/>
      <c r="MXF176" s="1"/>
      <c r="MXG176" s="1"/>
      <c r="MXH176" s="1"/>
      <c r="MXI176" s="1"/>
      <c r="MXJ176" s="1"/>
      <c r="MXK176" s="1"/>
      <c r="MXL176" s="1"/>
      <c r="MXM176" s="1"/>
      <c r="MXN176" s="1"/>
      <c r="MXO176" s="1"/>
      <c r="MXP176" s="1"/>
      <c r="MXQ176" s="1"/>
      <c r="MXR176" s="1"/>
      <c r="MXS176" s="1"/>
      <c r="MXT176" s="1"/>
      <c r="MXU176" s="1"/>
      <c r="MXV176" s="1"/>
      <c r="MXW176" s="1"/>
      <c r="MXX176" s="1"/>
      <c r="MXY176" s="1"/>
      <c r="MXZ176" s="1"/>
      <c r="MYA176" s="1"/>
      <c r="MYB176" s="1"/>
      <c r="MYC176" s="1"/>
      <c r="MYD176" s="1"/>
      <c r="MYE176" s="1"/>
      <c r="MYF176" s="1"/>
      <c r="MYG176" s="1"/>
      <c r="MYH176" s="1"/>
      <c r="MYI176" s="1"/>
      <c r="MYJ176" s="1"/>
      <c r="MYK176" s="1"/>
      <c r="MYL176" s="1"/>
      <c r="MYM176" s="1"/>
      <c r="MYN176" s="1"/>
      <c r="MYO176" s="1"/>
      <c r="MYP176" s="1"/>
      <c r="MYQ176" s="1"/>
      <c r="MYR176" s="1"/>
      <c r="MYS176" s="1"/>
      <c r="MYT176" s="1"/>
      <c r="MYU176" s="1"/>
      <c r="MYV176" s="1"/>
      <c r="MYW176" s="1"/>
      <c r="MYX176" s="1"/>
      <c r="MYY176" s="1"/>
      <c r="MYZ176" s="1"/>
      <c r="MZA176" s="1"/>
      <c r="MZB176" s="1"/>
      <c r="MZC176" s="1"/>
      <c r="MZD176" s="1"/>
      <c r="MZE176" s="1"/>
      <c r="MZF176" s="1"/>
      <c r="MZG176" s="1"/>
      <c r="MZH176" s="1"/>
      <c r="MZI176" s="1"/>
      <c r="MZJ176" s="1"/>
      <c r="MZK176" s="1"/>
      <c r="MZL176" s="1"/>
      <c r="MZM176" s="1"/>
      <c r="MZN176" s="1"/>
      <c r="MZO176" s="1"/>
      <c r="MZP176" s="1"/>
      <c r="MZQ176" s="1"/>
      <c r="MZR176" s="1"/>
      <c r="MZS176" s="1"/>
      <c r="MZT176" s="1"/>
      <c r="MZU176" s="1"/>
      <c r="MZV176" s="1"/>
      <c r="MZW176" s="1"/>
      <c r="MZX176" s="1"/>
      <c r="MZY176" s="1"/>
      <c r="MZZ176" s="1"/>
      <c r="NAA176" s="1"/>
      <c r="NAB176" s="1"/>
      <c r="NAC176" s="1"/>
      <c r="NAD176" s="1"/>
      <c r="NAE176" s="1"/>
      <c r="NAF176" s="1"/>
      <c r="NAG176" s="1"/>
      <c r="NAH176" s="1"/>
      <c r="NAI176" s="1"/>
      <c r="NAJ176" s="1"/>
      <c r="NAK176" s="1"/>
      <c r="NAL176" s="1"/>
      <c r="NAM176" s="1"/>
      <c r="NAN176" s="1"/>
      <c r="NAO176" s="1"/>
      <c r="NAP176" s="1"/>
      <c r="NAQ176" s="1"/>
      <c r="NAR176" s="1"/>
      <c r="NAS176" s="1"/>
      <c r="NAT176" s="1"/>
      <c r="NAU176" s="1"/>
      <c r="NAV176" s="1"/>
      <c r="NAW176" s="1"/>
      <c r="NAX176" s="1"/>
      <c r="NAY176" s="1"/>
      <c r="NAZ176" s="1"/>
      <c r="NBA176" s="1"/>
      <c r="NBB176" s="1"/>
      <c r="NBC176" s="1"/>
      <c r="NBD176" s="1"/>
      <c r="NBE176" s="1"/>
      <c r="NBF176" s="1"/>
      <c r="NBG176" s="1"/>
      <c r="NBH176" s="1"/>
      <c r="NBI176" s="1"/>
      <c r="NBJ176" s="1"/>
      <c r="NBK176" s="1"/>
      <c r="NBL176" s="1"/>
      <c r="NBM176" s="1"/>
      <c r="NBN176" s="1"/>
      <c r="NBO176" s="1"/>
      <c r="NBP176" s="1"/>
      <c r="NBQ176" s="1"/>
      <c r="NBR176" s="1"/>
      <c r="NBS176" s="1"/>
      <c r="NBT176" s="1"/>
      <c r="NBU176" s="1"/>
      <c r="NBV176" s="1"/>
      <c r="NBW176" s="1"/>
      <c r="NBX176" s="1"/>
      <c r="NBY176" s="1"/>
      <c r="NBZ176" s="1"/>
      <c r="NCA176" s="1"/>
      <c r="NCB176" s="1"/>
      <c r="NCC176" s="1"/>
      <c r="NCD176" s="1"/>
      <c r="NCE176" s="1"/>
      <c r="NCF176" s="1"/>
      <c r="NCG176" s="1"/>
      <c r="NCH176" s="1"/>
      <c r="NCI176" s="1"/>
      <c r="NCJ176" s="1"/>
      <c r="NCK176" s="1"/>
      <c r="NCL176" s="1"/>
      <c r="NCM176" s="1"/>
      <c r="NCN176" s="1"/>
      <c r="NCO176" s="1"/>
      <c r="NCP176" s="1"/>
      <c r="NCQ176" s="1"/>
      <c r="NCR176" s="1"/>
      <c r="NCS176" s="1"/>
      <c r="NCT176" s="1"/>
      <c r="NCU176" s="1"/>
      <c r="NCV176" s="1"/>
      <c r="NCW176" s="1"/>
      <c r="NCX176" s="1"/>
      <c r="NCY176" s="1"/>
      <c r="NCZ176" s="1"/>
      <c r="NDA176" s="1"/>
      <c r="NDB176" s="1"/>
      <c r="NDC176" s="1"/>
      <c r="NDD176" s="1"/>
      <c r="NDE176" s="1"/>
      <c r="NDF176" s="1"/>
      <c r="NDG176" s="1"/>
      <c r="NDH176" s="1"/>
      <c r="NDI176" s="1"/>
      <c r="NDJ176" s="1"/>
      <c r="NDK176" s="1"/>
      <c r="NDL176" s="1"/>
      <c r="NDM176" s="1"/>
      <c r="NDN176" s="1"/>
      <c r="NDO176" s="1"/>
      <c r="NDP176" s="1"/>
      <c r="NDQ176" s="1"/>
      <c r="NDR176" s="1"/>
      <c r="NDS176" s="1"/>
      <c r="NDT176" s="1"/>
      <c r="NDU176" s="1"/>
      <c r="NDV176" s="1"/>
      <c r="NDW176" s="1"/>
      <c r="NDX176" s="1"/>
      <c r="NDY176" s="1"/>
      <c r="NDZ176" s="1"/>
      <c r="NEA176" s="1"/>
      <c r="NEB176" s="1"/>
      <c r="NEC176" s="1"/>
      <c r="NED176" s="1"/>
      <c r="NEE176" s="1"/>
      <c r="NEF176" s="1"/>
      <c r="NEG176" s="1"/>
      <c r="NEH176" s="1"/>
      <c r="NEI176" s="1"/>
      <c r="NEJ176" s="1"/>
      <c r="NEK176" s="1"/>
      <c r="NEL176" s="1"/>
      <c r="NEM176" s="1"/>
      <c r="NEN176" s="1"/>
      <c r="NEO176" s="1"/>
      <c r="NEP176" s="1"/>
      <c r="NEQ176" s="1"/>
      <c r="NER176" s="1"/>
      <c r="NES176" s="1"/>
      <c r="NET176" s="1"/>
      <c r="NEU176" s="1"/>
      <c r="NEV176" s="1"/>
      <c r="NEW176" s="1"/>
      <c r="NEX176" s="1"/>
      <c r="NEY176" s="1"/>
      <c r="NEZ176" s="1"/>
      <c r="NFA176" s="1"/>
      <c r="NFB176" s="1"/>
      <c r="NFC176" s="1"/>
      <c r="NFD176" s="1"/>
      <c r="NFE176" s="1"/>
      <c r="NFF176" s="1"/>
      <c r="NFG176" s="1"/>
      <c r="NFH176" s="1"/>
      <c r="NFI176" s="1"/>
      <c r="NFJ176" s="1"/>
      <c r="NFK176" s="1"/>
      <c r="NFL176" s="1"/>
      <c r="NFM176" s="1"/>
      <c r="NFN176" s="1"/>
      <c r="NFO176" s="1"/>
      <c r="NFP176" s="1"/>
      <c r="NFQ176" s="1"/>
      <c r="NFR176" s="1"/>
      <c r="NFS176" s="1"/>
      <c r="NFT176" s="1"/>
      <c r="NFU176" s="1"/>
      <c r="NFV176" s="1"/>
      <c r="NFW176" s="1"/>
      <c r="NFX176" s="1"/>
      <c r="NFY176" s="1"/>
      <c r="NFZ176" s="1"/>
      <c r="NGA176" s="1"/>
      <c r="NGB176" s="1"/>
      <c r="NGC176" s="1"/>
      <c r="NGD176" s="1"/>
      <c r="NGE176" s="1"/>
      <c r="NGF176" s="1"/>
      <c r="NGG176" s="1"/>
      <c r="NGH176" s="1"/>
      <c r="NGI176" s="1"/>
      <c r="NGJ176" s="1"/>
      <c r="NGK176" s="1"/>
      <c r="NGL176" s="1"/>
      <c r="NGM176" s="1"/>
      <c r="NGN176" s="1"/>
      <c r="NGO176" s="1"/>
      <c r="NGP176" s="1"/>
      <c r="NGQ176" s="1"/>
      <c r="NGR176" s="1"/>
      <c r="NGS176" s="1"/>
      <c r="NGT176" s="1"/>
      <c r="NGU176" s="1"/>
      <c r="NGV176" s="1"/>
      <c r="NGW176" s="1"/>
      <c r="NGX176" s="1"/>
      <c r="NGY176" s="1"/>
      <c r="NGZ176" s="1"/>
      <c r="NHA176" s="1"/>
      <c r="NHB176" s="1"/>
      <c r="NHC176" s="1"/>
      <c r="NHD176" s="1"/>
      <c r="NHE176" s="1"/>
      <c r="NHF176" s="1"/>
      <c r="NHG176" s="1"/>
      <c r="NHH176" s="1"/>
      <c r="NHI176" s="1"/>
      <c r="NHJ176" s="1"/>
      <c r="NHK176" s="1"/>
      <c r="NHL176" s="1"/>
      <c r="NHM176" s="1"/>
      <c r="NHN176" s="1"/>
      <c r="NHO176" s="1"/>
      <c r="NHP176" s="1"/>
      <c r="NHQ176" s="1"/>
      <c r="NHR176" s="1"/>
      <c r="NHS176" s="1"/>
      <c r="NHT176" s="1"/>
      <c r="NHU176" s="1"/>
      <c r="NHV176" s="1"/>
      <c r="NHW176" s="1"/>
      <c r="NHX176" s="1"/>
      <c r="NHY176" s="1"/>
      <c r="NHZ176" s="1"/>
      <c r="NIA176" s="1"/>
      <c r="NIB176" s="1"/>
      <c r="NIC176" s="1"/>
      <c r="NID176" s="1"/>
      <c r="NIE176" s="1"/>
      <c r="NIF176" s="1"/>
      <c r="NIG176" s="1"/>
      <c r="NIH176" s="1"/>
      <c r="NII176" s="1"/>
      <c r="NIJ176" s="1"/>
      <c r="NIK176" s="1"/>
      <c r="NIL176" s="1"/>
      <c r="NIM176" s="1"/>
      <c r="NIN176" s="1"/>
      <c r="NIO176" s="1"/>
      <c r="NIP176" s="1"/>
      <c r="NIQ176" s="1"/>
      <c r="NIR176" s="1"/>
      <c r="NIS176" s="1"/>
      <c r="NIT176" s="1"/>
      <c r="NIU176" s="1"/>
      <c r="NIV176" s="1"/>
      <c r="NIW176" s="1"/>
      <c r="NIX176" s="1"/>
      <c r="NIY176" s="1"/>
      <c r="NIZ176" s="1"/>
      <c r="NJA176" s="1"/>
      <c r="NJB176" s="1"/>
      <c r="NJC176" s="1"/>
      <c r="NJD176" s="1"/>
      <c r="NJE176" s="1"/>
      <c r="NJF176" s="1"/>
      <c r="NJG176" s="1"/>
      <c r="NJH176" s="1"/>
      <c r="NJI176" s="1"/>
      <c r="NJJ176" s="1"/>
      <c r="NJK176" s="1"/>
      <c r="NJL176" s="1"/>
      <c r="NJM176" s="1"/>
      <c r="NJN176" s="1"/>
      <c r="NJO176" s="1"/>
      <c r="NJP176" s="1"/>
      <c r="NJQ176" s="1"/>
      <c r="NJR176" s="1"/>
      <c r="NJS176" s="1"/>
      <c r="NJT176" s="1"/>
      <c r="NJU176" s="1"/>
      <c r="NJV176" s="1"/>
      <c r="NJW176" s="1"/>
      <c r="NJX176" s="1"/>
      <c r="NJY176" s="1"/>
      <c r="NJZ176" s="1"/>
      <c r="NKA176" s="1"/>
      <c r="NKB176" s="1"/>
      <c r="NKC176" s="1"/>
      <c r="NKD176" s="1"/>
      <c r="NKE176" s="1"/>
      <c r="NKF176" s="1"/>
      <c r="NKG176" s="1"/>
      <c r="NKH176" s="1"/>
      <c r="NKI176" s="1"/>
      <c r="NKJ176" s="1"/>
      <c r="NKK176" s="1"/>
      <c r="NKL176" s="1"/>
      <c r="NKM176" s="1"/>
      <c r="NKN176" s="1"/>
      <c r="NKO176" s="1"/>
      <c r="NKP176" s="1"/>
      <c r="NKQ176" s="1"/>
      <c r="NKR176" s="1"/>
      <c r="NKS176" s="1"/>
      <c r="NKT176" s="1"/>
      <c r="NKU176" s="1"/>
      <c r="NKV176" s="1"/>
      <c r="NKW176" s="1"/>
      <c r="NKX176" s="1"/>
      <c r="NKY176" s="1"/>
      <c r="NKZ176" s="1"/>
      <c r="NLA176" s="1"/>
      <c r="NLB176" s="1"/>
      <c r="NLC176" s="1"/>
      <c r="NLD176" s="1"/>
      <c r="NLE176" s="1"/>
      <c r="NLF176" s="1"/>
      <c r="NLG176" s="1"/>
      <c r="NLH176" s="1"/>
      <c r="NLI176" s="1"/>
      <c r="NLJ176" s="1"/>
      <c r="NLK176" s="1"/>
      <c r="NLL176" s="1"/>
      <c r="NLM176" s="1"/>
      <c r="NLN176" s="1"/>
      <c r="NLO176" s="1"/>
      <c r="NLP176" s="1"/>
      <c r="NLQ176" s="1"/>
      <c r="NLR176" s="1"/>
      <c r="NLS176" s="1"/>
      <c r="NLT176" s="1"/>
      <c r="NLU176" s="1"/>
      <c r="NLV176" s="1"/>
      <c r="NLW176" s="1"/>
      <c r="NLX176" s="1"/>
      <c r="NLY176" s="1"/>
      <c r="NLZ176" s="1"/>
      <c r="NMA176" s="1"/>
      <c r="NMB176" s="1"/>
      <c r="NMC176" s="1"/>
      <c r="NMD176" s="1"/>
      <c r="NME176" s="1"/>
      <c r="NMF176" s="1"/>
      <c r="NMG176" s="1"/>
      <c r="NMH176" s="1"/>
      <c r="NMI176" s="1"/>
      <c r="NMJ176" s="1"/>
      <c r="NMK176" s="1"/>
      <c r="NML176" s="1"/>
      <c r="NMM176" s="1"/>
      <c r="NMN176" s="1"/>
      <c r="NMO176" s="1"/>
      <c r="NMP176" s="1"/>
      <c r="NMQ176" s="1"/>
      <c r="NMR176" s="1"/>
      <c r="NMS176" s="1"/>
      <c r="NMT176" s="1"/>
      <c r="NMU176" s="1"/>
      <c r="NMV176" s="1"/>
      <c r="NMW176" s="1"/>
      <c r="NMX176" s="1"/>
      <c r="NMY176" s="1"/>
      <c r="NMZ176" s="1"/>
      <c r="NNA176" s="1"/>
      <c r="NNB176" s="1"/>
      <c r="NNC176" s="1"/>
      <c r="NND176" s="1"/>
      <c r="NNE176" s="1"/>
      <c r="NNF176" s="1"/>
      <c r="NNG176" s="1"/>
      <c r="NNH176" s="1"/>
      <c r="NNI176" s="1"/>
      <c r="NNJ176" s="1"/>
      <c r="NNK176" s="1"/>
      <c r="NNL176" s="1"/>
      <c r="NNM176" s="1"/>
      <c r="NNN176" s="1"/>
      <c r="NNO176" s="1"/>
      <c r="NNP176" s="1"/>
      <c r="NNQ176" s="1"/>
      <c r="NNR176" s="1"/>
      <c r="NNS176" s="1"/>
      <c r="NNT176" s="1"/>
      <c r="NNU176" s="1"/>
      <c r="NNV176" s="1"/>
      <c r="NNW176" s="1"/>
      <c r="NNX176" s="1"/>
      <c r="NNY176" s="1"/>
      <c r="NNZ176" s="1"/>
      <c r="NOA176" s="1"/>
      <c r="NOB176" s="1"/>
      <c r="NOC176" s="1"/>
      <c r="NOD176" s="1"/>
      <c r="NOE176" s="1"/>
      <c r="NOF176" s="1"/>
      <c r="NOG176" s="1"/>
      <c r="NOH176" s="1"/>
      <c r="NOI176" s="1"/>
      <c r="NOJ176" s="1"/>
      <c r="NOK176" s="1"/>
      <c r="NOL176" s="1"/>
      <c r="NOM176" s="1"/>
      <c r="NON176" s="1"/>
      <c r="NOO176" s="1"/>
      <c r="NOP176" s="1"/>
      <c r="NOQ176" s="1"/>
      <c r="NOR176" s="1"/>
      <c r="NOS176" s="1"/>
      <c r="NOT176" s="1"/>
      <c r="NOU176" s="1"/>
      <c r="NOV176" s="1"/>
      <c r="NOW176" s="1"/>
      <c r="NOX176" s="1"/>
      <c r="NOY176" s="1"/>
      <c r="NOZ176" s="1"/>
      <c r="NPA176" s="1"/>
      <c r="NPB176" s="1"/>
      <c r="NPC176" s="1"/>
      <c r="NPD176" s="1"/>
      <c r="NPE176" s="1"/>
      <c r="NPF176" s="1"/>
      <c r="NPG176" s="1"/>
      <c r="NPH176" s="1"/>
      <c r="NPI176" s="1"/>
      <c r="NPJ176" s="1"/>
      <c r="NPK176" s="1"/>
      <c r="NPL176" s="1"/>
      <c r="NPM176" s="1"/>
      <c r="NPN176" s="1"/>
      <c r="NPO176" s="1"/>
      <c r="NPP176" s="1"/>
      <c r="NPQ176" s="1"/>
      <c r="NPR176" s="1"/>
      <c r="NPS176" s="1"/>
      <c r="NPT176" s="1"/>
      <c r="NPU176" s="1"/>
      <c r="NPV176" s="1"/>
      <c r="NPW176" s="1"/>
      <c r="NPX176" s="1"/>
      <c r="NPY176" s="1"/>
      <c r="NPZ176" s="1"/>
      <c r="NQA176" s="1"/>
      <c r="NQB176" s="1"/>
      <c r="NQC176" s="1"/>
      <c r="NQD176" s="1"/>
      <c r="NQE176" s="1"/>
      <c r="NQF176" s="1"/>
      <c r="NQG176" s="1"/>
      <c r="NQH176" s="1"/>
      <c r="NQI176" s="1"/>
      <c r="NQJ176" s="1"/>
      <c r="NQK176" s="1"/>
      <c r="NQL176" s="1"/>
      <c r="NQM176" s="1"/>
      <c r="NQN176" s="1"/>
      <c r="NQO176" s="1"/>
      <c r="NQP176" s="1"/>
      <c r="NQQ176" s="1"/>
      <c r="NQR176" s="1"/>
      <c r="NQS176" s="1"/>
      <c r="NQT176" s="1"/>
      <c r="NQU176" s="1"/>
      <c r="NQV176" s="1"/>
      <c r="NQW176" s="1"/>
      <c r="NQX176" s="1"/>
      <c r="NQY176" s="1"/>
      <c r="NQZ176" s="1"/>
      <c r="NRA176" s="1"/>
      <c r="NRB176" s="1"/>
      <c r="NRC176" s="1"/>
      <c r="NRD176" s="1"/>
      <c r="NRE176" s="1"/>
      <c r="NRF176" s="1"/>
      <c r="NRG176" s="1"/>
      <c r="NRH176" s="1"/>
      <c r="NRI176" s="1"/>
      <c r="NRJ176" s="1"/>
      <c r="NRK176" s="1"/>
      <c r="NRL176" s="1"/>
      <c r="NRM176" s="1"/>
      <c r="NRN176" s="1"/>
      <c r="NRO176" s="1"/>
      <c r="NRP176" s="1"/>
      <c r="NRQ176" s="1"/>
      <c r="NRR176" s="1"/>
      <c r="NRS176" s="1"/>
      <c r="NRT176" s="1"/>
      <c r="NRU176" s="1"/>
      <c r="NRV176" s="1"/>
      <c r="NRW176" s="1"/>
      <c r="NRX176" s="1"/>
      <c r="NRY176" s="1"/>
      <c r="NRZ176" s="1"/>
      <c r="NSA176" s="1"/>
      <c r="NSB176" s="1"/>
      <c r="NSC176" s="1"/>
      <c r="NSD176" s="1"/>
      <c r="NSE176" s="1"/>
      <c r="NSF176" s="1"/>
      <c r="NSG176" s="1"/>
      <c r="NSH176" s="1"/>
      <c r="NSI176" s="1"/>
      <c r="NSJ176" s="1"/>
      <c r="NSK176" s="1"/>
      <c r="NSL176" s="1"/>
      <c r="NSM176" s="1"/>
      <c r="NSN176" s="1"/>
      <c r="NSO176" s="1"/>
      <c r="NSP176" s="1"/>
      <c r="NSQ176" s="1"/>
      <c r="NSR176" s="1"/>
      <c r="NSS176" s="1"/>
      <c r="NST176" s="1"/>
      <c r="NSU176" s="1"/>
      <c r="NSV176" s="1"/>
      <c r="NSW176" s="1"/>
      <c r="NSX176" s="1"/>
      <c r="NSY176" s="1"/>
      <c r="NSZ176" s="1"/>
      <c r="NTA176" s="1"/>
      <c r="NTB176" s="1"/>
      <c r="NTC176" s="1"/>
      <c r="NTD176" s="1"/>
      <c r="NTE176" s="1"/>
      <c r="NTF176" s="1"/>
      <c r="NTG176" s="1"/>
      <c r="NTH176" s="1"/>
      <c r="NTI176" s="1"/>
      <c r="NTJ176" s="1"/>
      <c r="NTK176" s="1"/>
      <c r="NTL176" s="1"/>
      <c r="NTM176" s="1"/>
      <c r="NTN176" s="1"/>
      <c r="NTO176" s="1"/>
      <c r="NTP176" s="1"/>
      <c r="NTQ176" s="1"/>
      <c r="NTR176" s="1"/>
      <c r="NTS176" s="1"/>
      <c r="NTT176" s="1"/>
      <c r="NTU176" s="1"/>
      <c r="NTV176" s="1"/>
      <c r="NTW176" s="1"/>
      <c r="NTX176" s="1"/>
      <c r="NTY176" s="1"/>
      <c r="NTZ176" s="1"/>
      <c r="NUA176" s="1"/>
      <c r="NUB176" s="1"/>
      <c r="NUC176" s="1"/>
      <c r="NUD176" s="1"/>
      <c r="NUE176" s="1"/>
      <c r="NUF176" s="1"/>
      <c r="NUG176" s="1"/>
      <c r="NUH176" s="1"/>
      <c r="NUI176" s="1"/>
      <c r="NUJ176" s="1"/>
      <c r="NUK176" s="1"/>
      <c r="NUL176" s="1"/>
      <c r="NUM176" s="1"/>
      <c r="NUN176" s="1"/>
      <c r="NUO176" s="1"/>
      <c r="NUP176" s="1"/>
      <c r="NUQ176" s="1"/>
      <c r="NUR176" s="1"/>
      <c r="NUS176" s="1"/>
      <c r="NUT176" s="1"/>
      <c r="NUU176" s="1"/>
      <c r="NUV176" s="1"/>
      <c r="NUW176" s="1"/>
      <c r="NUX176" s="1"/>
      <c r="NUY176" s="1"/>
      <c r="NUZ176" s="1"/>
      <c r="NVA176" s="1"/>
      <c r="NVB176" s="1"/>
      <c r="NVC176" s="1"/>
      <c r="NVD176" s="1"/>
      <c r="NVE176" s="1"/>
      <c r="NVF176" s="1"/>
      <c r="NVG176" s="1"/>
      <c r="NVH176" s="1"/>
      <c r="NVI176" s="1"/>
      <c r="NVJ176" s="1"/>
      <c r="NVK176" s="1"/>
      <c r="NVL176" s="1"/>
      <c r="NVM176" s="1"/>
      <c r="NVN176" s="1"/>
      <c r="NVO176" s="1"/>
      <c r="NVP176" s="1"/>
      <c r="NVQ176" s="1"/>
      <c r="NVR176" s="1"/>
      <c r="NVS176" s="1"/>
      <c r="NVT176" s="1"/>
      <c r="NVU176" s="1"/>
      <c r="NVV176" s="1"/>
      <c r="NVW176" s="1"/>
      <c r="NVX176" s="1"/>
      <c r="NVY176" s="1"/>
      <c r="NVZ176" s="1"/>
      <c r="NWA176" s="1"/>
      <c r="NWB176" s="1"/>
      <c r="NWC176" s="1"/>
      <c r="NWD176" s="1"/>
      <c r="NWE176" s="1"/>
      <c r="NWF176" s="1"/>
      <c r="NWG176" s="1"/>
      <c r="NWH176" s="1"/>
      <c r="NWI176" s="1"/>
      <c r="NWJ176" s="1"/>
      <c r="NWK176" s="1"/>
      <c r="NWL176" s="1"/>
      <c r="NWM176" s="1"/>
      <c r="NWN176" s="1"/>
      <c r="NWO176" s="1"/>
      <c r="NWP176" s="1"/>
      <c r="NWQ176" s="1"/>
      <c r="NWR176" s="1"/>
      <c r="NWS176" s="1"/>
      <c r="NWT176" s="1"/>
      <c r="NWU176" s="1"/>
      <c r="NWV176" s="1"/>
      <c r="NWW176" s="1"/>
      <c r="NWX176" s="1"/>
      <c r="NWY176" s="1"/>
      <c r="NWZ176" s="1"/>
      <c r="NXA176" s="1"/>
      <c r="NXB176" s="1"/>
      <c r="NXC176" s="1"/>
      <c r="NXD176" s="1"/>
      <c r="NXE176" s="1"/>
      <c r="NXF176" s="1"/>
      <c r="NXG176" s="1"/>
      <c r="NXH176" s="1"/>
      <c r="NXI176" s="1"/>
      <c r="NXJ176" s="1"/>
      <c r="NXK176" s="1"/>
      <c r="NXL176" s="1"/>
      <c r="NXM176" s="1"/>
      <c r="NXN176" s="1"/>
      <c r="NXO176" s="1"/>
      <c r="NXP176" s="1"/>
      <c r="NXQ176" s="1"/>
      <c r="NXR176" s="1"/>
      <c r="NXS176" s="1"/>
      <c r="NXT176" s="1"/>
      <c r="NXU176" s="1"/>
      <c r="NXV176" s="1"/>
      <c r="NXW176" s="1"/>
      <c r="NXX176" s="1"/>
      <c r="NXY176" s="1"/>
      <c r="NXZ176" s="1"/>
      <c r="NYA176" s="1"/>
      <c r="NYB176" s="1"/>
      <c r="NYC176" s="1"/>
      <c r="NYD176" s="1"/>
      <c r="NYE176" s="1"/>
      <c r="NYF176" s="1"/>
      <c r="NYG176" s="1"/>
      <c r="NYH176" s="1"/>
      <c r="NYI176" s="1"/>
      <c r="NYJ176" s="1"/>
      <c r="NYK176" s="1"/>
      <c r="NYL176" s="1"/>
      <c r="NYM176" s="1"/>
      <c r="NYN176" s="1"/>
      <c r="NYO176" s="1"/>
      <c r="NYP176" s="1"/>
      <c r="NYQ176" s="1"/>
      <c r="NYR176" s="1"/>
      <c r="NYS176" s="1"/>
      <c r="NYT176" s="1"/>
      <c r="NYU176" s="1"/>
      <c r="NYV176" s="1"/>
      <c r="NYW176" s="1"/>
      <c r="NYX176" s="1"/>
      <c r="NYY176" s="1"/>
      <c r="NYZ176" s="1"/>
      <c r="NZA176" s="1"/>
      <c r="NZB176" s="1"/>
      <c r="NZC176" s="1"/>
      <c r="NZD176" s="1"/>
      <c r="NZE176" s="1"/>
      <c r="NZF176" s="1"/>
      <c r="NZG176" s="1"/>
      <c r="NZH176" s="1"/>
      <c r="NZI176" s="1"/>
      <c r="NZJ176" s="1"/>
      <c r="NZK176" s="1"/>
      <c r="NZL176" s="1"/>
      <c r="NZM176" s="1"/>
      <c r="NZN176" s="1"/>
      <c r="NZO176" s="1"/>
      <c r="NZP176" s="1"/>
      <c r="NZQ176" s="1"/>
      <c r="NZR176" s="1"/>
      <c r="NZS176" s="1"/>
      <c r="NZT176" s="1"/>
      <c r="NZU176" s="1"/>
      <c r="NZV176" s="1"/>
      <c r="NZW176" s="1"/>
      <c r="NZX176" s="1"/>
      <c r="NZY176" s="1"/>
      <c r="NZZ176" s="1"/>
      <c r="OAA176" s="1"/>
      <c r="OAB176" s="1"/>
      <c r="OAC176" s="1"/>
      <c r="OAD176" s="1"/>
      <c r="OAE176" s="1"/>
      <c r="OAF176" s="1"/>
      <c r="OAG176" s="1"/>
      <c r="OAH176" s="1"/>
      <c r="OAI176" s="1"/>
      <c r="OAJ176" s="1"/>
      <c r="OAK176" s="1"/>
      <c r="OAL176" s="1"/>
      <c r="OAM176" s="1"/>
      <c r="OAN176" s="1"/>
      <c r="OAO176" s="1"/>
      <c r="OAP176" s="1"/>
      <c r="OAQ176" s="1"/>
      <c r="OAR176" s="1"/>
      <c r="OAS176" s="1"/>
      <c r="OAT176" s="1"/>
      <c r="OAU176" s="1"/>
      <c r="OAV176" s="1"/>
      <c r="OAW176" s="1"/>
      <c r="OAX176" s="1"/>
      <c r="OAY176" s="1"/>
      <c r="OAZ176" s="1"/>
      <c r="OBA176" s="1"/>
      <c r="OBB176" s="1"/>
      <c r="OBC176" s="1"/>
      <c r="OBD176" s="1"/>
      <c r="OBE176" s="1"/>
      <c r="OBF176" s="1"/>
      <c r="OBG176" s="1"/>
      <c r="OBH176" s="1"/>
      <c r="OBI176" s="1"/>
      <c r="OBJ176" s="1"/>
      <c r="OBK176" s="1"/>
      <c r="OBL176" s="1"/>
      <c r="OBM176" s="1"/>
      <c r="OBN176" s="1"/>
      <c r="OBO176" s="1"/>
      <c r="OBP176" s="1"/>
      <c r="OBQ176" s="1"/>
      <c r="OBR176" s="1"/>
      <c r="OBS176" s="1"/>
      <c r="OBT176" s="1"/>
      <c r="OBU176" s="1"/>
      <c r="OBV176" s="1"/>
      <c r="OBW176" s="1"/>
      <c r="OBX176" s="1"/>
      <c r="OBY176" s="1"/>
      <c r="OBZ176" s="1"/>
      <c r="OCA176" s="1"/>
      <c r="OCB176" s="1"/>
      <c r="OCC176" s="1"/>
      <c r="OCD176" s="1"/>
      <c r="OCE176" s="1"/>
      <c r="OCF176" s="1"/>
      <c r="OCG176" s="1"/>
      <c r="OCH176" s="1"/>
      <c r="OCI176" s="1"/>
      <c r="OCJ176" s="1"/>
      <c r="OCK176" s="1"/>
      <c r="OCL176" s="1"/>
      <c r="OCM176" s="1"/>
      <c r="OCN176" s="1"/>
      <c r="OCO176" s="1"/>
      <c r="OCP176" s="1"/>
      <c r="OCQ176" s="1"/>
      <c r="OCR176" s="1"/>
      <c r="OCS176" s="1"/>
      <c r="OCT176" s="1"/>
      <c r="OCU176" s="1"/>
      <c r="OCV176" s="1"/>
      <c r="OCW176" s="1"/>
      <c r="OCX176" s="1"/>
      <c r="OCY176" s="1"/>
      <c r="OCZ176" s="1"/>
      <c r="ODA176" s="1"/>
      <c r="ODB176" s="1"/>
      <c r="ODC176" s="1"/>
      <c r="ODD176" s="1"/>
      <c r="ODE176" s="1"/>
      <c r="ODF176" s="1"/>
      <c r="ODG176" s="1"/>
      <c r="ODH176" s="1"/>
      <c r="ODI176" s="1"/>
      <c r="ODJ176" s="1"/>
      <c r="ODK176" s="1"/>
      <c r="ODL176" s="1"/>
      <c r="ODM176" s="1"/>
      <c r="ODN176" s="1"/>
      <c r="ODO176" s="1"/>
      <c r="ODP176" s="1"/>
      <c r="ODQ176" s="1"/>
      <c r="ODR176" s="1"/>
      <c r="ODS176" s="1"/>
      <c r="ODT176" s="1"/>
      <c r="ODU176" s="1"/>
      <c r="ODV176" s="1"/>
      <c r="ODW176" s="1"/>
      <c r="ODX176" s="1"/>
      <c r="ODY176" s="1"/>
      <c r="ODZ176" s="1"/>
      <c r="OEA176" s="1"/>
      <c r="OEB176" s="1"/>
      <c r="OEC176" s="1"/>
      <c r="OED176" s="1"/>
      <c r="OEE176" s="1"/>
      <c r="OEF176" s="1"/>
      <c r="OEG176" s="1"/>
      <c r="OEH176" s="1"/>
      <c r="OEI176" s="1"/>
      <c r="OEJ176" s="1"/>
      <c r="OEK176" s="1"/>
      <c r="OEL176" s="1"/>
      <c r="OEM176" s="1"/>
      <c r="OEN176" s="1"/>
      <c r="OEO176" s="1"/>
      <c r="OEP176" s="1"/>
      <c r="OEQ176" s="1"/>
      <c r="OER176" s="1"/>
      <c r="OES176" s="1"/>
      <c r="OET176" s="1"/>
      <c r="OEU176" s="1"/>
      <c r="OEV176" s="1"/>
      <c r="OEW176" s="1"/>
      <c r="OEX176" s="1"/>
      <c r="OEY176" s="1"/>
      <c r="OEZ176" s="1"/>
      <c r="OFA176" s="1"/>
      <c r="OFB176" s="1"/>
      <c r="OFC176" s="1"/>
      <c r="OFD176" s="1"/>
      <c r="OFE176" s="1"/>
      <c r="OFF176" s="1"/>
      <c r="OFG176" s="1"/>
      <c r="OFH176" s="1"/>
      <c r="OFI176" s="1"/>
      <c r="OFJ176" s="1"/>
      <c r="OFK176" s="1"/>
      <c r="OFL176" s="1"/>
      <c r="OFM176" s="1"/>
      <c r="OFN176" s="1"/>
      <c r="OFO176" s="1"/>
      <c r="OFP176" s="1"/>
      <c r="OFQ176" s="1"/>
      <c r="OFR176" s="1"/>
      <c r="OFS176" s="1"/>
      <c r="OFT176" s="1"/>
      <c r="OFU176" s="1"/>
      <c r="OFV176" s="1"/>
      <c r="OFW176" s="1"/>
      <c r="OFX176" s="1"/>
      <c r="OFY176" s="1"/>
      <c r="OFZ176" s="1"/>
      <c r="OGA176" s="1"/>
      <c r="OGB176" s="1"/>
      <c r="OGC176" s="1"/>
      <c r="OGD176" s="1"/>
      <c r="OGE176" s="1"/>
      <c r="OGF176" s="1"/>
      <c r="OGG176" s="1"/>
      <c r="OGH176" s="1"/>
      <c r="OGI176" s="1"/>
      <c r="OGJ176" s="1"/>
      <c r="OGK176" s="1"/>
      <c r="OGL176" s="1"/>
      <c r="OGM176" s="1"/>
      <c r="OGN176" s="1"/>
      <c r="OGO176" s="1"/>
      <c r="OGP176" s="1"/>
      <c r="OGQ176" s="1"/>
      <c r="OGR176" s="1"/>
      <c r="OGS176" s="1"/>
      <c r="OGT176" s="1"/>
      <c r="OGU176" s="1"/>
      <c r="OGV176" s="1"/>
      <c r="OGW176" s="1"/>
      <c r="OGX176" s="1"/>
      <c r="OGY176" s="1"/>
      <c r="OGZ176" s="1"/>
      <c r="OHA176" s="1"/>
      <c r="OHB176" s="1"/>
      <c r="OHC176" s="1"/>
      <c r="OHD176" s="1"/>
      <c r="OHE176" s="1"/>
      <c r="OHF176" s="1"/>
      <c r="OHG176" s="1"/>
      <c r="OHH176" s="1"/>
      <c r="OHI176" s="1"/>
      <c r="OHJ176" s="1"/>
      <c r="OHK176" s="1"/>
      <c r="OHL176" s="1"/>
      <c r="OHM176" s="1"/>
      <c r="OHN176" s="1"/>
      <c r="OHO176" s="1"/>
      <c r="OHP176" s="1"/>
      <c r="OHQ176" s="1"/>
      <c r="OHR176" s="1"/>
      <c r="OHS176" s="1"/>
      <c r="OHT176" s="1"/>
      <c r="OHU176" s="1"/>
      <c r="OHV176" s="1"/>
      <c r="OHW176" s="1"/>
      <c r="OHX176" s="1"/>
      <c r="OHY176" s="1"/>
      <c r="OHZ176" s="1"/>
      <c r="OIA176" s="1"/>
      <c r="OIB176" s="1"/>
      <c r="OIC176" s="1"/>
      <c r="OID176" s="1"/>
      <c r="OIE176" s="1"/>
      <c r="OIF176" s="1"/>
      <c r="OIG176" s="1"/>
      <c r="OIH176" s="1"/>
      <c r="OII176" s="1"/>
      <c r="OIJ176" s="1"/>
      <c r="OIK176" s="1"/>
      <c r="OIL176" s="1"/>
      <c r="OIM176" s="1"/>
      <c r="OIN176" s="1"/>
      <c r="OIO176" s="1"/>
      <c r="OIP176" s="1"/>
      <c r="OIQ176" s="1"/>
      <c r="OIR176" s="1"/>
      <c r="OIS176" s="1"/>
      <c r="OIT176" s="1"/>
      <c r="OIU176" s="1"/>
      <c r="OIV176" s="1"/>
      <c r="OIW176" s="1"/>
      <c r="OIX176" s="1"/>
      <c r="OIY176" s="1"/>
      <c r="OIZ176" s="1"/>
      <c r="OJA176" s="1"/>
      <c r="OJB176" s="1"/>
      <c r="OJC176" s="1"/>
      <c r="OJD176" s="1"/>
      <c r="OJE176" s="1"/>
      <c r="OJF176" s="1"/>
      <c r="OJG176" s="1"/>
      <c r="OJH176" s="1"/>
      <c r="OJI176" s="1"/>
      <c r="OJJ176" s="1"/>
      <c r="OJK176" s="1"/>
      <c r="OJL176" s="1"/>
      <c r="OJM176" s="1"/>
      <c r="OJN176" s="1"/>
      <c r="OJO176" s="1"/>
      <c r="OJP176" s="1"/>
      <c r="OJQ176" s="1"/>
      <c r="OJR176" s="1"/>
      <c r="OJS176" s="1"/>
      <c r="OJT176" s="1"/>
      <c r="OJU176" s="1"/>
      <c r="OJV176" s="1"/>
      <c r="OJW176" s="1"/>
      <c r="OJX176" s="1"/>
      <c r="OJY176" s="1"/>
      <c r="OJZ176" s="1"/>
      <c r="OKA176" s="1"/>
      <c r="OKB176" s="1"/>
      <c r="OKC176" s="1"/>
      <c r="OKD176" s="1"/>
      <c r="OKE176" s="1"/>
      <c r="OKF176" s="1"/>
      <c r="OKG176" s="1"/>
      <c r="OKH176" s="1"/>
      <c r="OKI176" s="1"/>
      <c r="OKJ176" s="1"/>
      <c r="OKK176" s="1"/>
      <c r="OKL176" s="1"/>
      <c r="OKM176" s="1"/>
      <c r="OKN176" s="1"/>
      <c r="OKO176" s="1"/>
      <c r="OKP176" s="1"/>
      <c r="OKQ176" s="1"/>
      <c r="OKR176" s="1"/>
      <c r="OKS176" s="1"/>
      <c r="OKT176" s="1"/>
      <c r="OKU176" s="1"/>
      <c r="OKV176" s="1"/>
      <c r="OKW176" s="1"/>
      <c r="OKX176" s="1"/>
      <c r="OKY176" s="1"/>
      <c r="OKZ176" s="1"/>
      <c r="OLA176" s="1"/>
      <c r="OLB176" s="1"/>
      <c r="OLC176" s="1"/>
      <c r="OLD176" s="1"/>
      <c r="OLE176" s="1"/>
      <c r="OLF176" s="1"/>
      <c r="OLG176" s="1"/>
      <c r="OLH176" s="1"/>
      <c r="OLI176" s="1"/>
      <c r="OLJ176" s="1"/>
      <c r="OLK176" s="1"/>
      <c r="OLL176" s="1"/>
      <c r="OLM176" s="1"/>
      <c r="OLN176" s="1"/>
      <c r="OLO176" s="1"/>
      <c r="OLP176" s="1"/>
      <c r="OLQ176" s="1"/>
      <c r="OLR176" s="1"/>
      <c r="OLS176" s="1"/>
      <c r="OLT176" s="1"/>
      <c r="OLU176" s="1"/>
      <c r="OLV176" s="1"/>
      <c r="OLW176" s="1"/>
      <c r="OLX176" s="1"/>
      <c r="OLY176" s="1"/>
      <c r="OLZ176" s="1"/>
      <c r="OMA176" s="1"/>
      <c r="OMB176" s="1"/>
      <c r="OMC176" s="1"/>
      <c r="OMD176" s="1"/>
      <c r="OME176" s="1"/>
      <c r="OMF176" s="1"/>
      <c r="OMG176" s="1"/>
      <c r="OMH176" s="1"/>
      <c r="OMI176" s="1"/>
      <c r="OMJ176" s="1"/>
      <c r="OMK176" s="1"/>
      <c r="OML176" s="1"/>
      <c r="OMM176" s="1"/>
      <c r="OMN176" s="1"/>
      <c r="OMO176" s="1"/>
      <c r="OMP176" s="1"/>
      <c r="OMQ176" s="1"/>
      <c r="OMR176" s="1"/>
      <c r="OMS176" s="1"/>
      <c r="OMT176" s="1"/>
      <c r="OMU176" s="1"/>
      <c r="OMV176" s="1"/>
      <c r="OMW176" s="1"/>
      <c r="OMX176" s="1"/>
      <c r="OMY176" s="1"/>
      <c r="OMZ176" s="1"/>
      <c r="ONA176" s="1"/>
      <c r="ONB176" s="1"/>
      <c r="ONC176" s="1"/>
      <c r="OND176" s="1"/>
      <c r="ONE176" s="1"/>
      <c r="ONF176" s="1"/>
      <c r="ONG176" s="1"/>
      <c r="ONH176" s="1"/>
      <c r="ONI176" s="1"/>
      <c r="ONJ176" s="1"/>
      <c r="ONK176" s="1"/>
      <c r="ONL176" s="1"/>
      <c r="ONM176" s="1"/>
      <c r="ONN176" s="1"/>
      <c r="ONO176" s="1"/>
      <c r="ONP176" s="1"/>
      <c r="ONQ176" s="1"/>
      <c r="ONR176" s="1"/>
      <c r="ONS176" s="1"/>
      <c r="ONT176" s="1"/>
      <c r="ONU176" s="1"/>
      <c r="ONV176" s="1"/>
      <c r="ONW176" s="1"/>
      <c r="ONX176" s="1"/>
      <c r="ONY176" s="1"/>
      <c r="ONZ176" s="1"/>
      <c r="OOA176" s="1"/>
      <c r="OOB176" s="1"/>
      <c r="OOC176" s="1"/>
      <c r="OOD176" s="1"/>
      <c r="OOE176" s="1"/>
      <c r="OOF176" s="1"/>
      <c r="OOG176" s="1"/>
      <c r="OOH176" s="1"/>
      <c r="OOI176" s="1"/>
      <c r="OOJ176" s="1"/>
      <c r="OOK176" s="1"/>
      <c r="OOL176" s="1"/>
      <c r="OOM176" s="1"/>
      <c r="OON176" s="1"/>
      <c r="OOO176" s="1"/>
      <c r="OOP176" s="1"/>
      <c r="OOQ176" s="1"/>
      <c r="OOR176" s="1"/>
      <c r="OOS176" s="1"/>
      <c r="OOT176" s="1"/>
      <c r="OOU176" s="1"/>
      <c r="OOV176" s="1"/>
      <c r="OOW176" s="1"/>
      <c r="OOX176" s="1"/>
      <c r="OOY176" s="1"/>
      <c r="OOZ176" s="1"/>
      <c r="OPA176" s="1"/>
      <c r="OPB176" s="1"/>
      <c r="OPC176" s="1"/>
      <c r="OPD176" s="1"/>
      <c r="OPE176" s="1"/>
      <c r="OPF176" s="1"/>
      <c r="OPG176" s="1"/>
      <c r="OPH176" s="1"/>
      <c r="OPI176" s="1"/>
      <c r="OPJ176" s="1"/>
      <c r="OPK176" s="1"/>
      <c r="OPL176" s="1"/>
      <c r="OPM176" s="1"/>
      <c r="OPN176" s="1"/>
      <c r="OPO176" s="1"/>
      <c r="OPP176" s="1"/>
      <c r="OPQ176" s="1"/>
      <c r="OPR176" s="1"/>
      <c r="OPS176" s="1"/>
      <c r="OPT176" s="1"/>
      <c r="OPU176" s="1"/>
      <c r="OPV176" s="1"/>
      <c r="OPW176" s="1"/>
      <c r="OPX176" s="1"/>
      <c r="OPY176" s="1"/>
      <c r="OPZ176" s="1"/>
      <c r="OQA176" s="1"/>
      <c r="OQB176" s="1"/>
      <c r="OQC176" s="1"/>
      <c r="OQD176" s="1"/>
      <c r="OQE176" s="1"/>
      <c r="OQF176" s="1"/>
      <c r="OQG176" s="1"/>
      <c r="OQH176" s="1"/>
      <c r="OQI176" s="1"/>
      <c r="OQJ176" s="1"/>
      <c r="OQK176" s="1"/>
      <c r="OQL176" s="1"/>
      <c r="OQM176" s="1"/>
      <c r="OQN176" s="1"/>
      <c r="OQO176" s="1"/>
      <c r="OQP176" s="1"/>
      <c r="OQQ176" s="1"/>
      <c r="OQR176" s="1"/>
      <c r="OQS176" s="1"/>
      <c r="OQT176" s="1"/>
      <c r="OQU176" s="1"/>
      <c r="OQV176" s="1"/>
      <c r="OQW176" s="1"/>
      <c r="OQX176" s="1"/>
      <c r="OQY176" s="1"/>
      <c r="OQZ176" s="1"/>
      <c r="ORA176" s="1"/>
      <c r="ORB176" s="1"/>
      <c r="ORC176" s="1"/>
      <c r="ORD176" s="1"/>
      <c r="ORE176" s="1"/>
      <c r="ORF176" s="1"/>
      <c r="ORG176" s="1"/>
      <c r="ORH176" s="1"/>
      <c r="ORI176" s="1"/>
      <c r="ORJ176" s="1"/>
      <c r="ORK176" s="1"/>
      <c r="ORL176" s="1"/>
      <c r="ORM176" s="1"/>
      <c r="ORN176" s="1"/>
      <c r="ORO176" s="1"/>
      <c r="ORP176" s="1"/>
      <c r="ORQ176" s="1"/>
      <c r="ORR176" s="1"/>
      <c r="ORS176" s="1"/>
      <c r="ORT176" s="1"/>
      <c r="ORU176" s="1"/>
      <c r="ORV176" s="1"/>
      <c r="ORW176" s="1"/>
      <c r="ORX176" s="1"/>
      <c r="ORY176" s="1"/>
      <c r="ORZ176" s="1"/>
      <c r="OSA176" s="1"/>
      <c r="OSB176" s="1"/>
      <c r="OSC176" s="1"/>
      <c r="OSD176" s="1"/>
      <c r="OSE176" s="1"/>
      <c r="OSF176" s="1"/>
      <c r="OSG176" s="1"/>
      <c r="OSH176" s="1"/>
      <c r="OSI176" s="1"/>
      <c r="OSJ176" s="1"/>
      <c r="OSK176" s="1"/>
      <c r="OSL176" s="1"/>
      <c r="OSM176" s="1"/>
      <c r="OSN176" s="1"/>
      <c r="OSO176" s="1"/>
      <c r="OSP176" s="1"/>
      <c r="OSQ176" s="1"/>
      <c r="OSR176" s="1"/>
      <c r="OSS176" s="1"/>
      <c r="OST176" s="1"/>
      <c r="OSU176" s="1"/>
      <c r="OSV176" s="1"/>
      <c r="OSW176" s="1"/>
      <c r="OSX176" s="1"/>
      <c r="OSY176" s="1"/>
      <c r="OSZ176" s="1"/>
      <c r="OTA176" s="1"/>
      <c r="OTB176" s="1"/>
      <c r="OTC176" s="1"/>
      <c r="OTD176" s="1"/>
      <c r="OTE176" s="1"/>
      <c r="OTF176" s="1"/>
      <c r="OTG176" s="1"/>
      <c r="OTH176" s="1"/>
      <c r="OTI176" s="1"/>
      <c r="OTJ176" s="1"/>
      <c r="OTK176" s="1"/>
      <c r="OTL176" s="1"/>
      <c r="OTM176" s="1"/>
      <c r="OTN176" s="1"/>
      <c r="OTO176" s="1"/>
      <c r="OTP176" s="1"/>
      <c r="OTQ176" s="1"/>
      <c r="OTR176" s="1"/>
      <c r="OTS176" s="1"/>
      <c r="OTT176" s="1"/>
      <c r="OTU176" s="1"/>
      <c r="OTV176" s="1"/>
      <c r="OTW176" s="1"/>
      <c r="OTX176" s="1"/>
      <c r="OTY176" s="1"/>
      <c r="OTZ176" s="1"/>
      <c r="OUA176" s="1"/>
      <c r="OUB176" s="1"/>
      <c r="OUC176" s="1"/>
      <c r="OUD176" s="1"/>
      <c r="OUE176" s="1"/>
      <c r="OUF176" s="1"/>
      <c r="OUG176" s="1"/>
      <c r="OUH176" s="1"/>
      <c r="OUI176" s="1"/>
      <c r="OUJ176" s="1"/>
      <c r="OUK176" s="1"/>
      <c r="OUL176" s="1"/>
      <c r="OUM176" s="1"/>
      <c r="OUN176" s="1"/>
      <c r="OUO176" s="1"/>
      <c r="OUP176" s="1"/>
      <c r="OUQ176" s="1"/>
      <c r="OUR176" s="1"/>
      <c r="OUS176" s="1"/>
      <c r="OUT176" s="1"/>
      <c r="OUU176" s="1"/>
      <c r="OUV176" s="1"/>
      <c r="OUW176" s="1"/>
      <c r="OUX176" s="1"/>
      <c r="OUY176" s="1"/>
      <c r="OUZ176" s="1"/>
      <c r="OVA176" s="1"/>
      <c r="OVB176" s="1"/>
      <c r="OVC176" s="1"/>
      <c r="OVD176" s="1"/>
      <c r="OVE176" s="1"/>
      <c r="OVF176" s="1"/>
      <c r="OVG176" s="1"/>
      <c r="OVH176" s="1"/>
      <c r="OVI176" s="1"/>
      <c r="OVJ176" s="1"/>
      <c r="OVK176" s="1"/>
      <c r="OVL176" s="1"/>
      <c r="OVM176" s="1"/>
      <c r="OVN176" s="1"/>
      <c r="OVO176" s="1"/>
      <c r="OVP176" s="1"/>
      <c r="OVQ176" s="1"/>
      <c r="OVR176" s="1"/>
      <c r="OVS176" s="1"/>
      <c r="OVT176" s="1"/>
      <c r="OVU176" s="1"/>
      <c r="OVV176" s="1"/>
      <c r="OVW176" s="1"/>
      <c r="OVX176" s="1"/>
      <c r="OVY176" s="1"/>
      <c r="OVZ176" s="1"/>
      <c r="OWA176" s="1"/>
      <c r="OWB176" s="1"/>
      <c r="OWC176" s="1"/>
      <c r="OWD176" s="1"/>
      <c r="OWE176" s="1"/>
      <c r="OWF176" s="1"/>
      <c r="OWG176" s="1"/>
      <c r="OWH176" s="1"/>
      <c r="OWI176" s="1"/>
      <c r="OWJ176" s="1"/>
      <c r="OWK176" s="1"/>
      <c r="OWL176" s="1"/>
      <c r="OWM176" s="1"/>
      <c r="OWN176" s="1"/>
      <c r="OWO176" s="1"/>
      <c r="OWP176" s="1"/>
      <c r="OWQ176" s="1"/>
      <c r="OWR176" s="1"/>
      <c r="OWS176" s="1"/>
      <c r="OWT176" s="1"/>
      <c r="OWU176" s="1"/>
      <c r="OWV176" s="1"/>
      <c r="OWW176" s="1"/>
      <c r="OWX176" s="1"/>
      <c r="OWY176" s="1"/>
      <c r="OWZ176" s="1"/>
      <c r="OXA176" s="1"/>
      <c r="OXB176" s="1"/>
      <c r="OXC176" s="1"/>
      <c r="OXD176" s="1"/>
      <c r="OXE176" s="1"/>
      <c r="OXF176" s="1"/>
      <c r="OXG176" s="1"/>
      <c r="OXH176" s="1"/>
      <c r="OXI176" s="1"/>
      <c r="OXJ176" s="1"/>
      <c r="OXK176" s="1"/>
      <c r="OXL176" s="1"/>
      <c r="OXM176" s="1"/>
      <c r="OXN176" s="1"/>
      <c r="OXO176" s="1"/>
      <c r="OXP176" s="1"/>
      <c r="OXQ176" s="1"/>
      <c r="OXR176" s="1"/>
      <c r="OXS176" s="1"/>
      <c r="OXT176" s="1"/>
      <c r="OXU176" s="1"/>
      <c r="OXV176" s="1"/>
      <c r="OXW176" s="1"/>
      <c r="OXX176" s="1"/>
      <c r="OXY176" s="1"/>
      <c r="OXZ176" s="1"/>
      <c r="OYA176" s="1"/>
      <c r="OYB176" s="1"/>
      <c r="OYC176" s="1"/>
      <c r="OYD176" s="1"/>
      <c r="OYE176" s="1"/>
      <c r="OYF176" s="1"/>
      <c r="OYG176" s="1"/>
      <c r="OYH176" s="1"/>
      <c r="OYI176" s="1"/>
      <c r="OYJ176" s="1"/>
      <c r="OYK176" s="1"/>
      <c r="OYL176" s="1"/>
      <c r="OYM176" s="1"/>
      <c r="OYN176" s="1"/>
      <c r="OYO176" s="1"/>
      <c r="OYP176" s="1"/>
      <c r="OYQ176" s="1"/>
      <c r="OYR176" s="1"/>
      <c r="OYS176" s="1"/>
      <c r="OYT176" s="1"/>
      <c r="OYU176" s="1"/>
      <c r="OYV176" s="1"/>
      <c r="OYW176" s="1"/>
      <c r="OYX176" s="1"/>
      <c r="OYY176" s="1"/>
      <c r="OYZ176" s="1"/>
      <c r="OZA176" s="1"/>
      <c r="OZB176" s="1"/>
      <c r="OZC176" s="1"/>
      <c r="OZD176" s="1"/>
      <c r="OZE176" s="1"/>
      <c r="OZF176" s="1"/>
      <c r="OZG176" s="1"/>
      <c r="OZH176" s="1"/>
      <c r="OZI176" s="1"/>
      <c r="OZJ176" s="1"/>
      <c r="OZK176" s="1"/>
      <c r="OZL176" s="1"/>
      <c r="OZM176" s="1"/>
      <c r="OZN176" s="1"/>
      <c r="OZO176" s="1"/>
      <c r="OZP176" s="1"/>
      <c r="OZQ176" s="1"/>
      <c r="OZR176" s="1"/>
      <c r="OZS176" s="1"/>
      <c r="OZT176" s="1"/>
      <c r="OZU176" s="1"/>
      <c r="OZV176" s="1"/>
      <c r="OZW176" s="1"/>
      <c r="OZX176" s="1"/>
      <c r="OZY176" s="1"/>
      <c r="OZZ176" s="1"/>
      <c r="PAA176" s="1"/>
      <c r="PAB176" s="1"/>
      <c r="PAC176" s="1"/>
      <c r="PAD176" s="1"/>
      <c r="PAE176" s="1"/>
      <c r="PAF176" s="1"/>
      <c r="PAG176" s="1"/>
      <c r="PAH176" s="1"/>
      <c r="PAI176" s="1"/>
      <c r="PAJ176" s="1"/>
      <c r="PAK176" s="1"/>
      <c r="PAL176" s="1"/>
      <c r="PAM176" s="1"/>
      <c r="PAN176" s="1"/>
      <c r="PAO176" s="1"/>
      <c r="PAP176" s="1"/>
      <c r="PAQ176" s="1"/>
      <c r="PAR176" s="1"/>
      <c r="PAS176" s="1"/>
      <c r="PAT176" s="1"/>
      <c r="PAU176" s="1"/>
      <c r="PAV176" s="1"/>
      <c r="PAW176" s="1"/>
      <c r="PAX176" s="1"/>
      <c r="PAY176" s="1"/>
      <c r="PAZ176" s="1"/>
      <c r="PBA176" s="1"/>
      <c r="PBB176" s="1"/>
      <c r="PBC176" s="1"/>
      <c r="PBD176" s="1"/>
      <c r="PBE176" s="1"/>
      <c r="PBF176" s="1"/>
      <c r="PBG176" s="1"/>
      <c r="PBH176" s="1"/>
      <c r="PBI176" s="1"/>
      <c r="PBJ176" s="1"/>
      <c r="PBK176" s="1"/>
      <c r="PBL176" s="1"/>
      <c r="PBM176" s="1"/>
      <c r="PBN176" s="1"/>
      <c r="PBO176" s="1"/>
      <c r="PBP176" s="1"/>
      <c r="PBQ176" s="1"/>
      <c r="PBR176" s="1"/>
      <c r="PBS176" s="1"/>
      <c r="PBT176" s="1"/>
      <c r="PBU176" s="1"/>
      <c r="PBV176" s="1"/>
      <c r="PBW176" s="1"/>
      <c r="PBX176" s="1"/>
      <c r="PBY176" s="1"/>
      <c r="PBZ176" s="1"/>
      <c r="PCA176" s="1"/>
      <c r="PCB176" s="1"/>
      <c r="PCC176" s="1"/>
      <c r="PCD176" s="1"/>
      <c r="PCE176" s="1"/>
      <c r="PCF176" s="1"/>
      <c r="PCG176" s="1"/>
      <c r="PCH176" s="1"/>
      <c r="PCI176" s="1"/>
      <c r="PCJ176" s="1"/>
      <c r="PCK176" s="1"/>
      <c r="PCL176" s="1"/>
      <c r="PCM176" s="1"/>
      <c r="PCN176" s="1"/>
      <c r="PCO176" s="1"/>
      <c r="PCP176" s="1"/>
      <c r="PCQ176" s="1"/>
      <c r="PCR176" s="1"/>
      <c r="PCS176" s="1"/>
      <c r="PCT176" s="1"/>
      <c r="PCU176" s="1"/>
      <c r="PCV176" s="1"/>
      <c r="PCW176" s="1"/>
      <c r="PCX176" s="1"/>
      <c r="PCY176" s="1"/>
      <c r="PCZ176" s="1"/>
      <c r="PDA176" s="1"/>
      <c r="PDB176" s="1"/>
      <c r="PDC176" s="1"/>
      <c r="PDD176" s="1"/>
      <c r="PDE176" s="1"/>
      <c r="PDF176" s="1"/>
      <c r="PDG176" s="1"/>
      <c r="PDH176" s="1"/>
      <c r="PDI176" s="1"/>
      <c r="PDJ176" s="1"/>
      <c r="PDK176" s="1"/>
      <c r="PDL176" s="1"/>
      <c r="PDM176" s="1"/>
      <c r="PDN176" s="1"/>
      <c r="PDO176" s="1"/>
      <c r="PDP176" s="1"/>
      <c r="PDQ176" s="1"/>
      <c r="PDR176" s="1"/>
      <c r="PDS176" s="1"/>
      <c r="PDT176" s="1"/>
      <c r="PDU176" s="1"/>
      <c r="PDV176" s="1"/>
      <c r="PDW176" s="1"/>
      <c r="PDX176" s="1"/>
      <c r="PDY176" s="1"/>
      <c r="PDZ176" s="1"/>
      <c r="PEA176" s="1"/>
      <c r="PEB176" s="1"/>
      <c r="PEC176" s="1"/>
      <c r="PED176" s="1"/>
      <c r="PEE176" s="1"/>
      <c r="PEF176" s="1"/>
      <c r="PEG176" s="1"/>
      <c r="PEH176" s="1"/>
      <c r="PEI176" s="1"/>
      <c r="PEJ176" s="1"/>
      <c r="PEK176" s="1"/>
      <c r="PEL176" s="1"/>
      <c r="PEM176" s="1"/>
      <c r="PEN176" s="1"/>
      <c r="PEO176" s="1"/>
      <c r="PEP176" s="1"/>
      <c r="PEQ176" s="1"/>
      <c r="PER176" s="1"/>
      <c r="PES176" s="1"/>
      <c r="PET176" s="1"/>
      <c r="PEU176" s="1"/>
      <c r="PEV176" s="1"/>
      <c r="PEW176" s="1"/>
      <c r="PEX176" s="1"/>
      <c r="PEY176" s="1"/>
      <c r="PEZ176" s="1"/>
      <c r="PFA176" s="1"/>
      <c r="PFB176" s="1"/>
      <c r="PFC176" s="1"/>
      <c r="PFD176" s="1"/>
      <c r="PFE176" s="1"/>
      <c r="PFF176" s="1"/>
      <c r="PFG176" s="1"/>
      <c r="PFH176" s="1"/>
      <c r="PFI176" s="1"/>
      <c r="PFJ176" s="1"/>
      <c r="PFK176" s="1"/>
      <c r="PFL176" s="1"/>
      <c r="PFM176" s="1"/>
      <c r="PFN176" s="1"/>
      <c r="PFO176" s="1"/>
      <c r="PFP176" s="1"/>
      <c r="PFQ176" s="1"/>
      <c r="PFR176" s="1"/>
      <c r="PFS176" s="1"/>
      <c r="PFT176" s="1"/>
      <c r="PFU176" s="1"/>
      <c r="PFV176" s="1"/>
      <c r="PFW176" s="1"/>
      <c r="PFX176" s="1"/>
      <c r="PFY176" s="1"/>
      <c r="PFZ176" s="1"/>
      <c r="PGA176" s="1"/>
      <c r="PGB176" s="1"/>
      <c r="PGC176" s="1"/>
      <c r="PGD176" s="1"/>
      <c r="PGE176" s="1"/>
      <c r="PGF176" s="1"/>
      <c r="PGG176" s="1"/>
      <c r="PGH176" s="1"/>
      <c r="PGI176" s="1"/>
      <c r="PGJ176" s="1"/>
      <c r="PGK176" s="1"/>
      <c r="PGL176" s="1"/>
      <c r="PGM176" s="1"/>
      <c r="PGN176" s="1"/>
      <c r="PGO176" s="1"/>
      <c r="PGP176" s="1"/>
      <c r="PGQ176" s="1"/>
      <c r="PGR176" s="1"/>
      <c r="PGS176" s="1"/>
      <c r="PGT176" s="1"/>
      <c r="PGU176" s="1"/>
      <c r="PGV176" s="1"/>
      <c r="PGW176" s="1"/>
      <c r="PGX176" s="1"/>
      <c r="PGY176" s="1"/>
      <c r="PGZ176" s="1"/>
      <c r="PHA176" s="1"/>
      <c r="PHB176" s="1"/>
      <c r="PHC176" s="1"/>
      <c r="PHD176" s="1"/>
      <c r="PHE176" s="1"/>
      <c r="PHF176" s="1"/>
      <c r="PHG176" s="1"/>
      <c r="PHH176" s="1"/>
      <c r="PHI176" s="1"/>
      <c r="PHJ176" s="1"/>
      <c r="PHK176" s="1"/>
      <c r="PHL176" s="1"/>
      <c r="PHM176" s="1"/>
      <c r="PHN176" s="1"/>
      <c r="PHO176" s="1"/>
      <c r="PHP176" s="1"/>
      <c r="PHQ176" s="1"/>
      <c r="PHR176" s="1"/>
      <c r="PHS176" s="1"/>
      <c r="PHT176" s="1"/>
      <c r="PHU176" s="1"/>
      <c r="PHV176" s="1"/>
      <c r="PHW176" s="1"/>
      <c r="PHX176" s="1"/>
      <c r="PHY176" s="1"/>
      <c r="PHZ176" s="1"/>
      <c r="PIA176" s="1"/>
      <c r="PIB176" s="1"/>
      <c r="PIC176" s="1"/>
      <c r="PID176" s="1"/>
      <c r="PIE176" s="1"/>
      <c r="PIF176" s="1"/>
      <c r="PIG176" s="1"/>
      <c r="PIH176" s="1"/>
      <c r="PII176" s="1"/>
      <c r="PIJ176" s="1"/>
      <c r="PIK176" s="1"/>
      <c r="PIL176" s="1"/>
      <c r="PIM176" s="1"/>
      <c r="PIN176" s="1"/>
      <c r="PIO176" s="1"/>
      <c r="PIP176" s="1"/>
      <c r="PIQ176" s="1"/>
      <c r="PIR176" s="1"/>
      <c r="PIS176" s="1"/>
      <c r="PIT176" s="1"/>
      <c r="PIU176" s="1"/>
      <c r="PIV176" s="1"/>
      <c r="PIW176" s="1"/>
      <c r="PIX176" s="1"/>
      <c r="PIY176" s="1"/>
      <c r="PIZ176" s="1"/>
      <c r="PJA176" s="1"/>
      <c r="PJB176" s="1"/>
      <c r="PJC176" s="1"/>
      <c r="PJD176" s="1"/>
      <c r="PJE176" s="1"/>
      <c r="PJF176" s="1"/>
      <c r="PJG176" s="1"/>
      <c r="PJH176" s="1"/>
      <c r="PJI176" s="1"/>
      <c r="PJJ176" s="1"/>
      <c r="PJK176" s="1"/>
      <c r="PJL176" s="1"/>
      <c r="PJM176" s="1"/>
      <c r="PJN176" s="1"/>
      <c r="PJO176" s="1"/>
      <c r="PJP176" s="1"/>
      <c r="PJQ176" s="1"/>
      <c r="PJR176" s="1"/>
      <c r="PJS176" s="1"/>
      <c r="PJT176" s="1"/>
      <c r="PJU176" s="1"/>
      <c r="PJV176" s="1"/>
      <c r="PJW176" s="1"/>
      <c r="PJX176" s="1"/>
      <c r="PJY176" s="1"/>
      <c r="PJZ176" s="1"/>
      <c r="PKA176" s="1"/>
      <c r="PKB176" s="1"/>
      <c r="PKC176" s="1"/>
      <c r="PKD176" s="1"/>
      <c r="PKE176" s="1"/>
      <c r="PKF176" s="1"/>
      <c r="PKG176" s="1"/>
      <c r="PKH176" s="1"/>
      <c r="PKI176" s="1"/>
      <c r="PKJ176" s="1"/>
      <c r="PKK176" s="1"/>
      <c r="PKL176" s="1"/>
      <c r="PKM176" s="1"/>
      <c r="PKN176" s="1"/>
      <c r="PKO176" s="1"/>
      <c r="PKP176" s="1"/>
      <c r="PKQ176" s="1"/>
      <c r="PKR176" s="1"/>
      <c r="PKS176" s="1"/>
      <c r="PKT176" s="1"/>
      <c r="PKU176" s="1"/>
      <c r="PKV176" s="1"/>
      <c r="PKW176" s="1"/>
      <c r="PKX176" s="1"/>
      <c r="PKY176" s="1"/>
      <c r="PKZ176" s="1"/>
      <c r="PLA176" s="1"/>
      <c r="PLB176" s="1"/>
      <c r="PLC176" s="1"/>
      <c r="PLD176" s="1"/>
      <c r="PLE176" s="1"/>
      <c r="PLF176" s="1"/>
      <c r="PLG176" s="1"/>
      <c r="PLH176" s="1"/>
      <c r="PLI176" s="1"/>
      <c r="PLJ176" s="1"/>
      <c r="PLK176" s="1"/>
      <c r="PLL176" s="1"/>
      <c r="PLM176" s="1"/>
      <c r="PLN176" s="1"/>
      <c r="PLO176" s="1"/>
      <c r="PLP176" s="1"/>
      <c r="PLQ176" s="1"/>
      <c r="PLR176" s="1"/>
      <c r="PLS176" s="1"/>
      <c r="PLT176" s="1"/>
      <c r="PLU176" s="1"/>
      <c r="PLV176" s="1"/>
      <c r="PLW176" s="1"/>
      <c r="PLX176" s="1"/>
      <c r="PLY176" s="1"/>
      <c r="PLZ176" s="1"/>
      <c r="PMA176" s="1"/>
      <c r="PMB176" s="1"/>
      <c r="PMC176" s="1"/>
      <c r="PMD176" s="1"/>
      <c r="PME176" s="1"/>
      <c r="PMF176" s="1"/>
      <c r="PMG176" s="1"/>
      <c r="PMH176" s="1"/>
      <c r="PMI176" s="1"/>
      <c r="PMJ176" s="1"/>
      <c r="PMK176" s="1"/>
      <c r="PML176" s="1"/>
      <c r="PMM176" s="1"/>
      <c r="PMN176" s="1"/>
      <c r="PMO176" s="1"/>
      <c r="PMP176" s="1"/>
      <c r="PMQ176" s="1"/>
      <c r="PMR176" s="1"/>
      <c r="PMS176" s="1"/>
      <c r="PMT176" s="1"/>
      <c r="PMU176" s="1"/>
      <c r="PMV176" s="1"/>
      <c r="PMW176" s="1"/>
      <c r="PMX176" s="1"/>
      <c r="PMY176" s="1"/>
      <c r="PMZ176" s="1"/>
      <c r="PNA176" s="1"/>
      <c r="PNB176" s="1"/>
      <c r="PNC176" s="1"/>
      <c r="PND176" s="1"/>
      <c r="PNE176" s="1"/>
      <c r="PNF176" s="1"/>
      <c r="PNG176" s="1"/>
      <c r="PNH176" s="1"/>
      <c r="PNI176" s="1"/>
      <c r="PNJ176" s="1"/>
      <c r="PNK176" s="1"/>
      <c r="PNL176" s="1"/>
      <c r="PNM176" s="1"/>
      <c r="PNN176" s="1"/>
      <c r="PNO176" s="1"/>
      <c r="PNP176" s="1"/>
      <c r="PNQ176" s="1"/>
      <c r="PNR176" s="1"/>
      <c r="PNS176" s="1"/>
      <c r="PNT176" s="1"/>
      <c r="PNU176" s="1"/>
      <c r="PNV176" s="1"/>
      <c r="PNW176" s="1"/>
      <c r="PNX176" s="1"/>
      <c r="PNY176" s="1"/>
      <c r="PNZ176" s="1"/>
      <c r="POA176" s="1"/>
      <c r="POB176" s="1"/>
      <c r="POC176" s="1"/>
      <c r="POD176" s="1"/>
      <c r="POE176" s="1"/>
      <c r="POF176" s="1"/>
      <c r="POG176" s="1"/>
      <c r="POH176" s="1"/>
      <c r="POI176" s="1"/>
      <c r="POJ176" s="1"/>
      <c r="POK176" s="1"/>
      <c r="POL176" s="1"/>
      <c r="POM176" s="1"/>
      <c r="PON176" s="1"/>
      <c r="POO176" s="1"/>
      <c r="POP176" s="1"/>
      <c r="POQ176" s="1"/>
      <c r="POR176" s="1"/>
      <c r="POS176" s="1"/>
      <c r="POT176" s="1"/>
      <c r="POU176" s="1"/>
      <c r="POV176" s="1"/>
      <c r="POW176" s="1"/>
      <c r="POX176" s="1"/>
      <c r="POY176" s="1"/>
      <c r="POZ176" s="1"/>
      <c r="PPA176" s="1"/>
      <c r="PPB176" s="1"/>
      <c r="PPC176" s="1"/>
      <c r="PPD176" s="1"/>
      <c r="PPE176" s="1"/>
      <c r="PPF176" s="1"/>
      <c r="PPG176" s="1"/>
      <c r="PPH176" s="1"/>
      <c r="PPI176" s="1"/>
      <c r="PPJ176" s="1"/>
      <c r="PPK176" s="1"/>
      <c r="PPL176" s="1"/>
      <c r="PPM176" s="1"/>
      <c r="PPN176" s="1"/>
      <c r="PPO176" s="1"/>
      <c r="PPP176" s="1"/>
      <c r="PPQ176" s="1"/>
      <c r="PPR176" s="1"/>
      <c r="PPS176" s="1"/>
      <c r="PPT176" s="1"/>
      <c r="PPU176" s="1"/>
      <c r="PPV176" s="1"/>
      <c r="PPW176" s="1"/>
      <c r="PPX176" s="1"/>
      <c r="PPY176" s="1"/>
      <c r="PPZ176" s="1"/>
      <c r="PQA176" s="1"/>
      <c r="PQB176" s="1"/>
      <c r="PQC176" s="1"/>
      <c r="PQD176" s="1"/>
      <c r="PQE176" s="1"/>
      <c r="PQF176" s="1"/>
      <c r="PQG176" s="1"/>
      <c r="PQH176" s="1"/>
      <c r="PQI176" s="1"/>
      <c r="PQJ176" s="1"/>
      <c r="PQK176" s="1"/>
      <c r="PQL176" s="1"/>
      <c r="PQM176" s="1"/>
      <c r="PQN176" s="1"/>
      <c r="PQO176" s="1"/>
      <c r="PQP176" s="1"/>
      <c r="PQQ176" s="1"/>
      <c r="PQR176" s="1"/>
      <c r="PQS176" s="1"/>
      <c r="PQT176" s="1"/>
      <c r="PQU176" s="1"/>
      <c r="PQV176" s="1"/>
      <c r="PQW176" s="1"/>
      <c r="PQX176" s="1"/>
      <c r="PQY176" s="1"/>
      <c r="PQZ176" s="1"/>
      <c r="PRA176" s="1"/>
      <c r="PRB176" s="1"/>
      <c r="PRC176" s="1"/>
      <c r="PRD176" s="1"/>
      <c r="PRE176" s="1"/>
      <c r="PRF176" s="1"/>
      <c r="PRG176" s="1"/>
      <c r="PRH176" s="1"/>
      <c r="PRI176" s="1"/>
      <c r="PRJ176" s="1"/>
      <c r="PRK176" s="1"/>
      <c r="PRL176" s="1"/>
      <c r="PRM176" s="1"/>
      <c r="PRN176" s="1"/>
      <c r="PRO176" s="1"/>
      <c r="PRP176" s="1"/>
      <c r="PRQ176" s="1"/>
      <c r="PRR176" s="1"/>
      <c r="PRS176" s="1"/>
      <c r="PRT176" s="1"/>
      <c r="PRU176" s="1"/>
      <c r="PRV176" s="1"/>
      <c r="PRW176" s="1"/>
      <c r="PRX176" s="1"/>
      <c r="PRY176" s="1"/>
      <c r="PRZ176" s="1"/>
      <c r="PSA176" s="1"/>
      <c r="PSB176" s="1"/>
      <c r="PSC176" s="1"/>
      <c r="PSD176" s="1"/>
      <c r="PSE176" s="1"/>
      <c r="PSF176" s="1"/>
      <c r="PSG176" s="1"/>
      <c r="PSH176" s="1"/>
      <c r="PSI176" s="1"/>
      <c r="PSJ176" s="1"/>
      <c r="PSK176" s="1"/>
      <c r="PSL176" s="1"/>
      <c r="PSM176" s="1"/>
      <c r="PSN176" s="1"/>
      <c r="PSO176" s="1"/>
      <c r="PSP176" s="1"/>
      <c r="PSQ176" s="1"/>
      <c r="PSR176" s="1"/>
      <c r="PSS176" s="1"/>
      <c r="PST176" s="1"/>
      <c r="PSU176" s="1"/>
      <c r="PSV176" s="1"/>
      <c r="PSW176" s="1"/>
      <c r="PSX176" s="1"/>
      <c r="PSY176" s="1"/>
      <c r="PSZ176" s="1"/>
      <c r="PTA176" s="1"/>
      <c r="PTB176" s="1"/>
      <c r="PTC176" s="1"/>
      <c r="PTD176" s="1"/>
      <c r="PTE176" s="1"/>
      <c r="PTF176" s="1"/>
      <c r="PTG176" s="1"/>
      <c r="PTH176" s="1"/>
      <c r="PTI176" s="1"/>
      <c r="PTJ176" s="1"/>
      <c r="PTK176" s="1"/>
      <c r="PTL176" s="1"/>
      <c r="PTM176" s="1"/>
      <c r="PTN176" s="1"/>
      <c r="PTO176" s="1"/>
      <c r="PTP176" s="1"/>
      <c r="PTQ176" s="1"/>
      <c r="PTR176" s="1"/>
      <c r="PTS176" s="1"/>
      <c r="PTT176" s="1"/>
      <c r="PTU176" s="1"/>
      <c r="PTV176" s="1"/>
      <c r="PTW176" s="1"/>
      <c r="PTX176" s="1"/>
      <c r="PTY176" s="1"/>
      <c r="PTZ176" s="1"/>
      <c r="PUA176" s="1"/>
      <c r="PUB176" s="1"/>
      <c r="PUC176" s="1"/>
      <c r="PUD176" s="1"/>
      <c r="PUE176" s="1"/>
      <c r="PUF176" s="1"/>
      <c r="PUG176" s="1"/>
      <c r="PUH176" s="1"/>
      <c r="PUI176" s="1"/>
      <c r="PUJ176" s="1"/>
      <c r="PUK176" s="1"/>
      <c r="PUL176" s="1"/>
      <c r="PUM176" s="1"/>
      <c r="PUN176" s="1"/>
      <c r="PUO176" s="1"/>
      <c r="PUP176" s="1"/>
      <c r="PUQ176" s="1"/>
      <c r="PUR176" s="1"/>
      <c r="PUS176" s="1"/>
      <c r="PUT176" s="1"/>
      <c r="PUU176" s="1"/>
      <c r="PUV176" s="1"/>
      <c r="PUW176" s="1"/>
      <c r="PUX176" s="1"/>
      <c r="PUY176" s="1"/>
      <c r="PUZ176" s="1"/>
      <c r="PVA176" s="1"/>
      <c r="PVB176" s="1"/>
      <c r="PVC176" s="1"/>
      <c r="PVD176" s="1"/>
      <c r="PVE176" s="1"/>
      <c r="PVF176" s="1"/>
      <c r="PVG176" s="1"/>
      <c r="PVH176" s="1"/>
      <c r="PVI176" s="1"/>
      <c r="PVJ176" s="1"/>
      <c r="PVK176" s="1"/>
      <c r="PVL176" s="1"/>
      <c r="PVM176" s="1"/>
      <c r="PVN176" s="1"/>
      <c r="PVO176" s="1"/>
      <c r="PVP176" s="1"/>
      <c r="PVQ176" s="1"/>
      <c r="PVR176" s="1"/>
      <c r="PVS176" s="1"/>
      <c r="PVT176" s="1"/>
      <c r="PVU176" s="1"/>
      <c r="PVV176" s="1"/>
      <c r="PVW176" s="1"/>
      <c r="PVX176" s="1"/>
      <c r="PVY176" s="1"/>
      <c r="PVZ176" s="1"/>
      <c r="PWA176" s="1"/>
      <c r="PWB176" s="1"/>
      <c r="PWC176" s="1"/>
      <c r="PWD176" s="1"/>
      <c r="PWE176" s="1"/>
      <c r="PWF176" s="1"/>
      <c r="PWG176" s="1"/>
      <c r="PWH176" s="1"/>
      <c r="PWI176" s="1"/>
      <c r="PWJ176" s="1"/>
      <c r="PWK176" s="1"/>
      <c r="PWL176" s="1"/>
      <c r="PWM176" s="1"/>
      <c r="PWN176" s="1"/>
      <c r="PWO176" s="1"/>
      <c r="PWP176" s="1"/>
      <c r="PWQ176" s="1"/>
      <c r="PWR176" s="1"/>
      <c r="PWS176" s="1"/>
      <c r="PWT176" s="1"/>
      <c r="PWU176" s="1"/>
      <c r="PWV176" s="1"/>
      <c r="PWW176" s="1"/>
      <c r="PWX176" s="1"/>
      <c r="PWY176" s="1"/>
      <c r="PWZ176" s="1"/>
      <c r="PXA176" s="1"/>
      <c r="PXB176" s="1"/>
      <c r="PXC176" s="1"/>
      <c r="PXD176" s="1"/>
      <c r="PXE176" s="1"/>
      <c r="PXF176" s="1"/>
      <c r="PXG176" s="1"/>
      <c r="PXH176" s="1"/>
      <c r="PXI176" s="1"/>
      <c r="PXJ176" s="1"/>
      <c r="PXK176" s="1"/>
      <c r="PXL176" s="1"/>
      <c r="PXM176" s="1"/>
      <c r="PXN176" s="1"/>
      <c r="PXO176" s="1"/>
      <c r="PXP176" s="1"/>
      <c r="PXQ176" s="1"/>
      <c r="PXR176" s="1"/>
      <c r="PXS176" s="1"/>
      <c r="PXT176" s="1"/>
      <c r="PXU176" s="1"/>
      <c r="PXV176" s="1"/>
      <c r="PXW176" s="1"/>
      <c r="PXX176" s="1"/>
      <c r="PXY176" s="1"/>
      <c r="PXZ176" s="1"/>
      <c r="PYA176" s="1"/>
      <c r="PYB176" s="1"/>
      <c r="PYC176" s="1"/>
      <c r="PYD176" s="1"/>
      <c r="PYE176" s="1"/>
      <c r="PYF176" s="1"/>
      <c r="PYG176" s="1"/>
      <c r="PYH176" s="1"/>
      <c r="PYI176" s="1"/>
      <c r="PYJ176" s="1"/>
      <c r="PYK176" s="1"/>
      <c r="PYL176" s="1"/>
      <c r="PYM176" s="1"/>
      <c r="PYN176" s="1"/>
      <c r="PYO176" s="1"/>
      <c r="PYP176" s="1"/>
      <c r="PYQ176" s="1"/>
      <c r="PYR176" s="1"/>
      <c r="PYS176" s="1"/>
      <c r="PYT176" s="1"/>
      <c r="PYU176" s="1"/>
      <c r="PYV176" s="1"/>
      <c r="PYW176" s="1"/>
      <c r="PYX176" s="1"/>
      <c r="PYY176" s="1"/>
      <c r="PYZ176" s="1"/>
      <c r="PZA176" s="1"/>
      <c r="PZB176" s="1"/>
      <c r="PZC176" s="1"/>
      <c r="PZD176" s="1"/>
      <c r="PZE176" s="1"/>
      <c r="PZF176" s="1"/>
      <c r="PZG176" s="1"/>
      <c r="PZH176" s="1"/>
      <c r="PZI176" s="1"/>
      <c r="PZJ176" s="1"/>
      <c r="PZK176" s="1"/>
      <c r="PZL176" s="1"/>
      <c r="PZM176" s="1"/>
      <c r="PZN176" s="1"/>
      <c r="PZO176" s="1"/>
      <c r="PZP176" s="1"/>
      <c r="PZQ176" s="1"/>
      <c r="PZR176" s="1"/>
      <c r="PZS176" s="1"/>
      <c r="PZT176" s="1"/>
      <c r="PZU176" s="1"/>
      <c r="PZV176" s="1"/>
      <c r="PZW176" s="1"/>
      <c r="PZX176" s="1"/>
      <c r="PZY176" s="1"/>
      <c r="PZZ176" s="1"/>
      <c r="QAA176" s="1"/>
      <c r="QAB176" s="1"/>
      <c r="QAC176" s="1"/>
      <c r="QAD176" s="1"/>
      <c r="QAE176" s="1"/>
      <c r="QAF176" s="1"/>
      <c r="QAG176" s="1"/>
      <c r="QAH176" s="1"/>
      <c r="QAI176" s="1"/>
      <c r="QAJ176" s="1"/>
      <c r="QAK176" s="1"/>
      <c r="QAL176" s="1"/>
      <c r="QAM176" s="1"/>
      <c r="QAN176" s="1"/>
      <c r="QAO176" s="1"/>
      <c r="QAP176" s="1"/>
      <c r="QAQ176" s="1"/>
      <c r="QAR176" s="1"/>
      <c r="QAS176" s="1"/>
      <c r="QAT176" s="1"/>
      <c r="QAU176" s="1"/>
      <c r="QAV176" s="1"/>
      <c r="QAW176" s="1"/>
      <c r="QAX176" s="1"/>
      <c r="QAY176" s="1"/>
      <c r="QAZ176" s="1"/>
      <c r="QBA176" s="1"/>
      <c r="QBB176" s="1"/>
      <c r="QBC176" s="1"/>
      <c r="QBD176" s="1"/>
      <c r="QBE176" s="1"/>
      <c r="QBF176" s="1"/>
      <c r="QBG176" s="1"/>
      <c r="QBH176" s="1"/>
      <c r="QBI176" s="1"/>
      <c r="QBJ176" s="1"/>
      <c r="QBK176" s="1"/>
      <c r="QBL176" s="1"/>
      <c r="QBM176" s="1"/>
      <c r="QBN176" s="1"/>
      <c r="QBO176" s="1"/>
      <c r="QBP176" s="1"/>
      <c r="QBQ176" s="1"/>
      <c r="QBR176" s="1"/>
      <c r="QBS176" s="1"/>
      <c r="QBT176" s="1"/>
      <c r="QBU176" s="1"/>
      <c r="QBV176" s="1"/>
      <c r="QBW176" s="1"/>
      <c r="QBX176" s="1"/>
      <c r="QBY176" s="1"/>
      <c r="QBZ176" s="1"/>
      <c r="QCA176" s="1"/>
      <c r="QCB176" s="1"/>
      <c r="QCC176" s="1"/>
      <c r="QCD176" s="1"/>
      <c r="QCE176" s="1"/>
      <c r="QCF176" s="1"/>
      <c r="QCG176" s="1"/>
      <c r="QCH176" s="1"/>
      <c r="QCI176" s="1"/>
      <c r="QCJ176" s="1"/>
      <c r="QCK176" s="1"/>
      <c r="QCL176" s="1"/>
      <c r="QCM176" s="1"/>
      <c r="QCN176" s="1"/>
      <c r="QCO176" s="1"/>
      <c r="QCP176" s="1"/>
      <c r="QCQ176" s="1"/>
      <c r="QCR176" s="1"/>
      <c r="QCS176" s="1"/>
      <c r="QCT176" s="1"/>
      <c r="QCU176" s="1"/>
      <c r="QCV176" s="1"/>
      <c r="QCW176" s="1"/>
      <c r="QCX176" s="1"/>
      <c r="QCY176" s="1"/>
      <c r="QCZ176" s="1"/>
      <c r="QDA176" s="1"/>
      <c r="QDB176" s="1"/>
      <c r="QDC176" s="1"/>
      <c r="QDD176" s="1"/>
      <c r="QDE176" s="1"/>
      <c r="QDF176" s="1"/>
      <c r="QDG176" s="1"/>
      <c r="QDH176" s="1"/>
      <c r="QDI176" s="1"/>
      <c r="QDJ176" s="1"/>
      <c r="QDK176" s="1"/>
      <c r="QDL176" s="1"/>
      <c r="QDM176" s="1"/>
      <c r="QDN176" s="1"/>
      <c r="QDO176" s="1"/>
      <c r="QDP176" s="1"/>
      <c r="QDQ176" s="1"/>
      <c r="QDR176" s="1"/>
      <c r="QDS176" s="1"/>
      <c r="QDT176" s="1"/>
      <c r="QDU176" s="1"/>
      <c r="QDV176" s="1"/>
      <c r="QDW176" s="1"/>
      <c r="QDX176" s="1"/>
      <c r="QDY176" s="1"/>
      <c r="QDZ176" s="1"/>
      <c r="QEA176" s="1"/>
      <c r="QEB176" s="1"/>
      <c r="QEC176" s="1"/>
      <c r="QED176" s="1"/>
      <c r="QEE176" s="1"/>
      <c r="QEF176" s="1"/>
      <c r="QEG176" s="1"/>
      <c r="QEH176" s="1"/>
      <c r="QEI176" s="1"/>
      <c r="QEJ176" s="1"/>
      <c r="QEK176" s="1"/>
      <c r="QEL176" s="1"/>
      <c r="QEM176" s="1"/>
      <c r="QEN176" s="1"/>
      <c r="QEO176" s="1"/>
      <c r="QEP176" s="1"/>
      <c r="QEQ176" s="1"/>
      <c r="QER176" s="1"/>
      <c r="QES176" s="1"/>
      <c r="QET176" s="1"/>
      <c r="QEU176" s="1"/>
      <c r="QEV176" s="1"/>
      <c r="QEW176" s="1"/>
      <c r="QEX176" s="1"/>
      <c r="QEY176" s="1"/>
      <c r="QEZ176" s="1"/>
      <c r="QFA176" s="1"/>
      <c r="QFB176" s="1"/>
      <c r="QFC176" s="1"/>
      <c r="QFD176" s="1"/>
      <c r="QFE176" s="1"/>
      <c r="QFF176" s="1"/>
      <c r="QFG176" s="1"/>
      <c r="QFH176" s="1"/>
      <c r="QFI176" s="1"/>
      <c r="QFJ176" s="1"/>
      <c r="QFK176" s="1"/>
      <c r="QFL176" s="1"/>
      <c r="QFM176" s="1"/>
      <c r="QFN176" s="1"/>
      <c r="QFO176" s="1"/>
      <c r="QFP176" s="1"/>
      <c r="QFQ176" s="1"/>
      <c r="QFR176" s="1"/>
      <c r="QFS176" s="1"/>
      <c r="QFT176" s="1"/>
      <c r="QFU176" s="1"/>
      <c r="QFV176" s="1"/>
      <c r="QFW176" s="1"/>
      <c r="QFX176" s="1"/>
      <c r="QFY176" s="1"/>
      <c r="QFZ176" s="1"/>
      <c r="QGA176" s="1"/>
      <c r="QGB176" s="1"/>
      <c r="QGC176" s="1"/>
      <c r="QGD176" s="1"/>
      <c r="QGE176" s="1"/>
      <c r="QGF176" s="1"/>
      <c r="QGG176" s="1"/>
      <c r="QGH176" s="1"/>
      <c r="QGI176" s="1"/>
      <c r="QGJ176" s="1"/>
      <c r="QGK176" s="1"/>
      <c r="QGL176" s="1"/>
      <c r="QGM176" s="1"/>
      <c r="QGN176" s="1"/>
      <c r="QGO176" s="1"/>
      <c r="QGP176" s="1"/>
      <c r="QGQ176" s="1"/>
      <c r="QGR176" s="1"/>
      <c r="QGS176" s="1"/>
      <c r="QGT176" s="1"/>
      <c r="QGU176" s="1"/>
      <c r="QGV176" s="1"/>
      <c r="QGW176" s="1"/>
      <c r="QGX176" s="1"/>
      <c r="QGY176" s="1"/>
      <c r="QGZ176" s="1"/>
      <c r="QHA176" s="1"/>
      <c r="QHB176" s="1"/>
      <c r="QHC176" s="1"/>
      <c r="QHD176" s="1"/>
      <c r="QHE176" s="1"/>
      <c r="QHF176" s="1"/>
      <c r="QHG176" s="1"/>
      <c r="QHH176" s="1"/>
      <c r="QHI176" s="1"/>
      <c r="QHJ176" s="1"/>
      <c r="QHK176" s="1"/>
      <c r="QHL176" s="1"/>
      <c r="QHM176" s="1"/>
      <c r="QHN176" s="1"/>
      <c r="QHO176" s="1"/>
      <c r="QHP176" s="1"/>
      <c r="QHQ176" s="1"/>
      <c r="QHR176" s="1"/>
      <c r="QHS176" s="1"/>
      <c r="QHT176" s="1"/>
      <c r="QHU176" s="1"/>
      <c r="QHV176" s="1"/>
      <c r="QHW176" s="1"/>
      <c r="QHX176" s="1"/>
      <c r="QHY176" s="1"/>
      <c r="QHZ176" s="1"/>
      <c r="QIA176" s="1"/>
      <c r="QIB176" s="1"/>
      <c r="QIC176" s="1"/>
      <c r="QID176" s="1"/>
      <c r="QIE176" s="1"/>
      <c r="QIF176" s="1"/>
      <c r="QIG176" s="1"/>
      <c r="QIH176" s="1"/>
      <c r="QII176" s="1"/>
      <c r="QIJ176" s="1"/>
      <c r="QIK176" s="1"/>
      <c r="QIL176" s="1"/>
      <c r="QIM176" s="1"/>
      <c r="QIN176" s="1"/>
      <c r="QIO176" s="1"/>
      <c r="QIP176" s="1"/>
      <c r="QIQ176" s="1"/>
      <c r="QIR176" s="1"/>
      <c r="QIS176" s="1"/>
      <c r="QIT176" s="1"/>
      <c r="QIU176" s="1"/>
      <c r="QIV176" s="1"/>
      <c r="QIW176" s="1"/>
      <c r="QIX176" s="1"/>
      <c r="QIY176" s="1"/>
      <c r="QIZ176" s="1"/>
      <c r="QJA176" s="1"/>
      <c r="QJB176" s="1"/>
      <c r="QJC176" s="1"/>
      <c r="QJD176" s="1"/>
      <c r="QJE176" s="1"/>
      <c r="QJF176" s="1"/>
      <c r="QJG176" s="1"/>
      <c r="QJH176" s="1"/>
      <c r="QJI176" s="1"/>
      <c r="QJJ176" s="1"/>
      <c r="QJK176" s="1"/>
      <c r="QJL176" s="1"/>
      <c r="QJM176" s="1"/>
      <c r="QJN176" s="1"/>
      <c r="QJO176" s="1"/>
      <c r="QJP176" s="1"/>
      <c r="QJQ176" s="1"/>
      <c r="QJR176" s="1"/>
      <c r="QJS176" s="1"/>
      <c r="QJT176" s="1"/>
      <c r="QJU176" s="1"/>
      <c r="QJV176" s="1"/>
      <c r="QJW176" s="1"/>
      <c r="QJX176" s="1"/>
      <c r="QJY176" s="1"/>
      <c r="QJZ176" s="1"/>
      <c r="QKA176" s="1"/>
      <c r="QKB176" s="1"/>
      <c r="QKC176" s="1"/>
      <c r="QKD176" s="1"/>
      <c r="QKE176" s="1"/>
      <c r="QKF176" s="1"/>
      <c r="QKG176" s="1"/>
      <c r="QKH176" s="1"/>
      <c r="QKI176" s="1"/>
      <c r="QKJ176" s="1"/>
      <c r="QKK176" s="1"/>
      <c r="QKL176" s="1"/>
      <c r="QKM176" s="1"/>
      <c r="QKN176" s="1"/>
      <c r="QKO176" s="1"/>
      <c r="QKP176" s="1"/>
      <c r="QKQ176" s="1"/>
      <c r="QKR176" s="1"/>
      <c r="QKS176" s="1"/>
      <c r="QKT176" s="1"/>
      <c r="QKU176" s="1"/>
      <c r="QKV176" s="1"/>
      <c r="QKW176" s="1"/>
      <c r="QKX176" s="1"/>
      <c r="QKY176" s="1"/>
      <c r="QKZ176" s="1"/>
      <c r="QLA176" s="1"/>
      <c r="QLB176" s="1"/>
      <c r="QLC176" s="1"/>
      <c r="QLD176" s="1"/>
      <c r="QLE176" s="1"/>
      <c r="QLF176" s="1"/>
      <c r="QLG176" s="1"/>
      <c r="QLH176" s="1"/>
      <c r="QLI176" s="1"/>
      <c r="QLJ176" s="1"/>
      <c r="QLK176" s="1"/>
      <c r="QLL176" s="1"/>
      <c r="QLM176" s="1"/>
      <c r="QLN176" s="1"/>
      <c r="QLO176" s="1"/>
      <c r="QLP176" s="1"/>
      <c r="QLQ176" s="1"/>
      <c r="QLR176" s="1"/>
      <c r="QLS176" s="1"/>
      <c r="QLT176" s="1"/>
      <c r="QLU176" s="1"/>
      <c r="QLV176" s="1"/>
      <c r="QLW176" s="1"/>
      <c r="QLX176" s="1"/>
      <c r="QLY176" s="1"/>
      <c r="QLZ176" s="1"/>
      <c r="QMA176" s="1"/>
      <c r="QMB176" s="1"/>
      <c r="QMC176" s="1"/>
      <c r="QMD176" s="1"/>
      <c r="QME176" s="1"/>
      <c r="QMF176" s="1"/>
      <c r="QMG176" s="1"/>
      <c r="QMH176" s="1"/>
      <c r="QMI176" s="1"/>
      <c r="QMJ176" s="1"/>
      <c r="QMK176" s="1"/>
      <c r="QML176" s="1"/>
      <c r="QMM176" s="1"/>
      <c r="QMN176" s="1"/>
      <c r="QMO176" s="1"/>
      <c r="QMP176" s="1"/>
      <c r="QMQ176" s="1"/>
      <c r="QMR176" s="1"/>
      <c r="QMS176" s="1"/>
      <c r="QMT176" s="1"/>
      <c r="QMU176" s="1"/>
      <c r="QMV176" s="1"/>
      <c r="QMW176" s="1"/>
      <c r="QMX176" s="1"/>
      <c r="QMY176" s="1"/>
      <c r="QMZ176" s="1"/>
      <c r="QNA176" s="1"/>
      <c r="QNB176" s="1"/>
      <c r="QNC176" s="1"/>
      <c r="QND176" s="1"/>
      <c r="QNE176" s="1"/>
      <c r="QNF176" s="1"/>
      <c r="QNG176" s="1"/>
      <c r="QNH176" s="1"/>
      <c r="QNI176" s="1"/>
      <c r="QNJ176" s="1"/>
      <c r="QNK176" s="1"/>
      <c r="QNL176" s="1"/>
      <c r="QNM176" s="1"/>
      <c r="QNN176" s="1"/>
      <c r="QNO176" s="1"/>
      <c r="QNP176" s="1"/>
      <c r="QNQ176" s="1"/>
      <c r="QNR176" s="1"/>
      <c r="QNS176" s="1"/>
      <c r="QNT176" s="1"/>
      <c r="QNU176" s="1"/>
      <c r="QNV176" s="1"/>
      <c r="QNW176" s="1"/>
      <c r="QNX176" s="1"/>
      <c r="QNY176" s="1"/>
      <c r="QNZ176" s="1"/>
      <c r="QOA176" s="1"/>
      <c r="QOB176" s="1"/>
      <c r="QOC176" s="1"/>
      <c r="QOD176" s="1"/>
      <c r="QOE176" s="1"/>
      <c r="QOF176" s="1"/>
      <c r="QOG176" s="1"/>
      <c r="QOH176" s="1"/>
      <c r="QOI176" s="1"/>
      <c r="QOJ176" s="1"/>
      <c r="QOK176" s="1"/>
      <c r="QOL176" s="1"/>
      <c r="QOM176" s="1"/>
      <c r="QON176" s="1"/>
      <c r="QOO176" s="1"/>
      <c r="QOP176" s="1"/>
      <c r="QOQ176" s="1"/>
      <c r="QOR176" s="1"/>
      <c r="QOS176" s="1"/>
      <c r="QOT176" s="1"/>
      <c r="QOU176" s="1"/>
      <c r="QOV176" s="1"/>
      <c r="QOW176" s="1"/>
      <c r="QOX176" s="1"/>
      <c r="QOY176" s="1"/>
      <c r="QOZ176" s="1"/>
      <c r="QPA176" s="1"/>
      <c r="QPB176" s="1"/>
      <c r="QPC176" s="1"/>
      <c r="QPD176" s="1"/>
      <c r="QPE176" s="1"/>
      <c r="QPF176" s="1"/>
      <c r="QPG176" s="1"/>
      <c r="QPH176" s="1"/>
      <c r="QPI176" s="1"/>
      <c r="QPJ176" s="1"/>
      <c r="QPK176" s="1"/>
      <c r="QPL176" s="1"/>
      <c r="QPM176" s="1"/>
      <c r="QPN176" s="1"/>
      <c r="QPO176" s="1"/>
      <c r="QPP176" s="1"/>
      <c r="QPQ176" s="1"/>
      <c r="QPR176" s="1"/>
      <c r="QPS176" s="1"/>
      <c r="QPT176" s="1"/>
      <c r="QPU176" s="1"/>
      <c r="QPV176" s="1"/>
      <c r="QPW176" s="1"/>
      <c r="QPX176" s="1"/>
      <c r="QPY176" s="1"/>
      <c r="QPZ176" s="1"/>
      <c r="QQA176" s="1"/>
      <c r="QQB176" s="1"/>
      <c r="QQC176" s="1"/>
      <c r="QQD176" s="1"/>
      <c r="QQE176" s="1"/>
      <c r="QQF176" s="1"/>
      <c r="QQG176" s="1"/>
      <c r="QQH176" s="1"/>
      <c r="QQI176" s="1"/>
      <c r="QQJ176" s="1"/>
      <c r="QQK176" s="1"/>
      <c r="QQL176" s="1"/>
      <c r="QQM176" s="1"/>
      <c r="QQN176" s="1"/>
      <c r="QQO176" s="1"/>
      <c r="QQP176" s="1"/>
      <c r="QQQ176" s="1"/>
      <c r="QQR176" s="1"/>
      <c r="QQS176" s="1"/>
      <c r="QQT176" s="1"/>
      <c r="QQU176" s="1"/>
      <c r="QQV176" s="1"/>
      <c r="QQW176" s="1"/>
      <c r="QQX176" s="1"/>
      <c r="QQY176" s="1"/>
      <c r="QQZ176" s="1"/>
      <c r="QRA176" s="1"/>
      <c r="QRB176" s="1"/>
      <c r="QRC176" s="1"/>
      <c r="QRD176" s="1"/>
      <c r="QRE176" s="1"/>
      <c r="QRF176" s="1"/>
      <c r="QRG176" s="1"/>
      <c r="QRH176" s="1"/>
      <c r="QRI176" s="1"/>
      <c r="QRJ176" s="1"/>
      <c r="QRK176" s="1"/>
      <c r="QRL176" s="1"/>
      <c r="QRM176" s="1"/>
      <c r="QRN176" s="1"/>
      <c r="QRO176" s="1"/>
      <c r="QRP176" s="1"/>
      <c r="QRQ176" s="1"/>
      <c r="QRR176" s="1"/>
      <c r="QRS176" s="1"/>
      <c r="QRT176" s="1"/>
      <c r="QRU176" s="1"/>
      <c r="QRV176" s="1"/>
      <c r="QRW176" s="1"/>
      <c r="QRX176" s="1"/>
      <c r="QRY176" s="1"/>
      <c r="QRZ176" s="1"/>
      <c r="QSA176" s="1"/>
      <c r="QSB176" s="1"/>
      <c r="QSC176" s="1"/>
      <c r="QSD176" s="1"/>
      <c r="QSE176" s="1"/>
      <c r="QSF176" s="1"/>
      <c r="QSG176" s="1"/>
      <c r="QSH176" s="1"/>
      <c r="QSI176" s="1"/>
      <c r="QSJ176" s="1"/>
      <c r="QSK176" s="1"/>
      <c r="QSL176" s="1"/>
      <c r="QSM176" s="1"/>
      <c r="QSN176" s="1"/>
      <c r="QSO176" s="1"/>
      <c r="QSP176" s="1"/>
      <c r="QSQ176" s="1"/>
      <c r="QSR176" s="1"/>
      <c r="QSS176" s="1"/>
      <c r="QST176" s="1"/>
      <c r="QSU176" s="1"/>
      <c r="QSV176" s="1"/>
      <c r="QSW176" s="1"/>
      <c r="QSX176" s="1"/>
      <c r="QSY176" s="1"/>
      <c r="QSZ176" s="1"/>
      <c r="QTA176" s="1"/>
      <c r="QTB176" s="1"/>
      <c r="QTC176" s="1"/>
      <c r="QTD176" s="1"/>
      <c r="QTE176" s="1"/>
      <c r="QTF176" s="1"/>
      <c r="QTG176" s="1"/>
      <c r="QTH176" s="1"/>
      <c r="QTI176" s="1"/>
      <c r="QTJ176" s="1"/>
      <c r="QTK176" s="1"/>
      <c r="QTL176" s="1"/>
      <c r="QTM176" s="1"/>
      <c r="QTN176" s="1"/>
      <c r="QTO176" s="1"/>
      <c r="QTP176" s="1"/>
      <c r="QTQ176" s="1"/>
      <c r="QTR176" s="1"/>
      <c r="QTS176" s="1"/>
      <c r="QTT176" s="1"/>
      <c r="QTU176" s="1"/>
      <c r="QTV176" s="1"/>
      <c r="QTW176" s="1"/>
      <c r="QTX176" s="1"/>
      <c r="QTY176" s="1"/>
      <c r="QTZ176" s="1"/>
      <c r="QUA176" s="1"/>
      <c r="QUB176" s="1"/>
      <c r="QUC176" s="1"/>
      <c r="QUD176" s="1"/>
      <c r="QUE176" s="1"/>
      <c r="QUF176" s="1"/>
      <c r="QUG176" s="1"/>
      <c r="QUH176" s="1"/>
      <c r="QUI176" s="1"/>
      <c r="QUJ176" s="1"/>
      <c r="QUK176" s="1"/>
      <c r="QUL176" s="1"/>
      <c r="QUM176" s="1"/>
      <c r="QUN176" s="1"/>
      <c r="QUO176" s="1"/>
      <c r="QUP176" s="1"/>
      <c r="QUQ176" s="1"/>
      <c r="QUR176" s="1"/>
      <c r="QUS176" s="1"/>
      <c r="QUT176" s="1"/>
      <c r="QUU176" s="1"/>
      <c r="QUV176" s="1"/>
      <c r="QUW176" s="1"/>
      <c r="QUX176" s="1"/>
      <c r="QUY176" s="1"/>
      <c r="QUZ176" s="1"/>
      <c r="QVA176" s="1"/>
      <c r="QVB176" s="1"/>
      <c r="QVC176" s="1"/>
      <c r="QVD176" s="1"/>
      <c r="QVE176" s="1"/>
      <c r="QVF176" s="1"/>
      <c r="QVG176" s="1"/>
      <c r="QVH176" s="1"/>
      <c r="QVI176" s="1"/>
      <c r="QVJ176" s="1"/>
      <c r="QVK176" s="1"/>
      <c r="QVL176" s="1"/>
      <c r="QVM176" s="1"/>
      <c r="QVN176" s="1"/>
      <c r="QVO176" s="1"/>
      <c r="QVP176" s="1"/>
      <c r="QVQ176" s="1"/>
      <c r="QVR176" s="1"/>
      <c r="QVS176" s="1"/>
      <c r="QVT176" s="1"/>
      <c r="QVU176" s="1"/>
      <c r="QVV176" s="1"/>
      <c r="QVW176" s="1"/>
      <c r="QVX176" s="1"/>
      <c r="QVY176" s="1"/>
      <c r="QVZ176" s="1"/>
      <c r="QWA176" s="1"/>
      <c r="QWB176" s="1"/>
      <c r="QWC176" s="1"/>
      <c r="QWD176" s="1"/>
      <c r="QWE176" s="1"/>
      <c r="QWF176" s="1"/>
      <c r="QWG176" s="1"/>
      <c r="QWH176" s="1"/>
      <c r="QWI176" s="1"/>
      <c r="QWJ176" s="1"/>
      <c r="QWK176" s="1"/>
      <c r="QWL176" s="1"/>
      <c r="QWM176" s="1"/>
      <c r="QWN176" s="1"/>
      <c r="QWO176" s="1"/>
      <c r="QWP176" s="1"/>
      <c r="QWQ176" s="1"/>
      <c r="QWR176" s="1"/>
      <c r="QWS176" s="1"/>
      <c r="QWT176" s="1"/>
      <c r="QWU176" s="1"/>
      <c r="QWV176" s="1"/>
      <c r="QWW176" s="1"/>
      <c r="QWX176" s="1"/>
      <c r="QWY176" s="1"/>
      <c r="QWZ176" s="1"/>
      <c r="QXA176" s="1"/>
      <c r="QXB176" s="1"/>
      <c r="QXC176" s="1"/>
      <c r="QXD176" s="1"/>
      <c r="QXE176" s="1"/>
      <c r="QXF176" s="1"/>
      <c r="QXG176" s="1"/>
      <c r="QXH176" s="1"/>
      <c r="QXI176" s="1"/>
      <c r="QXJ176" s="1"/>
      <c r="QXK176" s="1"/>
      <c r="QXL176" s="1"/>
      <c r="QXM176" s="1"/>
      <c r="QXN176" s="1"/>
      <c r="QXO176" s="1"/>
      <c r="QXP176" s="1"/>
      <c r="QXQ176" s="1"/>
      <c r="QXR176" s="1"/>
      <c r="QXS176" s="1"/>
      <c r="QXT176" s="1"/>
      <c r="QXU176" s="1"/>
      <c r="QXV176" s="1"/>
      <c r="QXW176" s="1"/>
      <c r="QXX176" s="1"/>
      <c r="QXY176" s="1"/>
      <c r="QXZ176" s="1"/>
      <c r="QYA176" s="1"/>
      <c r="QYB176" s="1"/>
      <c r="QYC176" s="1"/>
      <c r="QYD176" s="1"/>
      <c r="QYE176" s="1"/>
      <c r="QYF176" s="1"/>
      <c r="QYG176" s="1"/>
      <c r="QYH176" s="1"/>
      <c r="QYI176" s="1"/>
      <c r="QYJ176" s="1"/>
      <c r="QYK176" s="1"/>
      <c r="QYL176" s="1"/>
      <c r="QYM176" s="1"/>
      <c r="QYN176" s="1"/>
      <c r="QYO176" s="1"/>
      <c r="QYP176" s="1"/>
      <c r="QYQ176" s="1"/>
      <c r="QYR176" s="1"/>
      <c r="QYS176" s="1"/>
      <c r="QYT176" s="1"/>
      <c r="QYU176" s="1"/>
      <c r="QYV176" s="1"/>
      <c r="QYW176" s="1"/>
      <c r="QYX176" s="1"/>
      <c r="QYY176" s="1"/>
      <c r="QYZ176" s="1"/>
      <c r="QZA176" s="1"/>
      <c r="QZB176" s="1"/>
      <c r="QZC176" s="1"/>
      <c r="QZD176" s="1"/>
      <c r="QZE176" s="1"/>
      <c r="QZF176" s="1"/>
      <c r="QZG176" s="1"/>
      <c r="QZH176" s="1"/>
      <c r="QZI176" s="1"/>
      <c r="QZJ176" s="1"/>
      <c r="QZK176" s="1"/>
      <c r="QZL176" s="1"/>
      <c r="QZM176" s="1"/>
      <c r="QZN176" s="1"/>
      <c r="QZO176" s="1"/>
      <c r="QZP176" s="1"/>
      <c r="QZQ176" s="1"/>
      <c r="QZR176" s="1"/>
      <c r="QZS176" s="1"/>
      <c r="QZT176" s="1"/>
      <c r="QZU176" s="1"/>
      <c r="QZV176" s="1"/>
      <c r="QZW176" s="1"/>
      <c r="QZX176" s="1"/>
      <c r="QZY176" s="1"/>
      <c r="QZZ176" s="1"/>
      <c r="RAA176" s="1"/>
      <c r="RAB176" s="1"/>
      <c r="RAC176" s="1"/>
      <c r="RAD176" s="1"/>
      <c r="RAE176" s="1"/>
      <c r="RAF176" s="1"/>
      <c r="RAG176" s="1"/>
      <c r="RAH176" s="1"/>
      <c r="RAI176" s="1"/>
      <c r="RAJ176" s="1"/>
      <c r="RAK176" s="1"/>
      <c r="RAL176" s="1"/>
      <c r="RAM176" s="1"/>
      <c r="RAN176" s="1"/>
      <c r="RAO176" s="1"/>
      <c r="RAP176" s="1"/>
      <c r="RAQ176" s="1"/>
      <c r="RAR176" s="1"/>
      <c r="RAS176" s="1"/>
      <c r="RAT176" s="1"/>
      <c r="RAU176" s="1"/>
      <c r="RAV176" s="1"/>
      <c r="RAW176" s="1"/>
      <c r="RAX176" s="1"/>
      <c r="RAY176" s="1"/>
      <c r="RAZ176" s="1"/>
      <c r="RBA176" s="1"/>
      <c r="RBB176" s="1"/>
      <c r="RBC176" s="1"/>
      <c r="RBD176" s="1"/>
      <c r="RBE176" s="1"/>
      <c r="RBF176" s="1"/>
      <c r="RBG176" s="1"/>
      <c r="RBH176" s="1"/>
      <c r="RBI176" s="1"/>
      <c r="RBJ176" s="1"/>
      <c r="RBK176" s="1"/>
      <c r="RBL176" s="1"/>
      <c r="RBM176" s="1"/>
      <c r="RBN176" s="1"/>
      <c r="RBO176" s="1"/>
      <c r="RBP176" s="1"/>
      <c r="RBQ176" s="1"/>
      <c r="RBR176" s="1"/>
      <c r="RBS176" s="1"/>
      <c r="RBT176" s="1"/>
      <c r="RBU176" s="1"/>
      <c r="RBV176" s="1"/>
      <c r="RBW176" s="1"/>
      <c r="RBX176" s="1"/>
      <c r="RBY176" s="1"/>
      <c r="RBZ176" s="1"/>
      <c r="RCA176" s="1"/>
      <c r="RCB176" s="1"/>
      <c r="RCC176" s="1"/>
      <c r="RCD176" s="1"/>
      <c r="RCE176" s="1"/>
      <c r="RCF176" s="1"/>
      <c r="RCG176" s="1"/>
      <c r="RCH176" s="1"/>
      <c r="RCI176" s="1"/>
      <c r="RCJ176" s="1"/>
      <c r="RCK176" s="1"/>
      <c r="RCL176" s="1"/>
      <c r="RCM176" s="1"/>
      <c r="RCN176" s="1"/>
      <c r="RCO176" s="1"/>
      <c r="RCP176" s="1"/>
      <c r="RCQ176" s="1"/>
      <c r="RCR176" s="1"/>
      <c r="RCS176" s="1"/>
      <c r="RCT176" s="1"/>
      <c r="RCU176" s="1"/>
      <c r="RCV176" s="1"/>
      <c r="RCW176" s="1"/>
      <c r="RCX176" s="1"/>
      <c r="RCY176" s="1"/>
      <c r="RCZ176" s="1"/>
      <c r="RDA176" s="1"/>
      <c r="RDB176" s="1"/>
      <c r="RDC176" s="1"/>
      <c r="RDD176" s="1"/>
      <c r="RDE176" s="1"/>
      <c r="RDF176" s="1"/>
      <c r="RDG176" s="1"/>
      <c r="RDH176" s="1"/>
      <c r="RDI176" s="1"/>
      <c r="RDJ176" s="1"/>
      <c r="RDK176" s="1"/>
      <c r="RDL176" s="1"/>
      <c r="RDM176" s="1"/>
      <c r="RDN176" s="1"/>
      <c r="RDO176" s="1"/>
      <c r="RDP176" s="1"/>
      <c r="RDQ176" s="1"/>
      <c r="RDR176" s="1"/>
      <c r="RDS176" s="1"/>
      <c r="RDT176" s="1"/>
      <c r="RDU176" s="1"/>
      <c r="RDV176" s="1"/>
      <c r="RDW176" s="1"/>
      <c r="RDX176" s="1"/>
      <c r="RDY176" s="1"/>
      <c r="RDZ176" s="1"/>
      <c r="REA176" s="1"/>
      <c r="REB176" s="1"/>
      <c r="REC176" s="1"/>
      <c r="RED176" s="1"/>
      <c r="REE176" s="1"/>
      <c r="REF176" s="1"/>
      <c r="REG176" s="1"/>
      <c r="REH176" s="1"/>
      <c r="REI176" s="1"/>
      <c r="REJ176" s="1"/>
      <c r="REK176" s="1"/>
      <c r="REL176" s="1"/>
      <c r="REM176" s="1"/>
      <c r="REN176" s="1"/>
      <c r="REO176" s="1"/>
      <c r="REP176" s="1"/>
      <c r="REQ176" s="1"/>
      <c r="RER176" s="1"/>
      <c r="RES176" s="1"/>
      <c r="RET176" s="1"/>
      <c r="REU176" s="1"/>
      <c r="REV176" s="1"/>
      <c r="REW176" s="1"/>
      <c r="REX176" s="1"/>
      <c r="REY176" s="1"/>
      <c r="REZ176" s="1"/>
      <c r="RFA176" s="1"/>
      <c r="RFB176" s="1"/>
      <c r="RFC176" s="1"/>
      <c r="RFD176" s="1"/>
      <c r="RFE176" s="1"/>
      <c r="RFF176" s="1"/>
      <c r="RFG176" s="1"/>
      <c r="RFH176" s="1"/>
      <c r="RFI176" s="1"/>
      <c r="RFJ176" s="1"/>
      <c r="RFK176" s="1"/>
      <c r="RFL176" s="1"/>
      <c r="RFM176" s="1"/>
      <c r="RFN176" s="1"/>
      <c r="RFO176" s="1"/>
      <c r="RFP176" s="1"/>
      <c r="RFQ176" s="1"/>
      <c r="RFR176" s="1"/>
      <c r="RFS176" s="1"/>
      <c r="RFT176" s="1"/>
      <c r="RFU176" s="1"/>
      <c r="RFV176" s="1"/>
      <c r="RFW176" s="1"/>
      <c r="RFX176" s="1"/>
      <c r="RFY176" s="1"/>
      <c r="RFZ176" s="1"/>
      <c r="RGA176" s="1"/>
      <c r="RGB176" s="1"/>
      <c r="RGC176" s="1"/>
      <c r="RGD176" s="1"/>
      <c r="RGE176" s="1"/>
      <c r="RGF176" s="1"/>
      <c r="RGG176" s="1"/>
      <c r="RGH176" s="1"/>
      <c r="RGI176" s="1"/>
      <c r="RGJ176" s="1"/>
      <c r="RGK176" s="1"/>
      <c r="RGL176" s="1"/>
      <c r="RGM176" s="1"/>
      <c r="RGN176" s="1"/>
      <c r="RGO176" s="1"/>
      <c r="RGP176" s="1"/>
      <c r="RGQ176" s="1"/>
      <c r="RGR176" s="1"/>
      <c r="RGS176" s="1"/>
      <c r="RGT176" s="1"/>
      <c r="RGU176" s="1"/>
      <c r="RGV176" s="1"/>
      <c r="RGW176" s="1"/>
      <c r="RGX176" s="1"/>
      <c r="RGY176" s="1"/>
      <c r="RGZ176" s="1"/>
      <c r="RHA176" s="1"/>
      <c r="RHB176" s="1"/>
      <c r="RHC176" s="1"/>
      <c r="RHD176" s="1"/>
      <c r="RHE176" s="1"/>
      <c r="RHF176" s="1"/>
      <c r="RHG176" s="1"/>
      <c r="RHH176" s="1"/>
      <c r="RHI176" s="1"/>
      <c r="RHJ176" s="1"/>
      <c r="RHK176" s="1"/>
      <c r="RHL176" s="1"/>
      <c r="RHM176" s="1"/>
      <c r="RHN176" s="1"/>
      <c r="RHO176" s="1"/>
      <c r="RHP176" s="1"/>
      <c r="RHQ176" s="1"/>
      <c r="RHR176" s="1"/>
      <c r="RHS176" s="1"/>
      <c r="RHT176" s="1"/>
      <c r="RHU176" s="1"/>
      <c r="RHV176" s="1"/>
      <c r="RHW176" s="1"/>
      <c r="RHX176" s="1"/>
      <c r="RHY176" s="1"/>
      <c r="RHZ176" s="1"/>
      <c r="RIA176" s="1"/>
      <c r="RIB176" s="1"/>
      <c r="RIC176" s="1"/>
      <c r="RID176" s="1"/>
      <c r="RIE176" s="1"/>
      <c r="RIF176" s="1"/>
      <c r="RIG176" s="1"/>
      <c r="RIH176" s="1"/>
      <c r="RII176" s="1"/>
      <c r="RIJ176" s="1"/>
      <c r="RIK176" s="1"/>
      <c r="RIL176" s="1"/>
      <c r="RIM176" s="1"/>
      <c r="RIN176" s="1"/>
      <c r="RIO176" s="1"/>
      <c r="RIP176" s="1"/>
      <c r="RIQ176" s="1"/>
      <c r="RIR176" s="1"/>
      <c r="RIS176" s="1"/>
      <c r="RIT176" s="1"/>
      <c r="RIU176" s="1"/>
      <c r="RIV176" s="1"/>
      <c r="RIW176" s="1"/>
      <c r="RIX176" s="1"/>
      <c r="RIY176" s="1"/>
      <c r="RIZ176" s="1"/>
      <c r="RJA176" s="1"/>
      <c r="RJB176" s="1"/>
      <c r="RJC176" s="1"/>
      <c r="RJD176" s="1"/>
      <c r="RJE176" s="1"/>
      <c r="RJF176" s="1"/>
      <c r="RJG176" s="1"/>
      <c r="RJH176" s="1"/>
      <c r="RJI176" s="1"/>
      <c r="RJJ176" s="1"/>
      <c r="RJK176" s="1"/>
      <c r="RJL176" s="1"/>
      <c r="RJM176" s="1"/>
      <c r="RJN176" s="1"/>
      <c r="RJO176" s="1"/>
      <c r="RJP176" s="1"/>
      <c r="RJQ176" s="1"/>
      <c r="RJR176" s="1"/>
      <c r="RJS176" s="1"/>
      <c r="RJT176" s="1"/>
      <c r="RJU176" s="1"/>
      <c r="RJV176" s="1"/>
      <c r="RJW176" s="1"/>
      <c r="RJX176" s="1"/>
      <c r="RJY176" s="1"/>
      <c r="RJZ176" s="1"/>
      <c r="RKA176" s="1"/>
      <c r="RKB176" s="1"/>
      <c r="RKC176" s="1"/>
      <c r="RKD176" s="1"/>
      <c r="RKE176" s="1"/>
      <c r="RKF176" s="1"/>
      <c r="RKG176" s="1"/>
      <c r="RKH176" s="1"/>
      <c r="RKI176" s="1"/>
      <c r="RKJ176" s="1"/>
      <c r="RKK176" s="1"/>
      <c r="RKL176" s="1"/>
      <c r="RKM176" s="1"/>
      <c r="RKN176" s="1"/>
      <c r="RKO176" s="1"/>
      <c r="RKP176" s="1"/>
      <c r="RKQ176" s="1"/>
      <c r="RKR176" s="1"/>
      <c r="RKS176" s="1"/>
      <c r="RKT176" s="1"/>
      <c r="RKU176" s="1"/>
      <c r="RKV176" s="1"/>
      <c r="RKW176" s="1"/>
      <c r="RKX176" s="1"/>
      <c r="RKY176" s="1"/>
      <c r="RKZ176" s="1"/>
      <c r="RLA176" s="1"/>
      <c r="RLB176" s="1"/>
      <c r="RLC176" s="1"/>
      <c r="RLD176" s="1"/>
      <c r="RLE176" s="1"/>
      <c r="RLF176" s="1"/>
      <c r="RLG176" s="1"/>
      <c r="RLH176" s="1"/>
      <c r="RLI176" s="1"/>
      <c r="RLJ176" s="1"/>
      <c r="RLK176" s="1"/>
      <c r="RLL176" s="1"/>
      <c r="RLM176" s="1"/>
      <c r="RLN176" s="1"/>
      <c r="RLO176" s="1"/>
      <c r="RLP176" s="1"/>
      <c r="RLQ176" s="1"/>
      <c r="RLR176" s="1"/>
      <c r="RLS176" s="1"/>
      <c r="RLT176" s="1"/>
      <c r="RLU176" s="1"/>
      <c r="RLV176" s="1"/>
      <c r="RLW176" s="1"/>
      <c r="RLX176" s="1"/>
      <c r="RLY176" s="1"/>
      <c r="RLZ176" s="1"/>
      <c r="RMA176" s="1"/>
      <c r="RMB176" s="1"/>
      <c r="RMC176" s="1"/>
      <c r="RMD176" s="1"/>
      <c r="RME176" s="1"/>
      <c r="RMF176" s="1"/>
      <c r="RMG176" s="1"/>
      <c r="RMH176" s="1"/>
      <c r="RMI176" s="1"/>
      <c r="RMJ176" s="1"/>
      <c r="RMK176" s="1"/>
      <c r="RML176" s="1"/>
      <c r="RMM176" s="1"/>
      <c r="RMN176" s="1"/>
      <c r="RMO176" s="1"/>
      <c r="RMP176" s="1"/>
      <c r="RMQ176" s="1"/>
      <c r="RMR176" s="1"/>
      <c r="RMS176" s="1"/>
      <c r="RMT176" s="1"/>
      <c r="RMU176" s="1"/>
      <c r="RMV176" s="1"/>
      <c r="RMW176" s="1"/>
      <c r="RMX176" s="1"/>
      <c r="RMY176" s="1"/>
      <c r="RMZ176" s="1"/>
      <c r="RNA176" s="1"/>
      <c r="RNB176" s="1"/>
      <c r="RNC176" s="1"/>
      <c r="RND176" s="1"/>
      <c r="RNE176" s="1"/>
      <c r="RNF176" s="1"/>
      <c r="RNG176" s="1"/>
      <c r="RNH176" s="1"/>
      <c r="RNI176" s="1"/>
      <c r="RNJ176" s="1"/>
      <c r="RNK176" s="1"/>
      <c r="RNL176" s="1"/>
      <c r="RNM176" s="1"/>
      <c r="RNN176" s="1"/>
      <c r="RNO176" s="1"/>
      <c r="RNP176" s="1"/>
      <c r="RNQ176" s="1"/>
      <c r="RNR176" s="1"/>
      <c r="RNS176" s="1"/>
      <c r="RNT176" s="1"/>
      <c r="RNU176" s="1"/>
      <c r="RNV176" s="1"/>
      <c r="RNW176" s="1"/>
      <c r="RNX176" s="1"/>
      <c r="RNY176" s="1"/>
      <c r="RNZ176" s="1"/>
      <c r="ROA176" s="1"/>
      <c r="ROB176" s="1"/>
      <c r="ROC176" s="1"/>
      <c r="ROD176" s="1"/>
      <c r="ROE176" s="1"/>
      <c r="ROF176" s="1"/>
      <c r="ROG176" s="1"/>
      <c r="ROH176" s="1"/>
      <c r="ROI176" s="1"/>
      <c r="ROJ176" s="1"/>
      <c r="ROK176" s="1"/>
      <c r="ROL176" s="1"/>
      <c r="ROM176" s="1"/>
      <c r="RON176" s="1"/>
      <c r="ROO176" s="1"/>
      <c r="ROP176" s="1"/>
      <c r="ROQ176" s="1"/>
      <c r="ROR176" s="1"/>
      <c r="ROS176" s="1"/>
      <c r="ROT176" s="1"/>
      <c r="ROU176" s="1"/>
      <c r="ROV176" s="1"/>
      <c r="ROW176" s="1"/>
      <c r="ROX176" s="1"/>
      <c r="ROY176" s="1"/>
      <c r="ROZ176" s="1"/>
      <c r="RPA176" s="1"/>
      <c r="RPB176" s="1"/>
      <c r="RPC176" s="1"/>
      <c r="RPD176" s="1"/>
      <c r="RPE176" s="1"/>
      <c r="RPF176" s="1"/>
      <c r="RPG176" s="1"/>
      <c r="RPH176" s="1"/>
      <c r="RPI176" s="1"/>
      <c r="RPJ176" s="1"/>
      <c r="RPK176" s="1"/>
      <c r="RPL176" s="1"/>
      <c r="RPM176" s="1"/>
      <c r="RPN176" s="1"/>
      <c r="RPO176" s="1"/>
      <c r="RPP176" s="1"/>
      <c r="RPQ176" s="1"/>
      <c r="RPR176" s="1"/>
      <c r="RPS176" s="1"/>
      <c r="RPT176" s="1"/>
      <c r="RPU176" s="1"/>
      <c r="RPV176" s="1"/>
      <c r="RPW176" s="1"/>
      <c r="RPX176" s="1"/>
      <c r="RPY176" s="1"/>
      <c r="RPZ176" s="1"/>
      <c r="RQA176" s="1"/>
      <c r="RQB176" s="1"/>
      <c r="RQC176" s="1"/>
      <c r="RQD176" s="1"/>
      <c r="RQE176" s="1"/>
      <c r="RQF176" s="1"/>
      <c r="RQG176" s="1"/>
      <c r="RQH176" s="1"/>
      <c r="RQI176" s="1"/>
      <c r="RQJ176" s="1"/>
      <c r="RQK176" s="1"/>
      <c r="RQL176" s="1"/>
      <c r="RQM176" s="1"/>
      <c r="RQN176" s="1"/>
      <c r="RQO176" s="1"/>
      <c r="RQP176" s="1"/>
      <c r="RQQ176" s="1"/>
      <c r="RQR176" s="1"/>
      <c r="RQS176" s="1"/>
      <c r="RQT176" s="1"/>
      <c r="RQU176" s="1"/>
      <c r="RQV176" s="1"/>
      <c r="RQW176" s="1"/>
      <c r="RQX176" s="1"/>
      <c r="RQY176" s="1"/>
      <c r="RQZ176" s="1"/>
      <c r="RRA176" s="1"/>
      <c r="RRB176" s="1"/>
      <c r="RRC176" s="1"/>
      <c r="RRD176" s="1"/>
      <c r="RRE176" s="1"/>
      <c r="RRF176" s="1"/>
      <c r="RRG176" s="1"/>
      <c r="RRH176" s="1"/>
      <c r="RRI176" s="1"/>
      <c r="RRJ176" s="1"/>
      <c r="RRK176" s="1"/>
      <c r="RRL176" s="1"/>
      <c r="RRM176" s="1"/>
      <c r="RRN176" s="1"/>
      <c r="RRO176" s="1"/>
      <c r="RRP176" s="1"/>
      <c r="RRQ176" s="1"/>
      <c r="RRR176" s="1"/>
      <c r="RRS176" s="1"/>
      <c r="RRT176" s="1"/>
      <c r="RRU176" s="1"/>
      <c r="RRV176" s="1"/>
      <c r="RRW176" s="1"/>
      <c r="RRX176" s="1"/>
      <c r="RRY176" s="1"/>
      <c r="RRZ176" s="1"/>
      <c r="RSA176" s="1"/>
      <c r="RSB176" s="1"/>
      <c r="RSC176" s="1"/>
      <c r="RSD176" s="1"/>
      <c r="RSE176" s="1"/>
      <c r="RSF176" s="1"/>
      <c r="RSG176" s="1"/>
      <c r="RSH176" s="1"/>
      <c r="RSI176" s="1"/>
      <c r="RSJ176" s="1"/>
      <c r="RSK176" s="1"/>
      <c r="RSL176" s="1"/>
      <c r="RSM176" s="1"/>
      <c r="RSN176" s="1"/>
      <c r="RSO176" s="1"/>
      <c r="RSP176" s="1"/>
      <c r="RSQ176" s="1"/>
      <c r="RSR176" s="1"/>
      <c r="RSS176" s="1"/>
      <c r="RST176" s="1"/>
      <c r="RSU176" s="1"/>
      <c r="RSV176" s="1"/>
      <c r="RSW176" s="1"/>
      <c r="RSX176" s="1"/>
      <c r="RSY176" s="1"/>
      <c r="RSZ176" s="1"/>
      <c r="RTA176" s="1"/>
      <c r="RTB176" s="1"/>
      <c r="RTC176" s="1"/>
      <c r="RTD176" s="1"/>
      <c r="RTE176" s="1"/>
      <c r="RTF176" s="1"/>
      <c r="RTG176" s="1"/>
      <c r="RTH176" s="1"/>
      <c r="RTI176" s="1"/>
      <c r="RTJ176" s="1"/>
      <c r="RTK176" s="1"/>
      <c r="RTL176" s="1"/>
      <c r="RTM176" s="1"/>
      <c r="RTN176" s="1"/>
      <c r="RTO176" s="1"/>
      <c r="RTP176" s="1"/>
      <c r="RTQ176" s="1"/>
      <c r="RTR176" s="1"/>
      <c r="RTS176" s="1"/>
      <c r="RTT176" s="1"/>
      <c r="RTU176" s="1"/>
      <c r="RTV176" s="1"/>
      <c r="RTW176" s="1"/>
      <c r="RTX176" s="1"/>
      <c r="RTY176" s="1"/>
      <c r="RTZ176" s="1"/>
      <c r="RUA176" s="1"/>
      <c r="RUB176" s="1"/>
      <c r="RUC176" s="1"/>
      <c r="RUD176" s="1"/>
      <c r="RUE176" s="1"/>
      <c r="RUF176" s="1"/>
      <c r="RUG176" s="1"/>
      <c r="RUH176" s="1"/>
      <c r="RUI176" s="1"/>
      <c r="RUJ176" s="1"/>
      <c r="RUK176" s="1"/>
      <c r="RUL176" s="1"/>
      <c r="RUM176" s="1"/>
      <c r="RUN176" s="1"/>
      <c r="RUO176" s="1"/>
      <c r="RUP176" s="1"/>
      <c r="RUQ176" s="1"/>
      <c r="RUR176" s="1"/>
      <c r="RUS176" s="1"/>
      <c r="RUT176" s="1"/>
      <c r="RUU176" s="1"/>
      <c r="RUV176" s="1"/>
      <c r="RUW176" s="1"/>
      <c r="RUX176" s="1"/>
      <c r="RUY176" s="1"/>
      <c r="RUZ176" s="1"/>
      <c r="RVA176" s="1"/>
      <c r="RVB176" s="1"/>
      <c r="RVC176" s="1"/>
      <c r="RVD176" s="1"/>
      <c r="RVE176" s="1"/>
      <c r="RVF176" s="1"/>
      <c r="RVG176" s="1"/>
      <c r="RVH176" s="1"/>
      <c r="RVI176" s="1"/>
      <c r="RVJ176" s="1"/>
      <c r="RVK176" s="1"/>
      <c r="RVL176" s="1"/>
      <c r="RVM176" s="1"/>
      <c r="RVN176" s="1"/>
      <c r="RVO176" s="1"/>
      <c r="RVP176" s="1"/>
      <c r="RVQ176" s="1"/>
      <c r="RVR176" s="1"/>
      <c r="RVS176" s="1"/>
      <c r="RVT176" s="1"/>
      <c r="RVU176" s="1"/>
      <c r="RVV176" s="1"/>
      <c r="RVW176" s="1"/>
      <c r="RVX176" s="1"/>
      <c r="RVY176" s="1"/>
      <c r="RVZ176" s="1"/>
      <c r="RWA176" s="1"/>
      <c r="RWB176" s="1"/>
      <c r="RWC176" s="1"/>
      <c r="RWD176" s="1"/>
      <c r="RWE176" s="1"/>
      <c r="RWF176" s="1"/>
      <c r="RWG176" s="1"/>
      <c r="RWH176" s="1"/>
      <c r="RWI176" s="1"/>
      <c r="RWJ176" s="1"/>
      <c r="RWK176" s="1"/>
      <c r="RWL176" s="1"/>
      <c r="RWM176" s="1"/>
      <c r="RWN176" s="1"/>
      <c r="RWO176" s="1"/>
      <c r="RWP176" s="1"/>
      <c r="RWQ176" s="1"/>
      <c r="RWR176" s="1"/>
      <c r="RWS176" s="1"/>
      <c r="RWT176" s="1"/>
      <c r="RWU176" s="1"/>
      <c r="RWV176" s="1"/>
      <c r="RWW176" s="1"/>
      <c r="RWX176" s="1"/>
      <c r="RWY176" s="1"/>
      <c r="RWZ176" s="1"/>
      <c r="RXA176" s="1"/>
      <c r="RXB176" s="1"/>
      <c r="RXC176" s="1"/>
      <c r="RXD176" s="1"/>
      <c r="RXE176" s="1"/>
      <c r="RXF176" s="1"/>
      <c r="RXG176" s="1"/>
      <c r="RXH176" s="1"/>
      <c r="RXI176" s="1"/>
      <c r="RXJ176" s="1"/>
      <c r="RXK176" s="1"/>
      <c r="RXL176" s="1"/>
      <c r="RXM176" s="1"/>
      <c r="RXN176" s="1"/>
      <c r="RXO176" s="1"/>
      <c r="RXP176" s="1"/>
      <c r="RXQ176" s="1"/>
      <c r="RXR176" s="1"/>
      <c r="RXS176" s="1"/>
      <c r="RXT176" s="1"/>
      <c r="RXU176" s="1"/>
      <c r="RXV176" s="1"/>
      <c r="RXW176" s="1"/>
      <c r="RXX176" s="1"/>
      <c r="RXY176" s="1"/>
      <c r="RXZ176" s="1"/>
      <c r="RYA176" s="1"/>
      <c r="RYB176" s="1"/>
      <c r="RYC176" s="1"/>
      <c r="RYD176" s="1"/>
      <c r="RYE176" s="1"/>
      <c r="RYF176" s="1"/>
      <c r="RYG176" s="1"/>
      <c r="RYH176" s="1"/>
      <c r="RYI176" s="1"/>
      <c r="RYJ176" s="1"/>
      <c r="RYK176" s="1"/>
      <c r="RYL176" s="1"/>
      <c r="RYM176" s="1"/>
      <c r="RYN176" s="1"/>
      <c r="RYO176" s="1"/>
      <c r="RYP176" s="1"/>
      <c r="RYQ176" s="1"/>
      <c r="RYR176" s="1"/>
      <c r="RYS176" s="1"/>
      <c r="RYT176" s="1"/>
      <c r="RYU176" s="1"/>
      <c r="RYV176" s="1"/>
      <c r="RYW176" s="1"/>
      <c r="RYX176" s="1"/>
      <c r="RYY176" s="1"/>
      <c r="RYZ176" s="1"/>
      <c r="RZA176" s="1"/>
      <c r="RZB176" s="1"/>
      <c r="RZC176" s="1"/>
      <c r="RZD176" s="1"/>
      <c r="RZE176" s="1"/>
      <c r="RZF176" s="1"/>
      <c r="RZG176" s="1"/>
      <c r="RZH176" s="1"/>
      <c r="RZI176" s="1"/>
      <c r="RZJ176" s="1"/>
      <c r="RZK176" s="1"/>
      <c r="RZL176" s="1"/>
      <c r="RZM176" s="1"/>
      <c r="RZN176" s="1"/>
      <c r="RZO176" s="1"/>
      <c r="RZP176" s="1"/>
      <c r="RZQ176" s="1"/>
      <c r="RZR176" s="1"/>
      <c r="RZS176" s="1"/>
      <c r="RZT176" s="1"/>
      <c r="RZU176" s="1"/>
      <c r="RZV176" s="1"/>
      <c r="RZW176" s="1"/>
      <c r="RZX176" s="1"/>
      <c r="RZY176" s="1"/>
      <c r="RZZ176" s="1"/>
      <c r="SAA176" s="1"/>
      <c r="SAB176" s="1"/>
      <c r="SAC176" s="1"/>
      <c r="SAD176" s="1"/>
      <c r="SAE176" s="1"/>
      <c r="SAF176" s="1"/>
      <c r="SAG176" s="1"/>
      <c r="SAH176" s="1"/>
      <c r="SAI176" s="1"/>
      <c r="SAJ176" s="1"/>
      <c r="SAK176" s="1"/>
      <c r="SAL176" s="1"/>
      <c r="SAM176" s="1"/>
      <c r="SAN176" s="1"/>
      <c r="SAO176" s="1"/>
      <c r="SAP176" s="1"/>
      <c r="SAQ176" s="1"/>
      <c r="SAR176" s="1"/>
      <c r="SAS176" s="1"/>
      <c r="SAT176" s="1"/>
      <c r="SAU176" s="1"/>
      <c r="SAV176" s="1"/>
      <c r="SAW176" s="1"/>
      <c r="SAX176" s="1"/>
      <c r="SAY176" s="1"/>
      <c r="SAZ176" s="1"/>
      <c r="SBA176" s="1"/>
      <c r="SBB176" s="1"/>
      <c r="SBC176" s="1"/>
      <c r="SBD176" s="1"/>
      <c r="SBE176" s="1"/>
      <c r="SBF176" s="1"/>
      <c r="SBG176" s="1"/>
      <c r="SBH176" s="1"/>
      <c r="SBI176" s="1"/>
      <c r="SBJ176" s="1"/>
      <c r="SBK176" s="1"/>
      <c r="SBL176" s="1"/>
      <c r="SBM176" s="1"/>
      <c r="SBN176" s="1"/>
      <c r="SBO176" s="1"/>
      <c r="SBP176" s="1"/>
      <c r="SBQ176" s="1"/>
      <c r="SBR176" s="1"/>
      <c r="SBS176" s="1"/>
      <c r="SBT176" s="1"/>
      <c r="SBU176" s="1"/>
      <c r="SBV176" s="1"/>
      <c r="SBW176" s="1"/>
      <c r="SBX176" s="1"/>
      <c r="SBY176" s="1"/>
      <c r="SBZ176" s="1"/>
      <c r="SCA176" s="1"/>
      <c r="SCB176" s="1"/>
      <c r="SCC176" s="1"/>
      <c r="SCD176" s="1"/>
      <c r="SCE176" s="1"/>
      <c r="SCF176" s="1"/>
      <c r="SCG176" s="1"/>
      <c r="SCH176" s="1"/>
      <c r="SCI176" s="1"/>
      <c r="SCJ176" s="1"/>
      <c r="SCK176" s="1"/>
      <c r="SCL176" s="1"/>
      <c r="SCM176" s="1"/>
      <c r="SCN176" s="1"/>
      <c r="SCO176" s="1"/>
      <c r="SCP176" s="1"/>
      <c r="SCQ176" s="1"/>
      <c r="SCR176" s="1"/>
      <c r="SCS176" s="1"/>
      <c r="SCT176" s="1"/>
      <c r="SCU176" s="1"/>
      <c r="SCV176" s="1"/>
      <c r="SCW176" s="1"/>
      <c r="SCX176" s="1"/>
      <c r="SCY176" s="1"/>
      <c r="SCZ176" s="1"/>
      <c r="SDA176" s="1"/>
      <c r="SDB176" s="1"/>
      <c r="SDC176" s="1"/>
      <c r="SDD176" s="1"/>
      <c r="SDE176" s="1"/>
      <c r="SDF176" s="1"/>
      <c r="SDG176" s="1"/>
      <c r="SDH176" s="1"/>
      <c r="SDI176" s="1"/>
      <c r="SDJ176" s="1"/>
      <c r="SDK176" s="1"/>
      <c r="SDL176" s="1"/>
      <c r="SDM176" s="1"/>
      <c r="SDN176" s="1"/>
      <c r="SDO176" s="1"/>
      <c r="SDP176" s="1"/>
      <c r="SDQ176" s="1"/>
      <c r="SDR176" s="1"/>
      <c r="SDS176" s="1"/>
      <c r="SDT176" s="1"/>
      <c r="SDU176" s="1"/>
      <c r="SDV176" s="1"/>
      <c r="SDW176" s="1"/>
      <c r="SDX176" s="1"/>
      <c r="SDY176" s="1"/>
      <c r="SDZ176" s="1"/>
      <c r="SEA176" s="1"/>
      <c r="SEB176" s="1"/>
      <c r="SEC176" s="1"/>
      <c r="SED176" s="1"/>
      <c r="SEE176" s="1"/>
      <c r="SEF176" s="1"/>
      <c r="SEG176" s="1"/>
      <c r="SEH176" s="1"/>
      <c r="SEI176" s="1"/>
      <c r="SEJ176" s="1"/>
      <c r="SEK176" s="1"/>
      <c r="SEL176" s="1"/>
      <c r="SEM176" s="1"/>
      <c r="SEN176" s="1"/>
      <c r="SEO176" s="1"/>
      <c r="SEP176" s="1"/>
      <c r="SEQ176" s="1"/>
      <c r="SER176" s="1"/>
      <c r="SES176" s="1"/>
      <c r="SET176" s="1"/>
      <c r="SEU176" s="1"/>
      <c r="SEV176" s="1"/>
      <c r="SEW176" s="1"/>
      <c r="SEX176" s="1"/>
      <c r="SEY176" s="1"/>
      <c r="SEZ176" s="1"/>
      <c r="SFA176" s="1"/>
      <c r="SFB176" s="1"/>
      <c r="SFC176" s="1"/>
      <c r="SFD176" s="1"/>
      <c r="SFE176" s="1"/>
      <c r="SFF176" s="1"/>
      <c r="SFG176" s="1"/>
      <c r="SFH176" s="1"/>
      <c r="SFI176" s="1"/>
      <c r="SFJ176" s="1"/>
      <c r="SFK176" s="1"/>
      <c r="SFL176" s="1"/>
      <c r="SFM176" s="1"/>
      <c r="SFN176" s="1"/>
      <c r="SFO176" s="1"/>
      <c r="SFP176" s="1"/>
      <c r="SFQ176" s="1"/>
      <c r="SFR176" s="1"/>
      <c r="SFS176" s="1"/>
      <c r="SFT176" s="1"/>
      <c r="SFU176" s="1"/>
      <c r="SFV176" s="1"/>
      <c r="SFW176" s="1"/>
      <c r="SFX176" s="1"/>
      <c r="SFY176" s="1"/>
      <c r="SFZ176" s="1"/>
      <c r="SGA176" s="1"/>
      <c r="SGB176" s="1"/>
      <c r="SGC176" s="1"/>
      <c r="SGD176" s="1"/>
      <c r="SGE176" s="1"/>
      <c r="SGF176" s="1"/>
      <c r="SGG176" s="1"/>
      <c r="SGH176" s="1"/>
      <c r="SGI176" s="1"/>
      <c r="SGJ176" s="1"/>
      <c r="SGK176" s="1"/>
      <c r="SGL176" s="1"/>
      <c r="SGM176" s="1"/>
      <c r="SGN176" s="1"/>
      <c r="SGO176" s="1"/>
      <c r="SGP176" s="1"/>
      <c r="SGQ176" s="1"/>
      <c r="SGR176" s="1"/>
      <c r="SGS176" s="1"/>
      <c r="SGT176" s="1"/>
      <c r="SGU176" s="1"/>
      <c r="SGV176" s="1"/>
      <c r="SGW176" s="1"/>
      <c r="SGX176" s="1"/>
      <c r="SGY176" s="1"/>
      <c r="SGZ176" s="1"/>
      <c r="SHA176" s="1"/>
      <c r="SHB176" s="1"/>
      <c r="SHC176" s="1"/>
      <c r="SHD176" s="1"/>
      <c r="SHE176" s="1"/>
      <c r="SHF176" s="1"/>
      <c r="SHG176" s="1"/>
      <c r="SHH176" s="1"/>
      <c r="SHI176" s="1"/>
      <c r="SHJ176" s="1"/>
      <c r="SHK176" s="1"/>
      <c r="SHL176" s="1"/>
      <c r="SHM176" s="1"/>
      <c r="SHN176" s="1"/>
      <c r="SHO176" s="1"/>
      <c r="SHP176" s="1"/>
      <c r="SHQ176" s="1"/>
      <c r="SHR176" s="1"/>
      <c r="SHS176" s="1"/>
      <c r="SHT176" s="1"/>
      <c r="SHU176" s="1"/>
      <c r="SHV176" s="1"/>
      <c r="SHW176" s="1"/>
      <c r="SHX176" s="1"/>
      <c r="SHY176" s="1"/>
      <c r="SHZ176" s="1"/>
      <c r="SIA176" s="1"/>
      <c r="SIB176" s="1"/>
      <c r="SIC176" s="1"/>
      <c r="SID176" s="1"/>
      <c r="SIE176" s="1"/>
      <c r="SIF176" s="1"/>
      <c r="SIG176" s="1"/>
      <c r="SIH176" s="1"/>
      <c r="SII176" s="1"/>
      <c r="SIJ176" s="1"/>
      <c r="SIK176" s="1"/>
      <c r="SIL176" s="1"/>
      <c r="SIM176" s="1"/>
      <c r="SIN176" s="1"/>
      <c r="SIO176" s="1"/>
      <c r="SIP176" s="1"/>
      <c r="SIQ176" s="1"/>
      <c r="SIR176" s="1"/>
      <c r="SIS176" s="1"/>
      <c r="SIT176" s="1"/>
      <c r="SIU176" s="1"/>
      <c r="SIV176" s="1"/>
      <c r="SIW176" s="1"/>
      <c r="SIX176" s="1"/>
      <c r="SIY176" s="1"/>
      <c r="SIZ176" s="1"/>
      <c r="SJA176" s="1"/>
      <c r="SJB176" s="1"/>
      <c r="SJC176" s="1"/>
      <c r="SJD176" s="1"/>
      <c r="SJE176" s="1"/>
      <c r="SJF176" s="1"/>
      <c r="SJG176" s="1"/>
      <c r="SJH176" s="1"/>
      <c r="SJI176" s="1"/>
      <c r="SJJ176" s="1"/>
      <c r="SJK176" s="1"/>
      <c r="SJL176" s="1"/>
      <c r="SJM176" s="1"/>
      <c r="SJN176" s="1"/>
      <c r="SJO176" s="1"/>
      <c r="SJP176" s="1"/>
      <c r="SJQ176" s="1"/>
      <c r="SJR176" s="1"/>
      <c r="SJS176" s="1"/>
      <c r="SJT176" s="1"/>
      <c r="SJU176" s="1"/>
      <c r="SJV176" s="1"/>
      <c r="SJW176" s="1"/>
      <c r="SJX176" s="1"/>
      <c r="SJY176" s="1"/>
      <c r="SJZ176" s="1"/>
      <c r="SKA176" s="1"/>
      <c r="SKB176" s="1"/>
      <c r="SKC176" s="1"/>
      <c r="SKD176" s="1"/>
      <c r="SKE176" s="1"/>
      <c r="SKF176" s="1"/>
      <c r="SKG176" s="1"/>
      <c r="SKH176" s="1"/>
      <c r="SKI176" s="1"/>
      <c r="SKJ176" s="1"/>
      <c r="SKK176" s="1"/>
      <c r="SKL176" s="1"/>
      <c r="SKM176" s="1"/>
      <c r="SKN176" s="1"/>
      <c r="SKO176" s="1"/>
      <c r="SKP176" s="1"/>
      <c r="SKQ176" s="1"/>
      <c r="SKR176" s="1"/>
      <c r="SKS176" s="1"/>
      <c r="SKT176" s="1"/>
      <c r="SKU176" s="1"/>
      <c r="SKV176" s="1"/>
      <c r="SKW176" s="1"/>
      <c r="SKX176" s="1"/>
      <c r="SKY176" s="1"/>
      <c r="SKZ176" s="1"/>
      <c r="SLA176" s="1"/>
      <c r="SLB176" s="1"/>
      <c r="SLC176" s="1"/>
      <c r="SLD176" s="1"/>
      <c r="SLE176" s="1"/>
      <c r="SLF176" s="1"/>
      <c r="SLG176" s="1"/>
      <c r="SLH176" s="1"/>
      <c r="SLI176" s="1"/>
      <c r="SLJ176" s="1"/>
      <c r="SLK176" s="1"/>
      <c r="SLL176" s="1"/>
      <c r="SLM176" s="1"/>
      <c r="SLN176" s="1"/>
      <c r="SLO176" s="1"/>
      <c r="SLP176" s="1"/>
      <c r="SLQ176" s="1"/>
      <c r="SLR176" s="1"/>
      <c r="SLS176" s="1"/>
      <c r="SLT176" s="1"/>
      <c r="SLU176" s="1"/>
      <c r="SLV176" s="1"/>
      <c r="SLW176" s="1"/>
      <c r="SLX176" s="1"/>
      <c r="SLY176" s="1"/>
      <c r="SLZ176" s="1"/>
      <c r="SMA176" s="1"/>
      <c r="SMB176" s="1"/>
      <c r="SMC176" s="1"/>
      <c r="SMD176" s="1"/>
      <c r="SME176" s="1"/>
      <c r="SMF176" s="1"/>
      <c r="SMG176" s="1"/>
      <c r="SMH176" s="1"/>
      <c r="SMI176" s="1"/>
      <c r="SMJ176" s="1"/>
      <c r="SMK176" s="1"/>
      <c r="SML176" s="1"/>
      <c r="SMM176" s="1"/>
      <c r="SMN176" s="1"/>
      <c r="SMO176" s="1"/>
      <c r="SMP176" s="1"/>
      <c r="SMQ176" s="1"/>
      <c r="SMR176" s="1"/>
      <c r="SMS176" s="1"/>
      <c r="SMT176" s="1"/>
      <c r="SMU176" s="1"/>
      <c r="SMV176" s="1"/>
      <c r="SMW176" s="1"/>
      <c r="SMX176" s="1"/>
      <c r="SMY176" s="1"/>
      <c r="SMZ176" s="1"/>
      <c r="SNA176" s="1"/>
      <c r="SNB176" s="1"/>
      <c r="SNC176" s="1"/>
      <c r="SND176" s="1"/>
      <c r="SNE176" s="1"/>
      <c r="SNF176" s="1"/>
      <c r="SNG176" s="1"/>
      <c r="SNH176" s="1"/>
      <c r="SNI176" s="1"/>
      <c r="SNJ176" s="1"/>
      <c r="SNK176" s="1"/>
      <c r="SNL176" s="1"/>
      <c r="SNM176" s="1"/>
      <c r="SNN176" s="1"/>
      <c r="SNO176" s="1"/>
      <c r="SNP176" s="1"/>
      <c r="SNQ176" s="1"/>
      <c r="SNR176" s="1"/>
      <c r="SNS176" s="1"/>
      <c r="SNT176" s="1"/>
      <c r="SNU176" s="1"/>
      <c r="SNV176" s="1"/>
      <c r="SNW176" s="1"/>
      <c r="SNX176" s="1"/>
      <c r="SNY176" s="1"/>
      <c r="SNZ176" s="1"/>
      <c r="SOA176" s="1"/>
      <c r="SOB176" s="1"/>
      <c r="SOC176" s="1"/>
      <c r="SOD176" s="1"/>
      <c r="SOE176" s="1"/>
      <c r="SOF176" s="1"/>
      <c r="SOG176" s="1"/>
      <c r="SOH176" s="1"/>
      <c r="SOI176" s="1"/>
      <c r="SOJ176" s="1"/>
      <c r="SOK176" s="1"/>
      <c r="SOL176" s="1"/>
      <c r="SOM176" s="1"/>
      <c r="SON176" s="1"/>
      <c r="SOO176" s="1"/>
      <c r="SOP176" s="1"/>
      <c r="SOQ176" s="1"/>
      <c r="SOR176" s="1"/>
      <c r="SOS176" s="1"/>
      <c r="SOT176" s="1"/>
      <c r="SOU176" s="1"/>
      <c r="SOV176" s="1"/>
      <c r="SOW176" s="1"/>
      <c r="SOX176" s="1"/>
      <c r="SOY176" s="1"/>
      <c r="SOZ176" s="1"/>
      <c r="SPA176" s="1"/>
      <c r="SPB176" s="1"/>
      <c r="SPC176" s="1"/>
      <c r="SPD176" s="1"/>
      <c r="SPE176" s="1"/>
      <c r="SPF176" s="1"/>
      <c r="SPG176" s="1"/>
      <c r="SPH176" s="1"/>
      <c r="SPI176" s="1"/>
      <c r="SPJ176" s="1"/>
      <c r="SPK176" s="1"/>
      <c r="SPL176" s="1"/>
      <c r="SPM176" s="1"/>
      <c r="SPN176" s="1"/>
      <c r="SPO176" s="1"/>
      <c r="SPP176" s="1"/>
      <c r="SPQ176" s="1"/>
      <c r="SPR176" s="1"/>
      <c r="SPS176" s="1"/>
      <c r="SPT176" s="1"/>
      <c r="SPU176" s="1"/>
      <c r="SPV176" s="1"/>
      <c r="SPW176" s="1"/>
      <c r="SPX176" s="1"/>
      <c r="SPY176" s="1"/>
      <c r="SPZ176" s="1"/>
      <c r="SQA176" s="1"/>
      <c r="SQB176" s="1"/>
      <c r="SQC176" s="1"/>
      <c r="SQD176" s="1"/>
      <c r="SQE176" s="1"/>
      <c r="SQF176" s="1"/>
      <c r="SQG176" s="1"/>
      <c r="SQH176" s="1"/>
      <c r="SQI176" s="1"/>
      <c r="SQJ176" s="1"/>
      <c r="SQK176" s="1"/>
      <c r="SQL176" s="1"/>
      <c r="SQM176" s="1"/>
      <c r="SQN176" s="1"/>
      <c r="SQO176" s="1"/>
      <c r="SQP176" s="1"/>
      <c r="SQQ176" s="1"/>
      <c r="SQR176" s="1"/>
      <c r="SQS176" s="1"/>
      <c r="SQT176" s="1"/>
      <c r="SQU176" s="1"/>
      <c r="SQV176" s="1"/>
      <c r="SQW176" s="1"/>
      <c r="SQX176" s="1"/>
      <c r="SQY176" s="1"/>
      <c r="SQZ176" s="1"/>
      <c r="SRA176" s="1"/>
      <c r="SRB176" s="1"/>
      <c r="SRC176" s="1"/>
      <c r="SRD176" s="1"/>
      <c r="SRE176" s="1"/>
      <c r="SRF176" s="1"/>
      <c r="SRG176" s="1"/>
      <c r="SRH176" s="1"/>
      <c r="SRI176" s="1"/>
      <c r="SRJ176" s="1"/>
      <c r="SRK176" s="1"/>
      <c r="SRL176" s="1"/>
      <c r="SRM176" s="1"/>
      <c r="SRN176" s="1"/>
      <c r="SRO176" s="1"/>
      <c r="SRP176" s="1"/>
      <c r="SRQ176" s="1"/>
      <c r="SRR176" s="1"/>
      <c r="SRS176" s="1"/>
      <c r="SRT176" s="1"/>
      <c r="SRU176" s="1"/>
      <c r="SRV176" s="1"/>
      <c r="SRW176" s="1"/>
      <c r="SRX176" s="1"/>
      <c r="SRY176" s="1"/>
      <c r="SRZ176" s="1"/>
      <c r="SSA176" s="1"/>
      <c r="SSB176" s="1"/>
      <c r="SSC176" s="1"/>
      <c r="SSD176" s="1"/>
      <c r="SSE176" s="1"/>
      <c r="SSF176" s="1"/>
      <c r="SSG176" s="1"/>
      <c r="SSH176" s="1"/>
      <c r="SSI176" s="1"/>
      <c r="SSJ176" s="1"/>
      <c r="SSK176" s="1"/>
      <c r="SSL176" s="1"/>
      <c r="SSM176" s="1"/>
      <c r="SSN176" s="1"/>
      <c r="SSO176" s="1"/>
      <c r="SSP176" s="1"/>
      <c r="SSQ176" s="1"/>
      <c r="SSR176" s="1"/>
      <c r="SSS176" s="1"/>
      <c r="SST176" s="1"/>
      <c r="SSU176" s="1"/>
      <c r="SSV176" s="1"/>
      <c r="SSW176" s="1"/>
      <c r="SSX176" s="1"/>
      <c r="SSY176" s="1"/>
      <c r="SSZ176" s="1"/>
      <c r="STA176" s="1"/>
      <c r="STB176" s="1"/>
      <c r="STC176" s="1"/>
      <c r="STD176" s="1"/>
      <c r="STE176" s="1"/>
      <c r="STF176" s="1"/>
      <c r="STG176" s="1"/>
      <c r="STH176" s="1"/>
      <c r="STI176" s="1"/>
      <c r="STJ176" s="1"/>
      <c r="STK176" s="1"/>
      <c r="STL176" s="1"/>
      <c r="STM176" s="1"/>
      <c r="STN176" s="1"/>
      <c r="STO176" s="1"/>
      <c r="STP176" s="1"/>
      <c r="STQ176" s="1"/>
      <c r="STR176" s="1"/>
      <c r="STS176" s="1"/>
      <c r="STT176" s="1"/>
      <c r="STU176" s="1"/>
      <c r="STV176" s="1"/>
      <c r="STW176" s="1"/>
      <c r="STX176" s="1"/>
      <c r="STY176" s="1"/>
      <c r="STZ176" s="1"/>
      <c r="SUA176" s="1"/>
      <c r="SUB176" s="1"/>
      <c r="SUC176" s="1"/>
      <c r="SUD176" s="1"/>
      <c r="SUE176" s="1"/>
      <c r="SUF176" s="1"/>
      <c r="SUG176" s="1"/>
      <c r="SUH176" s="1"/>
      <c r="SUI176" s="1"/>
      <c r="SUJ176" s="1"/>
      <c r="SUK176" s="1"/>
      <c r="SUL176" s="1"/>
      <c r="SUM176" s="1"/>
      <c r="SUN176" s="1"/>
      <c r="SUO176" s="1"/>
      <c r="SUP176" s="1"/>
      <c r="SUQ176" s="1"/>
      <c r="SUR176" s="1"/>
      <c r="SUS176" s="1"/>
      <c r="SUT176" s="1"/>
      <c r="SUU176" s="1"/>
      <c r="SUV176" s="1"/>
      <c r="SUW176" s="1"/>
      <c r="SUX176" s="1"/>
      <c r="SUY176" s="1"/>
      <c r="SUZ176" s="1"/>
      <c r="SVA176" s="1"/>
      <c r="SVB176" s="1"/>
      <c r="SVC176" s="1"/>
      <c r="SVD176" s="1"/>
      <c r="SVE176" s="1"/>
      <c r="SVF176" s="1"/>
      <c r="SVG176" s="1"/>
      <c r="SVH176" s="1"/>
      <c r="SVI176" s="1"/>
      <c r="SVJ176" s="1"/>
      <c r="SVK176" s="1"/>
      <c r="SVL176" s="1"/>
      <c r="SVM176" s="1"/>
      <c r="SVN176" s="1"/>
      <c r="SVO176" s="1"/>
      <c r="SVP176" s="1"/>
      <c r="SVQ176" s="1"/>
      <c r="SVR176" s="1"/>
      <c r="SVS176" s="1"/>
      <c r="SVT176" s="1"/>
      <c r="SVU176" s="1"/>
      <c r="SVV176" s="1"/>
      <c r="SVW176" s="1"/>
      <c r="SVX176" s="1"/>
      <c r="SVY176" s="1"/>
      <c r="SVZ176" s="1"/>
      <c r="SWA176" s="1"/>
      <c r="SWB176" s="1"/>
      <c r="SWC176" s="1"/>
      <c r="SWD176" s="1"/>
      <c r="SWE176" s="1"/>
      <c r="SWF176" s="1"/>
      <c r="SWG176" s="1"/>
      <c r="SWH176" s="1"/>
      <c r="SWI176" s="1"/>
      <c r="SWJ176" s="1"/>
      <c r="SWK176" s="1"/>
      <c r="SWL176" s="1"/>
      <c r="SWM176" s="1"/>
      <c r="SWN176" s="1"/>
      <c r="SWO176" s="1"/>
      <c r="SWP176" s="1"/>
      <c r="SWQ176" s="1"/>
      <c r="SWR176" s="1"/>
      <c r="SWS176" s="1"/>
      <c r="SWT176" s="1"/>
      <c r="SWU176" s="1"/>
      <c r="SWV176" s="1"/>
      <c r="SWW176" s="1"/>
      <c r="SWX176" s="1"/>
      <c r="SWY176" s="1"/>
      <c r="SWZ176" s="1"/>
      <c r="SXA176" s="1"/>
      <c r="SXB176" s="1"/>
      <c r="SXC176" s="1"/>
      <c r="SXD176" s="1"/>
      <c r="SXE176" s="1"/>
      <c r="SXF176" s="1"/>
      <c r="SXG176" s="1"/>
      <c r="SXH176" s="1"/>
      <c r="SXI176" s="1"/>
      <c r="SXJ176" s="1"/>
      <c r="SXK176" s="1"/>
      <c r="SXL176" s="1"/>
      <c r="SXM176" s="1"/>
      <c r="SXN176" s="1"/>
      <c r="SXO176" s="1"/>
      <c r="SXP176" s="1"/>
      <c r="SXQ176" s="1"/>
      <c r="SXR176" s="1"/>
      <c r="SXS176" s="1"/>
      <c r="SXT176" s="1"/>
      <c r="SXU176" s="1"/>
      <c r="SXV176" s="1"/>
      <c r="SXW176" s="1"/>
      <c r="SXX176" s="1"/>
      <c r="SXY176" s="1"/>
      <c r="SXZ176" s="1"/>
      <c r="SYA176" s="1"/>
      <c r="SYB176" s="1"/>
      <c r="SYC176" s="1"/>
      <c r="SYD176" s="1"/>
      <c r="SYE176" s="1"/>
      <c r="SYF176" s="1"/>
      <c r="SYG176" s="1"/>
      <c r="SYH176" s="1"/>
      <c r="SYI176" s="1"/>
      <c r="SYJ176" s="1"/>
      <c r="SYK176" s="1"/>
      <c r="SYL176" s="1"/>
      <c r="SYM176" s="1"/>
      <c r="SYN176" s="1"/>
      <c r="SYO176" s="1"/>
      <c r="SYP176" s="1"/>
      <c r="SYQ176" s="1"/>
      <c r="SYR176" s="1"/>
      <c r="SYS176" s="1"/>
      <c r="SYT176" s="1"/>
      <c r="SYU176" s="1"/>
      <c r="SYV176" s="1"/>
      <c r="SYW176" s="1"/>
      <c r="SYX176" s="1"/>
      <c r="SYY176" s="1"/>
      <c r="SYZ176" s="1"/>
      <c r="SZA176" s="1"/>
      <c r="SZB176" s="1"/>
      <c r="SZC176" s="1"/>
      <c r="SZD176" s="1"/>
      <c r="SZE176" s="1"/>
      <c r="SZF176" s="1"/>
      <c r="SZG176" s="1"/>
      <c r="SZH176" s="1"/>
      <c r="SZI176" s="1"/>
      <c r="SZJ176" s="1"/>
      <c r="SZK176" s="1"/>
      <c r="SZL176" s="1"/>
      <c r="SZM176" s="1"/>
      <c r="SZN176" s="1"/>
      <c r="SZO176" s="1"/>
      <c r="SZP176" s="1"/>
      <c r="SZQ176" s="1"/>
      <c r="SZR176" s="1"/>
      <c r="SZS176" s="1"/>
      <c r="SZT176" s="1"/>
      <c r="SZU176" s="1"/>
      <c r="SZV176" s="1"/>
      <c r="SZW176" s="1"/>
      <c r="SZX176" s="1"/>
      <c r="SZY176" s="1"/>
      <c r="SZZ176" s="1"/>
      <c r="TAA176" s="1"/>
      <c r="TAB176" s="1"/>
      <c r="TAC176" s="1"/>
      <c r="TAD176" s="1"/>
      <c r="TAE176" s="1"/>
      <c r="TAF176" s="1"/>
      <c r="TAG176" s="1"/>
      <c r="TAH176" s="1"/>
      <c r="TAI176" s="1"/>
      <c r="TAJ176" s="1"/>
      <c r="TAK176" s="1"/>
      <c r="TAL176" s="1"/>
      <c r="TAM176" s="1"/>
      <c r="TAN176" s="1"/>
      <c r="TAO176" s="1"/>
      <c r="TAP176" s="1"/>
      <c r="TAQ176" s="1"/>
      <c r="TAR176" s="1"/>
      <c r="TAS176" s="1"/>
      <c r="TAT176" s="1"/>
      <c r="TAU176" s="1"/>
      <c r="TAV176" s="1"/>
      <c r="TAW176" s="1"/>
      <c r="TAX176" s="1"/>
      <c r="TAY176" s="1"/>
      <c r="TAZ176" s="1"/>
      <c r="TBA176" s="1"/>
      <c r="TBB176" s="1"/>
      <c r="TBC176" s="1"/>
      <c r="TBD176" s="1"/>
      <c r="TBE176" s="1"/>
      <c r="TBF176" s="1"/>
      <c r="TBG176" s="1"/>
      <c r="TBH176" s="1"/>
      <c r="TBI176" s="1"/>
      <c r="TBJ176" s="1"/>
      <c r="TBK176" s="1"/>
      <c r="TBL176" s="1"/>
      <c r="TBM176" s="1"/>
      <c r="TBN176" s="1"/>
      <c r="TBO176" s="1"/>
      <c r="TBP176" s="1"/>
      <c r="TBQ176" s="1"/>
      <c r="TBR176" s="1"/>
      <c r="TBS176" s="1"/>
      <c r="TBT176" s="1"/>
      <c r="TBU176" s="1"/>
      <c r="TBV176" s="1"/>
      <c r="TBW176" s="1"/>
      <c r="TBX176" s="1"/>
      <c r="TBY176" s="1"/>
      <c r="TBZ176" s="1"/>
      <c r="TCA176" s="1"/>
      <c r="TCB176" s="1"/>
      <c r="TCC176" s="1"/>
      <c r="TCD176" s="1"/>
      <c r="TCE176" s="1"/>
      <c r="TCF176" s="1"/>
      <c r="TCG176" s="1"/>
      <c r="TCH176" s="1"/>
      <c r="TCI176" s="1"/>
      <c r="TCJ176" s="1"/>
      <c r="TCK176" s="1"/>
      <c r="TCL176" s="1"/>
      <c r="TCM176" s="1"/>
      <c r="TCN176" s="1"/>
      <c r="TCO176" s="1"/>
      <c r="TCP176" s="1"/>
      <c r="TCQ176" s="1"/>
      <c r="TCR176" s="1"/>
      <c r="TCS176" s="1"/>
      <c r="TCT176" s="1"/>
      <c r="TCU176" s="1"/>
      <c r="TCV176" s="1"/>
      <c r="TCW176" s="1"/>
      <c r="TCX176" s="1"/>
      <c r="TCY176" s="1"/>
      <c r="TCZ176" s="1"/>
      <c r="TDA176" s="1"/>
      <c r="TDB176" s="1"/>
      <c r="TDC176" s="1"/>
      <c r="TDD176" s="1"/>
      <c r="TDE176" s="1"/>
      <c r="TDF176" s="1"/>
      <c r="TDG176" s="1"/>
      <c r="TDH176" s="1"/>
      <c r="TDI176" s="1"/>
      <c r="TDJ176" s="1"/>
      <c r="TDK176" s="1"/>
      <c r="TDL176" s="1"/>
      <c r="TDM176" s="1"/>
      <c r="TDN176" s="1"/>
      <c r="TDO176" s="1"/>
      <c r="TDP176" s="1"/>
      <c r="TDQ176" s="1"/>
      <c r="TDR176" s="1"/>
      <c r="TDS176" s="1"/>
      <c r="TDT176" s="1"/>
      <c r="TDU176" s="1"/>
      <c r="TDV176" s="1"/>
      <c r="TDW176" s="1"/>
      <c r="TDX176" s="1"/>
      <c r="TDY176" s="1"/>
      <c r="TDZ176" s="1"/>
      <c r="TEA176" s="1"/>
      <c r="TEB176" s="1"/>
      <c r="TEC176" s="1"/>
      <c r="TED176" s="1"/>
      <c r="TEE176" s="1"/>
      <c r="TEF176" s="1"/>
      <c r="TEG176" s="1"/>
      <c r="TEH176" s="1"/>
      <c r="TEI176" s="1"/>
      <c r="TEJ176" s="1"/>
      <c r="TEK176" s="1"/>
      <c r="TEL176" s="1"/>
      <c r="TEM176" s="1"/>
      <c r="TEN176" s="1"/>
      <c r="TEO176" s="1"/>
      <c r="TEP176" s="1"/>
      <c r="TEQ176" s="1"/>
      <c r="TER176" s="1"/>
      <c r="TES176" s="1"/>
      <c r="TET176" s="1"/>
      <c r="TEU176" s="1"/>
      <c r="TEV176" s="1"/>
      <c r="TEW176" s="1"/>
      <c r="TEX176" s="1"/>
      <c r="TEY176" s="1"/>
      <c r="TEZ176" s="1"/>
      <c r="TFA176" s="1"/>
      <c r="TFB176" s="1"/>
      <c r="TFC176" s="1"/>
      <c r="TFD176" s="1"/>
      <c r="TFE176" s="1"/>
      <c r="TFF176" s="1"/>
      <c r="TFG176" s="1"/>
      <c r="TFH176" s="1"/>
      <c r="TFI176" s="1"/>
      <c r="TFJ176" s="1"/>
      <c r="TFK176" s="1"/>
      <c r="TFL176" s="1"/>
      <c r="TFM176" s="1"/>
      <c r="TFN176" s="1"/>
      <c r="TFO176" s="1"/>
      <c r="TFP176" s="1"/>
      <c r="TFQ176" s="1"/>
      <c r="TFR176" s="1"/>
      <c r="TFS176" s="1"/>
      <c r="TFT176" s="1"/>
      <c r="TFU176" s="1"/>
      <c r="TFV176" s="1"/>
      <c r="TFW176" s="1"/>
      <c r="TFX176" s="1"/>
      <c r="TFY176" s="1"/>
      <c r="TFZ176" s="1"/>
      <c r="TGA176" s="1"/>
      <c r="TGB176" s="1"/>
      <c r="TGC176" s="1"/>
      <c r="TGD176" s="1"/>
      <c r="TGE176" s="1"/>
      <c r="TGF176" s="1"/>
      <c r="TGG176" s="1"/>
      <c r="TGH176" s="1"/>
      <c r="TGI176" s="1"/>
      <c r="TGJ176" s="1"/>
      <c r="TGK176" s="1"/>
      <c r="TGL176" s="1"/>
      <c r="TGM176" s="1"/>
      <c r="TGN176" s="1"/>
      <c r="TGO176" s="1"/>
      <c r="TGP176" s="1"/>
      <c r="TGQ176" s="1"/>
      <c r="TGR176" s="1"/>
      <c r="TGS176" s="1"/>
      <c r="TGT176" s="1"/>
      <c r="TGU176" s="1"/>
      <c r="TGV176" s="1"/>
      <c r="TGW176" s="1"/>
      <c r="TGX176" s="1"/>
      <c r="TGY176" s="1"/>
      <c r="TGZ176" s="1"/>
      <c r="THA176" s="1"/>
      <c r="THB176" s="1"/>
      <c r="THC176" s="1"/>
      <c r="THD176" s="1"/>
      <c r="THE176" s="1"/>
      <c r="THF176" s="1"/>
      <c r="THG176" s="1"/>
      <c r="THH176" s="1"/>
      <c r="THI176" s="1"/>
      <c r="THJ176" s="1"/>
      <c r="THK176" s="1"/>
      <c r="THL176" s="1"/>
      <c r="THM176" s="1"/>
      <c r="THN176" s="1"/>
      <c r="THO176" s="1"/>
      <c r="THP176" s="1"/>
      <c r="THQ176" s="1"/>
      <c r="THR176" s="1"/>
      <c r="THS176" s="1"/>
      <c r="THT176" s="1"/>
      <c r="THU176" s="1"/>
      <c r="THV176" s="1"/>
      <c r="THW176" s="1"/>
      <c r="THX176" s="1"/>
      <c r="THY176" s="1"/>
      <c r="THZ176" s="1"/>
      <c r="TIA176" s="1"/>
      <c r="TIB176" s="1"/>
      <c r="TIC176" s="1"/>
      <c r="TID176" s="1"/>
      <c r="TIE176" s="1"/>
      <c r="TIF176" s="1"/>
      <c r="TIG176" s="1"/>
      <c r="TIH176" s="1"/>
      <c r="TII176" s="1"/>
      <c r="TIJ176" s="1"/>
      <c r="TIK176" s="1"/>
      <c r="TIL176" s="1"/>
      <c r="TIM176" s="1"/>
      <c r="TIN176" s="1"/>
      <c r="TIO176" s="1"/>
      <c r="TIP176" s="1"/>
      <c r="TIQ176" s="1"/>
      <c r="TIR176" s="1"/>
      <c r="TIS176" s="1"/>
      <c r="TIT176" s="1"/>
      <c r="TIU176" s="1"/>
      <c r="TIV176" s="1"/>
      <c r="TIW176" s="1"/>
      <c r="TIX176" s="1"/>
      <c r="TIY176" s="1"/>
      <c r="TIZ176" s="1"/>
      <c r="TJA176" s="1"/>
      <c r="TJB176" s="1"/>
      <c r="TJC176" s="1"/>
      <c r="TJD176" s="1"/>
      <c r="TJE176" s="1"/>
      <c r="TJF176" s="1"/>
      <c r="TJG176" s="1"/>
      <c r="TJH176" s="1"/>
      <c r="TJI176" s="1"/>
      <c r="TJJ176" s="1"/>
      <c r="TJK176" s="1"/>
      <c r="TJL176" s="1"/>
      <c r="TJM176" s="1"/>
      <c r="TJN176" s="1"/>
      <c r="TJO176" s="1"/>
      <c r="TJP176" s="1"/>
      <c r="TJQ176" s="1"/>
      <c r="TJR176" s="1"/>
      <c r="TJS176" s="1"/>
      <c r="TJT176" s="1"/>
      <c r="TJU176" s="1"/>
      <c r="TJV176" s="1"/>
      <c r="TJW176" s="1"/>
      <c r="TJX176" s="1"/>
      <c r="TJY176" s="1"/>
      <c r="TJZ176" s="1"/>
      <c r="TKA176" s="1"/>
      <c r="TKB176" s="1"/>
      <c r="TKC176" s="1"/>
      <c r="TKD176" s="1"/>
      <c r="TKE176" s="1"/>
      <c r="TKF176" s="1"/>
      <c r="TKG176" s="1"/>
      <c r="TKH176" s="1"/>
      <c r="TKI176" s="1"/>
      <c r="TKJ176" s="1"/>
      <c r="TKK176" s="1"/>
      <c r="TKL176" s="1"/>
      <c r="TKM176" s="1"/>
      <c r="TKN176" s="1"/>
      <c r="TKO176" s="1"/>
      <c r="TKP176" s="1"/>
      <c r="TKQ176" s="1"/>
      <c r="TKR176" s="1"/>
      <c r="TKS176" s="1"/>
      <c r="TKT176" s="1"/>
      <c r="TKU176" s="1"/>
      <c r="TKV176" s="1"/>
      <c r="TKW176" s="1"/>
      <c r="TKX176" s="1"/>
      <c r="TKY176" s="1"/>
      <c r="TKZ176" s="1"/>
      <c r="TLA176" s="1"/>
      <c r="TLB176" s="1"/>
      <c r="TLC176" s="1"/>
      <c r="TLD176" s="1"/>
      <c r="TLE176" s="1"/>
      <c r="TLF176" s="1"/>
      <c r="TLG176" s="1"/>
      <c r="TLH176" s="1"/>
      <c r="TLI176" s="1"/>
      <c r="TLJ176" s="1"/>
      <c r="TLK176" s="1"/>
      <c r="TLL176" s="1"/>
      <c r="TLM176" s="1"/>
      <c r="TLN176" s="1"/>
      <c r="TLO176" s="1"/>
      <c r="TLP176" s="1"/>
      <c r="TLQ176" s="1"/>
      <c r="TLR176" s="1"/>
      <c r="TLS176" s="1"/>
      <c r="TLT176" s="1"/>
      <c r="TLU176" s="1"/>
      <c r="TLV176" s="1"/>
      <c r="TLW176" s="1"/>
      <c r="TLX176" s="1"/>
      <c r="TLY176" s="1"/>
      <c r="TLZ176" s="1"/>
      <c r="TMA176" s="1"/>
      <c r="TMB176" s="1"/>
      <c r="TMC176" s="1"/>
      <c r="TMD176" s="1"/>
      <c r="TME176" s="1"/>
      <c r="TMF176" s="1"/>
      <c r="TMG176" s="1"/>
      <c r="TMH176" s="1"/>
      <c r="TMI176" s="1"/>
      <c r="TMJ176" s="1"/>
      <c r="TMK176" s="1"/>
      <c r="TML176" s="1"/>
      <c r="TMM176" s="1"/>
      <c r="TMN176" s="1"/>
      <c r="TMO176" s="1"/>
      <c r="TMP176" s="1"/>
      <c r="TMQ176" s="1"/>
      <c r="TMR176" s="1"/>
      <c r="TMS176" s="1"/>
      <c r="TMT176" s="1"/>
      <c r="TMU176" s="1"/>
      <c r="TMV176" s="1"/>
      <c r="TMW176" s="1"/>
      <c r="TMX176" s="1"/>
      <c r="TMY176" s="1"/>
      <c r="TMZ176" s="1"/>
      <c r="TNA176" s="1"/>
      <c r="TNB176" s="1"/>
      <c r="TNC176" s="1"/>
      <c r="TND176" s="1"/>
      <c r="TNE176" s="1"/>
      <c r="TNF176" s="1"/>
      <c r="TNG176" s="1"/>
      <c r="TNH176" s="1"/>
      <c r="TNI176" s="1"/>
      <c r="TNJ176" s="1"/>
      <c r="TNK176" s="1"/>
      <c r="TNL176" s="1"/>
      <c r="TNM176" s="1"/>
      <c r="TNN176" s="1"/>
      <c r="TNO176" s="1"/>
      <c r="TNP176" s="1"/>
      <c r="TNQ176" s="1"/>
      <c r="TNR176" s="1"/>
      <c r="TNS176" s="1"/>
      <c r="TNT176" s="1"/>
      <c r="TNU176" s="1"/>
      <c r="TNV176" s="1"/>
      <c r="TNW176" s="1"/>
      <c r="TNX176" s="1"/>
      <c r="TNY176" s="1"/>
      <c r="TNZ176" s="1"/>
      <c r="TOA176" s="1"/>
      <c r="TOB176" s="1"/>
      <c r="TOC176" s="1"/>
      <c r="TOD176" s="1"/>
      <c r="TOE176" s="1"/>
      <c r="TOF176" s="1"/>
      <c r="TOG176" s="1"/>
      <c r="TOH176" s="1"/>
      <c r="TOI176" s="1"/>
      <c r="TOJ176" s="1"/>
      <c r="TOK176" s="1"/>
      <c r="TOL176" s="1"/>
      <c r="TOM176" s="1"/>
      <c r="TON176" s="1"/>
      <c r="TOO176" s="1"/>
      <c r="TOP176" s="1"/>
      <c r="TOQ176" s="1"/>
      <c r="TOR176" s="1"/>
      <c r="TOS176" s="1"/>
      <c r="TOT176" s="1"/>
      <c r="TOU176" s="1"/>
      <c r="TOV176" s="1"/>
      <c r="TOW176" s="1"/>
      <c r="TOX176" s="1"/>
      <c r="TOY176" s="1"/>
      <c r="TOZ176" s="1"/>
      <c r="TPA176" s="1"/>
      <c r="TPB176" s="1"/>
      <c r="TPC176" s="1"/>
      <c r="TPD176" s="1"/>
      <c r="TPE176" s="1"/>
      <c r="TPF176" s="1"/>
      <c r="TPG176" s="1"/>
      <c r="TPH176" s="1"/>
      <c r="TPI176" s="1"/>
      <c r="TPJ176" s="1"/>
      <c r="TPK176" s="1"/>
      <c r="TPL176" s="1"/>
      <c r="TPM176" s="1"/>
      <c r="TPN176" s="1"/>
      <c r="TPO176" s="1"/>
      <c r="TPP176" s="1"/>
      <c r="TPQ176" s="1"/>
      <c r="TPR176" s="1"/>
      <c r="TPS176" s="1"/>
      <c r="TPT176" s="1"/>
      <c r="TPU176" s="1"/>
      <c r="TPV176" s="1"/>
      <c r="TPW176" s="1"/>
      <c r="TPX176" s="1"/>
      <c r="TPY176" s="1"/>
      <c r="TPZ176" s="1"/>
      <c r="TQA176" s="1"/>
      <c r="TQB176" s="1"/>
      <c r="TQC176" s="1"/>
      <c r="TQD176" s="1"/>
      <c r="TQE176" s="1"/>
      <c r="TQF176" s="1"/>
      <c r="TQG176" s="1"/>
      <c r="TQH176" s="1"/>
      <c r="TQI176" s="1"/>
      <c r="TQJ176" s="1"/>
      <c r="TQK176" s="1"/>
      <c r="TQL176" s="1"/>
      <c r="TQM176" s="1"/>
      <c r="TQN176" s="1"/>
      <c r="TQO176" s="1"/>
      <c r="TQP176" s="1"/>
      <c r="TQQ176" s="1"/>
      <c r="TQR176" s="1"/>
      <c r="TQS176" s="1"/>
      <c r="TQT176" s="1"/>
      <c r="TQU176" s="1"/>
      <c r="TQV176" s="1"/>
      <c r="TQW176" s="1"/>
      <c r="TQX176" s="1"/>
      <c r="TQY176" s="1"/>
      <c r="TQZ176" s="1"/>
      <c r="TRA176" s="1"/>
      <c r="TRB176" s="1"/>
      <c r="TRC176" s="1"/>
      <c r="TRD176" s="1"/>
      <c r="TRE176" s="1"/>
      <c r="TRF176" s="1"/>
      <c r="TRG176" s="1"/>
      <c r="TRH176" s="1"/>
      <c r="TRI176" s="1"/>
      <c r="TRJ176" s="1"/>
      <c r="TRK176" s="1"/>
      <c r="TRL176" s="1"/>
      <c r="TRM176" s="1"/>
      <c r="TRN176" s="1"/>
      <c r="TRO176" s="1"/>
      <c r="TRP176" s="1"/>
      <c r="TRQ176" s="1"/>
      <c r="TRR176" s="1"/>
      <c r="TRS176" s="1"/>
      <c r="TRT176" s="1"/>
      <c r="TRU176" s="1"/>
      <c r="TRV176" s="1"/>
      <c r="TRW176" s="1"/>
      <c r="TRX176" s="1"/>
      <c r="TRY176" s="1"/>
      <c r="TRZ176" s="1"/>
      <c r="TSA176" s="1"/>
      <c r="TSB176" s="1"/>
      <c r="TSC176" s="1"/>
      <c r="TSD176" s="1"/>
      <c r="TSE176" s="1"/>
      <c r="TSF176" s="1"/>
      <c r="TSG176" s="1"/>
      <c r="TSH176" s="1"/>
      <c r="TSI176" s="1"/>
      <c r="TSJ176" s="1"/>
      <c r="TSK176" s="1"/>
      <c r="TSL176" s="1"/>
      <c r="TSM176" s="1"/>
      <c r="TSN176" s="1"/>
      <c r="TSO176" s="1"/>
      <c r="TSP176" s="1"/>
      <c r="TSQ176" s="1"/>
      <c r="TSR176" s="1"/>
      <c r="TSS176" s="1"/>
      <c r="TST176" s="1"/>
      <c r="TSU176" s="1"/>
      <c r="TSV176" s="1"/>
      <c r="TSW176" s="1"/>
      <c r="TSX176" s="1"/>
      <c r="TSY176" s="1"/>
      <c r="TSZ176" s="1"/>
      <c r="TTA176" s="1"/>
      <c r="TTB176" s="1"/>
      <c r="TTC176" s="1"/>
      <c r="TTD176" s="1"/>
      <c r="TTE176" s="1"/>
      <c r="TTF176" s="1"/>
      <c r="TTG176" s="1"/>
      <c r="TTH176" s="1"/>
      <c r="TTI176" s="1"/>
      <c r="TTJ176" s="1"/>
      <c r="TTK176" s="1"/>
      <c r="TTL176" s="1"/>
      <c r="TTM176" s="1"/>
      <c r="TTN176" s="1"/>
      <c r="TTO176" s="1"/>
      <c r="TTP176" s="1"/>
      <c r="TTQ176" s="1"/>
      <c r="TTR176" s="1"/>
      <c r="TTS176" s="1"/>
      <c r="TTT176" s="1"/>
      <c r="TTU176" s="1"/>
      <c r="TTV176" s="1"/>
      <c r="TTW176" s="1"/>
      <c r="TTX176" s="1"/>
      <c r="TTY176" s="1"/>
      <c r="TTZ176" s="1"/>
      <c r="TUA176" s="1"/>
      <c r="TUB176" s="1"/>
      <c r="TUC176" s="1"/>
      <c r="TUD176" s="1"/>
      <c r="TUE176" s="1"/>
      <c r="TUF176" s="1"/>
      <c r="TUG176" s="1"/>
      <c r="TUH176" s="1"/>
      <c r="TUI176" s="1"/>
      <c r="TUJ176" s="1"/>
      <c r="TUK176" s="1"/>
      <c r="TUL176" s="1"/>
      <c r="TUM176" s="1"/>
      <c r="TUN176" s="1"/>
      <c r="TUO176" s="1"/>
      <c r="TUP176" s="1"/>
      <c r="TUQ176" s="1"/>
      <c r="TUR176" s="1"/>
      <c r="TUS176" s="1"/>
      <c r="TUT176" s="1"/>
      <c r="TUU176" s="1"/>
      <c r="TUV176" s="1"/>
      <c r="TUW176" s="1"/>
      <c r="TUX176" s="1"/>
      <c r="TUY176" s="1"/>
      <c r="TUZ176" s="1"/>
      <c r="TVA176" s="1"/>
      <c r="TVB176" s="1"/>
      <c r="TVC176" s="1"/>
      <c r="TVD176" s="1"/>
      <c r="TVE176" s="1"/>
      <c r="TVF176" s="1"/>
      <c r="TVG176" s="1"/>
      <c r="TVH176" s="1"/>
      <c r="TVI176" s="1"/>
      <c r="TVJ176" s="1"/>
      <c r="TVK176" s="1"/>
      <c r="TVL176" s="1"/>
      <c r="TVM176" s="1"/>
      <c r="TVN176" s="1"/>
      <c r="TVO176" s="1"/>
      <c r="TVP176" s="1"/>
      <c r="TVQ176" s="1"/>
      <c r="TVR176" s="1"/>
      <c r="TVS176" s="1"/>
      <c r="TVT176" s="1"/>
      <c r="TVU176" s="1"/>
      <c r="TVV176" s="1"/>
      <c r="TVW176" s="1"/>
      <c r="TVX176" s="1"/>
      <c r="TVY176" s="1"/>
      <c r="TVZ176" s="1"/>
      <c r="TWA176" s="1"/>
      <c r="TWB176" s="1"/>
      <c r="TWC176" s="1"/>
      <c r="TWD176" s="1"/>
      <c r="TWE176" s="1"/>
      <c r="TWF176" s="1"/>
      <c r="TWG176" s="1"/>
      <c r="TWH176" s="1"/>
      <c r="TWI176" s="1"/>
      <c r="TWJ176" s="1"/>
      <c r="TWK176" s="1"/>
      <c r="TWL176" s="1"/>
      <c r="TWM176" s="1"/>
      <c r="TWN176" s="1"/>
      <c r="TWO176" s="1"/>
      <c r="TWP176" s="1"/>
      <c r="TWQ176" s="1"/>
      <c r="TWR176" s="1"/>
      <c r="TWS176" s="1"/>
      <c r="TWT176" s="1"/>
      <c r="TWU176" s="1"/>
      <c r="TWV176" s="1"/>
      <c r="TWW176" s="1"/>
      <c r="TWX176" s="1"/>
      <c r="TWY176" s="1"/>
      <c r="TWZ176" s="1"/>
      <c r="TXA176" s="1"/>
      <c r="TXB176" s="1"/>
      <c r="TXC176" s="1"/>
      <c r="TXD176" s="1"/>
      <c r="TXE176" s="1"/>
      <c r="TXF176" s="1"/>
      <c r="TXG176" s="1"/>
      <c r="TXH176" s="1"/>
      <c r="TXI176" s="1"/>
      <c r="TXJ176" s="1"/>
      <c r="TXK176" s="1"/>
      <c r="TXL176" s="1"/>
      <c r="TXM176" s="1"/>
      <c r="TXN176" s="1"/>
      <c r="TXO176" s="1"/>
      <c r="TXP176" s="1"/>
      <c r="TXQ176" s="1"/>
      <c r="TXR176" s="1"/>
      <c r="TXS176" s="1"/>
      <c r="TXT176" s="1"/>
      <c r="TXU176" s="1"/>
      <c r="TXV176" s="1"/>
      <c r="TXW176" s="1"/>
      <c r="TXX176" s="1"/>
      <c r="TXY176" s="1"/>
      <c r="TXZ176" s="1"/>
      <c r="TYA176" s="1"/>
      <c r="TYB176" s="1"/>
      <c r="TYC176" s="1"/>
      <c r="TYD176" s="1"/>
      <c r="TYE176" s="1"/>
      <c r="TYF176" s="1"/>
      <c r="TYG176" s="1"/>
      <c r="TYH176" s="1"/>
      <c r="TYI176" s="1"/>
      <c r="TYJ176" s="1"/>
      <c r="TYK176" s="1"/>
      <c r="TYL176" s="1"/>
      <c r="TYM176" s="1"/>
      <c r="TYN176" s="1"/>
      <c r="TYO176" s="1"/>
      <c r="TYP176" s="1"/>
      <c r="TYQ176" s="1"/>
      <c r="TYR176" s="1"/>
      <c r="TYS176" s="1"/>
      <c r="TYT176" s="1"/>
      <c r="TYU176" s="1"/>
      <c r="TYV176" s="1"/>
      <c r="TYW176" s="1"/>
      <c r="TYX176" s="1"/>
      <c r="TYY176" s="1"/>
      <c r="TYZ176" s="1"/>
      <c r="TZA176" s="1"/>
      <c r="TZB176" s="1"/>
      <c r="TZC176" s="1"/>
      <c r="TZD176" s="1"/>
      <c r="TZE176" s="1"/>
      <c r="TZF176" s="1"/>
      <c r="TZG176" s="1"/>
      <c r="TZH176" s="1"/>
      <c r="TZI176" s="1"/>
      <c r="TZJ176" s="1"/>
      <c r="TZK176" s="1"/>
      <c r="TZL176" s="1"/>
      <c r="TZM176" s="1"/>
      <c r="TZN176" s="1"/>
      <c r="TZO176" s="1"/>
      <c r="TZP176" s="1"/>
      <c r="TZQ176" s="1"/>
      <c r="TZR176" s="1"/>
      <c r="TZS176" s="1"/>
      <c r="TZT176" s="1"/>
      <c r="TZU176" s="1"/>
      <c r="TZV176" s="1"/>
      <c r="TZW176" s="1"/>
      <c r="TZX176" s="1"/>
      <c r="TZY176" s="1"/>
      <c r="TZZ176" s="1"/>
      <c r="UAA176" s="1"/>
      <c r="UAB176" s="1"/>
      <c r="UAC176" s="1"/>
      <c r="UAD176" s="1"/>
      <c r="UAE176" s="1"/>
      <c r="UAF176" s="1"/>
      <c r="UAG176" s="1"/>
      <c r="UAH176" s="1"/>
      <c r="UAI176" s="1"/>
      <c r="UAJ176" s="1"/>
      <c r="UAK176" s="1"/>
      <c r="UAL176" s="1"/>
      <c r="UAM176" s="1"/>
      <c r="UAN176" s="1"/>
      <c r="UAO176" s="1"/>
      <c r="UAP176" s="1"/>
      <c r="UAQ176" s="1"/>
      <c r="UAR176" s="1"/>
      <c r="UAS176" s="1"/>
      <c r="UAT176" s="1"/>
      <c r="UAU176" s="1"/>
      <c r="UAV176" s="1"/>
      <c r="UAW176" s="1"/>
      <c r="UAX176" s="1"/>
      <c r="UAY176" s="1"/>
      <c r="UAZ176" s="1"/>
      <c r="UBA176" s="1"/>
      <c r="UBB176" s="1"/>
      <c r="UBC176" s="1"/>
      <c r="UBD176" s="1"/>
      <c r="UBE176" s="1"/>
      <c r="UBF176" s="1"/>
      <c r="UBG176" s="1"/>
      <c r="UBH176" s="1"/>
      <c r="UBI176" s="1"/>
      <c r="UBJ176" s="1"/>
      <c r="UBK176" s="1"/>
      <c r="UBL176" s="1"/>
      <c r="UBM176" s="1"/>
      <c r="UBN176" s="1"/>
      <c r="UBO176" s="1"/>
      <c r="UBP176" s="1"/>
      <c r="UBQ176" s="1"/>
      <c r="UBR176" s="1"/>
      <c r="UBS176" s="1"/>
      <c r="UBT176" s="1"/>
      <c r="UBU176" s="1"/>
      <c r="UBV176" s="1"/>
      <c r="UBW176" s="1"/>
      <c r="UBX176" s="1"/>
      <c r="UBY176" s="1"/>
      <c r="UBZ176" s="1"/>
      <c r="UCA176" s="1"/>
      <c r="UCB176" s="1"/>
      <c r="UCC176" s="1"/>
      <c r="UCD176" s="1"/>
      <c r="UCE176" s="1"/>
      <c r="UCF176" s="1"/>
      <c r="UCG176" s="1"/>
      <c r="UCH176" s="1"/>
      <c r="UCI176" s="1"/>
      <c r="UCJ176" s="1"/>
      <c r="UCK176" s="1"/>
      <c r="UCL176" s="1"/>
      <c r="UCM176" s="1"/>
      <c r="UCN176" s="1"/>
      <c r="UCO176" s="1"/>
      <c r="UCP176" s="1"/>
      <c r="UCQ176" s="1"/>
      <c r="UCR176" s="1"/>
      <c r="UCS176" s="1"/>
      <c r="UCT176" s="1"/>
      <c r="UCU176" s="1"/>
      <c r="UCV176" s="1"/>
      <c r="UCW176" s="1"/>
      <c r="UCX176" s="1"/>
      <c r="UCY176" s="1"/>
      <c r="UCZ176" s="1"/>
      <c r="UDA176" s="1"/>
      <c r="UDB176" s="1"/>
      <c r="UDC176" s="1"/>
      <c r="UDD176" s="1"/>
      <c r="UDE176" s="1"/>
      <c r="UDF176" s="1"/>
      <c r="UDG176" s="1"/>
      <c r="UDH176" s="1"/>
      <c r="UDI176" s="1"/>
      <c r="UDJ176" s="1"/>
      <c r="UDK176" s="1"/>
      <c r="UDL176" s="1"/>
      <c r="UDM176" s="1"/>
      <c r="UDN176" s="1"/>
      <c r="UDO176" s="1"/>
      <c r="UDP176" s="1"/>
      <c r="UDQ176" s="1"/>
      <c r="UDR176" s="1"/>
      <c r="UDS176" s="1"/>
      <c r="UDT176" s="1"/>
      <c r="UDU176" s="1"/>
      <c r="UDV176" s="1"/>
      <c r="UDW176" s="1"/>
      <c r="UDX176" s="1"/>
      <c r="UDY176" s="1"/>
      <c r="UDZ176" s="1"/>
      <c r="UEA176" s="1"/>
      <c r="UEB176" s="1"/>
      <c r="UEC176" s="1"/>
      <c r="UED176" s="1"/>
      <c r="UEE176" s="1"/>
      <c r="UEF176" s="1"/>
      <c r="UEG176" s="1"/>
      <c r="UEH176" s="1"/>
      <c r="UEI176" s="1"/>
      <c r="UEJ176" s="1"/>
      <c r="UEK176" s="1"/>
      <c r="UEL176" s="1"/>
      <c r="UEM176" s="1"/>
      <c r="UEN176" s="1"/>
      <c r="UEO176" s="1"/>
      <c r="UEP176" s="1"/>
      <c r="UEQ176" s="1"/>
      <c r="UER176" s="1"/>
      <c r="UES176" s="1"/>
      <c r="UET176" s="1"/>
      <c r="UEU176" s="1"/>
      <c r="UEV176" s="1"/>
      <c r="UEW176" s="1"/>
      <c r="UEX176" s="1"/>
      <c r="UEY176" s="1"/>
      <c r="UEZ176" s="1"/>
      <c r="UFA176" s="1"/>
      <c r="UFB176" s="1"/>
      <c r="UFC176" s="1"/>
      <c r="UFD176" s="1"/>
      <c r="UFE176" s="1"/>
      <c r="UFF176" s="1"/>
      <c r="UFG176" s="1"/>
      <c r="UFH176" s="1"/>
      <c r="UFI176" s="1"/>
      <c r="UFJ176" s="1"/>
      <c r="UFK176" s="1"/>
      <c r="UFL176" s="1"/>
      <c r="UFM176" s="1"/>
      <c r="UFN176" s="1"/>
      <c r="UFO176" s="1"/>
      <c r="UFP176" s="1"/>
      <c r="UFQ176" s="1"/>
      <c r="UFR176" s="1"/>
      <c r="UFS176" s="1"/>
      <c r="UFT176" s="1"/>
      <c r="UFU176" s="1"/>
      <c r="UFV176" s="1"/>
      <c r="UFW176" s="1"/>
      <c r="UFX176" s="1"/>
      <c r="UFY176" s="1"/>
      <c r="UFZ176" s="1"/>
      <c r="UGA176" s="1"/>
      <c r="UGB176" s="1"/>
      <c r="UGC176" s="1"/>
      <c r="UGD176" s="1"/>
      <c r="UGE176" s="1"/>
      <c r="UGF176" s="1"/>
      <c r="UGG176" s="1"/>
      <c r="UGH176" s="1"/>
      <c r="UGI176" s="1"/>
      <c r="UGJ176" s="1"/>
      <c r="UGK176" s="1"/>
      <c r="UGL176" s="1"/>
      <c r="UGM176" s="1"/>
      <c r="UGN176" s="1"/>
      <c r="UGO176" s="1"/>
      <c r="UGP176" s="1"/>
      <c r="UGQ176" s="1"/>
      <c r="UGR176" s="1"/>
      <c r="UGS176" s="1"/>
      <c r="UGT176" s="1"/>
      <c r="UGU176" s="1"/>
      <c r="UGV176" s="1"/>
      <c r="UGW176" s="1"/>
      <c r="UGX176" s="1"/>
      <c r="UGY176" s="1"/>
      <c r="UGZ176" s="1"/>
      <c r="UHA176" s="1"/>
      <c r="UHB176" s="1"/>
      <c r="UHC176" s="1"/>
      <c r="UHD176" s="1"/>
      <c r="UHE176" s="1"/>
      <c r="UHF176" s="1"/>
      <c r="UHG176" s="1"/>
      <c r="UHH176" s="1"/>
      <c r="UHI176" s="1"/>
      <c r="UHJ176" s="1"/>
      <c r="UHK176" s="1"/>
      <c r="UHL176" s="1"/>
      <c r="UHM176" s="1"/>
      <c r="UHN176" s="1"/>
      <c r="UHO176" s="1"/>
      <c r="UHP176" s="1"/>
      <c r="UHQ176" s="1"/>
      <c r="UHR176" s="1"/>
      <c r="UHS176" s="1"/>
      <c r="UHT176" s="1"/>
      <c r="UHU176" s="1"/>
      <c r="UHV176" s="1"/>
      <c r="UHW176" s="1"/>
      <c r="UHX176" s="1"/>
      <c r="UHY176" s="1"/>
      <c r="UHZ176" s="1"/>
      <c r="UIA176" s="1"/>
      <c r="UIB176" s="1"/>
      <c r="UIC176" s="1"/>
      <c r="UID176" s="1"/>
      <c r="UIE176" s="1"/>
      <c r="UIF176" s="1"/>
      <c r="UIG176" s="1"/>
      <c r="UIH176" s="1"/>
      <c r="UII176" s="1"/>
      <c r="UIJ176" s="1"/>
      <c r="UIK176" s="1"/>
      <c r="UIL176" s="1"/>
      <c r="UIM176" s="1"/>
      <c r="UIN176" s="1"/>
      <c r="UIO176" s="1"/>
      <c r="UIP176" s="1"/>
      <c r="UIQ176" s="1"/>
      <c r="UIR176" s="1"/>
      <c r="UIS176" s="1"/>
      <c r="UIT176" s="1"/>
      <c r="UIU176" s="1"/>
      <c r="UIV176" s="1"/>
      <c r="UIW176" s="1"/>
      <c r="UIX176" s="1"/>
      <c r="UIY176" s="1"/>
      <c r="UIZ176" s="1"/>
      <c r="UJA176" s="1"/>
      <c r="UJB176" s="1"/>
      <c r="UJC176" s="1"/>
      <c r="UJD176" s="1"/>
      <c r="UJE176" s="1"/>
      <c r="UJF176" s="1"/>
      <c r="UJG176" s="1"/>
      <c r="UJH176" s="1"/>
      <c r="UJI176" s="1"/>
      <c r="UJJ176" s="1"/>
      <c r="UJK176" s="1"/>
      <c r="UJL176" s="1"/>
      <c r="UJM176" s="1"/>
      <c r="UJN176" s="1"/>
      <c r="UJO176" s="1"/>
      <c r="UJP176" s="1"/>
      <c r="UJQ176" s="1"/>
      <c r="UJR176" s="1"/>
      <c r="UJS176" s="1"/>
      <c r="UJT176" s="1"/>
      <c r="UJU176" s="1"/>
      <c r="UJV176" s="1"/>
      <c r="UJW176" s="1"/>
      <c r="UJX176" s="1"/>
      <c r="UJY176" s="1"/>
      <c r="UJZ176" s="1"/>
      <c r="UKA176" s="1"/>
      <c r="UKB176" s="1"/>
      <c r="UKC176" s="1"/>
      <c r="UKD176" s="1"/>
      <c r="UKE176" s="1"/>
      <c r="UKF176" s="1"/>
      <c r="UKG176" s="1"/>
      <c r="UKH176" s="1"/>
      <c r="UKI176" s="1"/>
      <c r="UKJ176" s="1"/>
      <c r="UKK176" s="1"/>
      <c r="UKL176" s="1"/>
      <c r="UKM176" s="1"/>
      <c r="UKN176" s="1"/>
      <c r="UKO176" s="1"/>
      <c r="UKP176" s="1"/>
      <c r="UKQ176" s="1"/>
      <c r="UKR176" s="1"/>
      <c r="UKS176" s="1"/>
      <c r="UKT176" s="1"/>
      <c r="UKU176" s="1"/>
      <c r="UKV176" s="1"/>
      <c r="UKW176" s="1"/>
      <c r="UKX176" s="1"/>
      <c r="UKY176" s="1"/>
      <c r="UKZ176" s="1"/>
      <c r="ULA176" s="1"/>
      <c r="ULB176" s="1"/>
      <c r="ULC176" s="1"/>
      <c r="ULD176" s="1"/>
      <c r="ULE176" s="1"/>
      <c r="ULF176" s="1"/>
      <c r="ULG176" s="1"/>
      <c r="ULH176" s="1"/>
      <c r="ULI176" s="1"/>
      <c r="ULJ176" s="1"/>
      <c r="ULK176" s="1"/>
      <c r="ULL176" s="1"/>
      <c r="ULM176" s="1"/>
      <c r="ULN176" s="1"/>
      <c r="ULO176" s="1"/>
      <c r="ULP176" s="1"/>
      <c r="ULQ176" s="1"/>
      <c r="ULR176" s="1"/>
      <c r="ULS176" s="1"/>
      <c r="ULT176" s="1"/>
      <c r="ULU176" s="1"/>
      <c r="ULV176" s="1"/>
      <c r="ULW176" s="1"/>
      <c r="ULX176" s="1"/>
      <c r="ULY176" s="1"/>
      <c r="ULZ176" s="1"/>
      <c r="UMA176" s="1"/>
      <c r="UMB176" s="1"/>
      <c r="UMC176" s="1"/>
      <c r="UMD176" s="1"/>
      <c r="UME176" s="1"/>
      <c r="UMF176" s="1"/>
      <c r="UMG176" s="1"/>
      <c r="UMH176" s="1"/>
      <c r="UMI176" s="1"/>
      <c r="UMJ176" s="1"/>
      <c r="UMK176" s="1"/>
      <c r="UML176" s="1"/>
      <c r="UMM176" s="1"/>
      <c r="UMN176" s="1"/>
      <c r="UMO176" s="1"/>
      <c r="UMP176" s="1"/>
      <c r="UMQ176" s="1"/>
      <c r="UMR176" s="1"/>
      <c r="UMS176" s="1"/>
      <c r="UMT176" s="1"/>
      <c r="UMU176" s="1"/>
      <c r="UMV176" s="1"/>
      <c r="UMW176" s="1"/>
      <c r="UMX176" s="1"/>
      <c r="UMY176" s="1"/>
      <c r="UMZ176" s="1"/>
      <c r="UNA176" s="1"/>
      <c r="UNB176" s="1"/>
      <c r="UNC176" s="1"/>
      <c r="UND176" s="1"/>
      <c r="UNE176" s="1"/>
      <c r="UNF176" s="1"/>
      <c r="UNG176" s="1"/>
      <c r="UNH176" s="1"/>
      <c r="UNI176" s="1"/>
      <c r="UNJ176" s="1"/>
      <c r="UNK176" s="1"/>
      <c r="UNL176" s="1"/>
      <c r="UNM176" s="1"/>
      <c r="UNN176" s="1"/>
      <c r="UNO176" s="1"/>
      <c r="UNP176" s="1"/>
      <c r="UNQ176" s="1"/>
      <c r="UNR176" s="1"/>
      <c r="UNS176" s="1"/>
      <c r="UNT176" s="1"/>
      <c r="UNU176" s="1"/>
      <c r="UNV176" s="1"/>
      <c r="UNW176" s="1"/>
      <c r="UNX176" s="1"/>
      <c r="UNY176" s="1"/>
      <c r="UNZ176" s="1"/>
      <c r="UOA176" s="1"/>
      <c r="UOB176" s="1"/>
      <c r="UOC176" s="1"/>
      <c r="UOD176" s="1"/>
      <c r="UOE176" s="1"/>
      <c r="UOF176" s="1"/>
      <c r="UOG176" s="1"/>
      <c r="UOH176" s="1"/>
      <c r="UOI176" s="1"/>
      <c r="UOJ176" s="1"/>
      <c r="UOK176" s="1"/>
      <c r="UOL176" s="1"/>
      <c r="UOM176" s="1"/>
      <c r="UON176" s="1"/>
      <c r="UOO176" s="1"/>
      <c r="UOP176" s="1"/>
      <c r="UOQ176" s="1"/>
      <c r="UOR176" s="1"/>
      <c r="UOS176" s="1"/>
      <c r="UOT176" s="1"/>
      <c r="UOU176" s="1"/>
      <c r="UOV176" s="1"/>
      <c r="UOW176" s="1"/>
      <c r="UOX176" s="1"/>
      <c r="UOY176" s="1"/>
      <c r="UOZ176" s="1"/>
      <c r="UPA176" s="1"/>
      <c r="UPB176" s="1"/>
      <c r="UPC176" s="1"/>
      <c r="UPD176" s="1"/>
      <c r="UPE176" s="1"/>
      <c r="UPF176" s="1"/>
      <c r="UPG176" s="1"/>
      <c r="UPH176" s="1"/>
      <c r="UPI176" s="1"/>
      <c r="UPJ176" s="1"/>
      <c r="UPK176" s="1"/>
      <c r="UPL176" s="1"/>
      <c r="UPM176" s="1"/>
      <c r="UPN176" s="1"/>
      <c r="UPO176" s="1"/>
      <c r="UPP176" s="1"/>
      <c r="UPQ176" s="1"/>
      <c r="UPR176" s="1"/>
      <c r="UPS176" s="1"/>
      <c r="UPT176" s="1"/>
      <c r="UPU176" s="1"/>
      <c r="UPV176" s="1"/>
      <c r="UPW176" s="1"/>
      <c r="UPX176" s="1"/>
      <c r="UPY176" s="1"/>
      <c r="UPZ176" s="1"/>
      <c r="UQA176" s="1"/>
      <c r="UQB176" s="1"/>
      <c r="UQC176" s="1"/>
      <c r="UQD176" s="1"/>
      <c r="UQE176" s="1"/>
      <c r="UQF176" s="1"/>
      <c r="UQG176" s="1"/>
      <c r="UQH176" s="1"/>
      <c r="UQI176" s="1"/>
      <c r="UQJ176" s="1"/>
      <c r="UQK176" s="1"/>
      <c r="UQL176" s="1"/>
      <c r="UQM176" s="1"/>
      <c r="UQN176" s="1"/>
      <c r="UQO176" s="1"/>
      <c r="UQP176" s="1"/>
      <c r="UQQ176" s="1"/>
      <c r="UQR176" s="1"/>
      <c r="UQS176" s="1"/>
      <c r="UQT176" s="1"/>
      <c r="UQU176" s="1"/>
      <c r="UQV176" s="1"/>
      <c r="UQW176" s="1"/>
      <c r="UQX176" s="1"/>
      <c r="UQY176" s="1"/>
      <c r="UQZ176" s="1"/>
      <c r="URA176" s="1"/>
      <c r="URB176" s="1"/>
      <c r="URC176" s="1"/>
      <c r="URD176" s="1"/>
      <c r="URE176" s="1"/>
      <c r="URF176" s="1"/>
      <c r="URG176" s="1"/>
      <c r="URH176" s="1"/>
      <c r="URI176" s="1"/>
      <c r="URJ176" s="1"/>
      <c r="URK176" s="1"/>
      <c r="URL176" s="1"/>
      <c r="URM176" s="1"/>
      <c r="URN176" s="1"/>
      <c r="URO176" s="1"/>
      <c r="URP176" s="1"/>
      <c r="URQ176" s="1"/>
      <c r="URR176" s="1"/>
      <c r="URS176" s="1"/>
      <c r="URT176" s="1"/>
      <c r="URU176" s="1"/>
      <c r="URV176" s="1"/>
      <c r="URW176" s="1"/>
      <c r="URX176" s="1"/>
      <c r="URY176" s="1"/>
      <c r="URZ176" s="1"/>
      <c r="USA176" s="1"/>
      <c r="USB176" s="1"/>
      <c r="USC176" s="1"/>
      <c r="USD176" s="1"/>
      <c r="USE176" s="1"/>
      <c r="USF176" s="1"/>
      <c r="USG176" s="1"/>
      <c r="USH176" s="1"/>
      <c r="USI176" s="1"/>
      <c r="USJ176" s="1"/>
      <c r="USK176" s="1"/>
      <c r="USL176" s="1"/>
      <c r="USM176" s="1"/>
      <c r="USN176" s="1"/>
      <c r="USO176" s="1"/>
      <c r="USP176" s="1"/>
      <c r="USQ176" s="1"/>
      <c r="USR176" s="1"/>
      <c r="USS176" s="1"/>
      <c r="UST176" s="1"/>
      <c r="USU176" s="1"/>
      <c r="USV176" s="1"/>
      <c r="USW176" s="1"/>
      <c r="USX176" s="1"/>
      <c r="USY176" s="1"/>
      <c r="USZ176" s="1"/>
      <c r="UTA176" s="1"/>
      <c r="UTB176" s="1"/>
      <c r="UTC176" s="1"/>
      <c r="UTD176" s="1"/>
      <c r="UTE176" s="1"/>
      <c r="UTF176" s="1"/>
      <c r="UTG176" s="1"/>
      <c r="UTH176" s="1"/>
      <c r="UTI176" s="1"/>
      <c r="UTJ176" s="1"/>
      <c r="UTK176" s="1"/>
      <c r="UTL176" s="1"/>
      <c r="UTM176" s="1"/>
      <c r="UTN176" s="1"/>
      <c r="UTO176" s="1"/>
      <c r="UTP176" s="1"/>
      <c r="UTQ176" s="1"/>
      <c r="UTR176" s="1"/>
      <c r="UTS176" s="1"/>
      <c r="UTT176" s="1"/>
      <c r="UTU176" s="1"/>
      <c r="UTV176" s="1"/>
      <c r="UTW176" s="1"/>
      <c r="UTX176" s="1"/>
      <c r="UTY176" s="1"/>
      <c r="UTZ176" s="1"/>
      <c r="UUA176" s="1"/>
      <c r="UUB176" s="1"/>
      <c r="UUC176" s="1"/>
      <c r="UUD176" s="1"/>
      <c r="UUE176" s="1"/>
      <c r="UUF176" s="1"/>
      <c r="UUG176" s="1"/>
      <c r="UUH176" s="1"/>
      <c r="UUI176" s="1"/>
      <c r="UUJ176" s="1"/>
      <c r="UUK176" s="1"/>
      <c r="UUL176" s="1"/>
      <c r="UUM176" s="1"/>
      <c r="UUN176" s="1"/>
      <c r="UUO176" s="1"/>
      <c r="UUP176" s="1"/>
      <c r="UUQ176" s="1"/>
      <c r="UUR176" s="1"/>
      <c r="UUS176" s="1"/>
      <c r="UUT176" s="1"/>
      <c r="UUU176" s="1"/>
      <c r="UUV176" s="1"/>
      <c r="UUW176" s="1"/>
      <c r="UUX176" s="1"/>
      <c r="UUY176" s="1"/>
      <c r="UUZ176" s="1"/>
      <c r="UVA176" s="1"/>
      <c r="UVB176" s="1"/>
      <c r="UVC176" s="1"/>
      <c r="UVD176" s="1"/>
      <c r="UVE176" s="1"/>
      <c r="UVF176" s="1"/>
      <c r="UVG176" s="1"/>
      <c r="UVH176" s="1"/>
      <c r="UVI176" s="1"/>
      <c r="UVJ176" s="1"/>
      <c r="UVK176" s="1"/>
      <c r="UVL176" s="1"/>
      <c r="UVM176" s="1"/>
      <c r="UVN176" s="1"/>
      <c r="UVO176" s="1"/>
      <c r="UVP176" s="1"/>
      <c r="UVQ176" s="1"/>
      <c r="UVR176" s="1"/>
      <c r="UVS176" s="1"/>
      <c r="UVT176" s="1"/>
      <c r="UVU176" s="1"/>
      <c r="UVV176" s="1"/>
      <c r="UVW176" s="1"/>
      <c r="UVX176" s="1"/>
      <c r="UVY176" s="1"/>
      <c r="UVZ176" s="1"/>
      <c r="UWA176" s="1"/>
      <c r="UWB176" s="1"/>
      <c r="UWC176" s="1"/>
      <c r="UWD176" s="1"/>
      <c r="UWE176" s="1"/>
      <c r="UWF176" s="1"/>
      <c r="UWG176" s="1"/>
      <c r="UWH176" s="1"/>
      <c r="UWI176" s="1"/>
      <c r="UWJ176" s="1"/>
      <c r="UWK176" s="1"/>
      <c r="UWL176" s="1"/>
      <c r="UWM176" s="1"/>
      <c r="UWN176" s="1"/>
      <c r="UWO176" s="1"/>
      <c r="UWP176" s="1"/>
      <c r="UWQ176" s="1"/>
      <c r="UWR176" s="1"/>
      <c r="UWS176" s="1"/>
      <c r="UWT176" s="1"/>
      <c r="UWU176" s="1"/>
      <c r="UWV176" s="1"/>
      <c r="UWW176" s="1"/>
      <c r="UWX176" s="1"/>
      <c r="UWY176" s="1"/>
      <c r="UWZ176" s="1"/>
      <c r="UXA176" s="1"/>
      <c r="UXB176" s="1"/>
      <c r="UXC176" s="1"/>
      <c r="UXD176" s="1"/>
      <c r="UXE176" s="1"/>
      <c r="UXF176" s="1"/>
      <c r="UXG176" s="1"/>
      <c r="UXH176" s="1"/>
      <c r="UXI176" s="1"/>
      <c r="UXJ176" s="1"/>
      <c r="UXK176" s="1"/>
      <c r="UXL176" s="1"/>
      <c r="UXM176" s="1"/>
      <c r="UXN176" s="1"/>
      <c r="UXO176" s="1"/>
      <c r="UXP176" s="1"/>
      <c r="UXQ176" s="1"/>
      <c r="UXR176" s="1"/>
      <c r="UXS176" s="1"/>
      <c r="UXT176" s="1"/>
      <c r="UXU176" s="1"/>
      <c r="UXV176" s="1"/>
      <c r="UXW176" s="1"/>
      <c r="UXX176" s="1"/>
      <c r="UXY176" s="1"/>
      <c r="UXZ176" s="1"/>
      <c r="UYA176" s="1"/>
      <c r="UYB176" s="1"/>
      <c r="UYC176" s="1"/>
      <c r="UYD176" s="1"/>
      <c r="UYE176" s="1"/>
      <c r="UYF176" s="1"/>
      <c r="UYG176" s="1"/>
      <c r="UYH176" s="1"/>
      <c r="UYI176" s="1"/>
      <c r="UYJ176" s="1"/>
      <c r="UYK176" s="1"/>
      <c r="UYL176" s="1"/>
      <c r="UYM176" s="1"/>
      <c r="UYN176" s="1"/>
      <c r="UYO176" s="1"/>
      <c r="UYP176" s="1"/>
      <c r="UYQ176" s="1"/>
      <c r="UYR176" s="1"/>
      <c r="UYS176" s="1"/>
      <c r="UYT176" s="1"/>
      <c r="UYU176" s="1"/>
      <c r="UYV176" s="1"/>
      <c r="UYW176" s="1"/>
      <c r="UYX176" s="1"/>
      <c r="UYY176" s="1"/>
      <c r="UYZ176" s="1"/>
      <c r="UZA176" s="1"/>
      <c r="UZB176" s="1"/>
      <c r="UZC176" s="1"/>
      <c r="UZD176" s="1"/>
      <c r="UZE176" s="1"/>
      <c r="UZF176" s="1"/>
      <c r="UZG176" s="1"/>
      <c r="UZH176" s="1"/>
      <c r="UZI176" s="1"/>
      <c r="UZJ176" s="1"/>
      <c r="UZK176" s="1"/>
      <c r="UZL176" s="1"/>
      <c r="UZM176" s="1"/>
      <c r="UZN176" s="1"/>
      <c r="UZO176" s="1"/>
      <c r="UZP176" s="1"/>
      <c r="UZQ176" s="1"/>
      <c r="UZR176" s="1"/>
      <c r="UZS176" s="1"/>
      <c r="UZT176" s="1"/>
      <c r="UZU176" s="1"/>
      <c r="UZV176" s="1"/>
      <c r="UZW176" s="1"/>
      <c r="UZX176" s="1"/>
      <c r="UZY176" s="1"/>
      <c r="UZZ176" s="1"/>
      <c r="VAA176" s="1"/>
      <c r="VAB176" s="1"/>
      <c r="VAC176" s="1"/>
      <c r="VAD176" s="1"/>
      <c r="VAE176" s="1"/>
      <c r="VAF176" s="1"/>
      <c r="VAG176" s="1"/>
      <c r="VAH176" s="1"/>
      <c r="VAI176" s="1"/>
      <c r="VAJ176" s="1"/>
      <c r="VAK176" s="1"/>
      <c r="VAL176" s="1"/>
      <c r="VAM176" s="1"/>
      <c r="VAN176" s="1"/>
      <c r="VAO176" s="1"/>
      <c r="VAP176" s="1"/>
      <c r="VAQ176" s="1"/>
      <c r="VAR176" s="1"/>
      <c r="VAS176" s="1"/>
      <c r="VAT176" s="1"/>
      <c r="VAU176" s="1"/>
      <c r="VAV176" s="1"/>
      <c r="VAW176" s="1"/>
      <c r="VAX176" s="1"/>
      <c r="VAY176" s="1"/>
      <c r="VAZ176" s="1"/>
      <c r="VBA176" s="1"/>
      <c r="VBB176" s="1"/>
      <c r="VBC176" s="1"/>
      <c r="VBD176" s="1"/>
      <c r="VBE176" s="1"/>
      <c r="VBF176" s="1"/>
      <c r="VBG176" s="1"/>
      <c r="VBH176" s="1"/>
      <c r="VBI176" s="1"/>
      <c r="VBJ176" s="1"/>
      <c r="VBK176" s="1"/>
      <c r="VBL176" s="1"/>
      <c r="VBM176" s="1"/>
      <c r="VBN176" s="1"/>
      <c r="VBO176" s="1"/>
      <c r="VBP176" s="1"/>
      <c r="VBQ176" s="1"/>
      <c r="VBR176" s="1"/>
      <c r="VBS176" s="1"/>
      <c r="VBT176" s="1"/>
      <c r="VBU176" s="1"/>
      <c r="VBV176" s="1"/>
      <c r="VBW176" s="1"/>
      <c r="VBX176" s="1"/>
      <c r="VBY176" s="1"/>
      <c r="VBZ176" s="1"/>
      <c r="VCA176" s="1"/>
      <c r="VCB176" s="1"/>
      <c r="VCC176" s="1"/>
      <c r="VCD176" s="1"/>
      <c r="VCE176" s="1"/>
      <c r="VCF176" s="1"/>
      <c r="VCG176" s="1"/>
      <c r="VCH176" s="1"/>
      <c r="VCI176" s="1"/>
      <c r="VCJ176" s="1"/>
      <c r="VCK176" s="1"/>
      <c r="VCL176" s="1"/>
      <c r="VCM176" s="1"/>
      <c r="VCN176" s="1"/>
      <c r="VCO176" s="1"/>
      <c r="VCP176" s="1"/>
      <c r="VCQ176" s="1"/>
      <c r="VCR176" s="1"/>
      <c r="VCS176" s="1"/>
      <c r="VCT176" s="1"/>
      <c r="VCU176" s="1"/>
      <c r="VCV176" s="1"/>
      <c r="VCW176" s="1"/>
      <c r="VCX176" s="1"/>
      <c r="VCY176" s="1"/>
      <c r="VCZ176" s="1"/>
      <c r="VDA176" s="1"/>
      <c r="VDB176" s="1"/>
      <c r="VDC176" s="1"/>
      <c r="VDD176" s="1"/>
      <c r="VDE176" s="1"/>
      <c r="VDF176" s="1"/>
      <c r="VDG176" s="1"/>
      <c r="VDH176" s="1"/>
      <c r="VDI176" s="1"/>
      <c r="VDJ176" s="1"/>
      <c r="VDK176" s="1"/>
      <c r="VDL176" s="1"/>
      <c r="VDM176" s="1"/>
      <c r="VDN176" s="1"/>
      <c r="VDO176" s="1"/>
      <c r="VDP176" s="1"/>
      <c r="VDQ176" s="1"/>
      <c r="VDR176" s="1"/>
      <c r="VDS176" s="1"/>
      <c r="VDT176" s="1"/>
      <c r="VDU176" s="1"/>
      <c r="VDV176" s="1"/>
      <c r="VDW176" s="1"/>
      <c r="VDX176" s="1"/>
      <c r="VDY176" s="1"/>
      <c r="VDZ176" s="1"/>
      <c r="VEA176" s="1"/>
      <c r="VEB176" s="1"/>
      <c r="VEC176" s="1"/>
      <c r="VED176" s="1"/>
      <c r="VEE176" s="1"/>
      <c r="VEF176" s="1"/>
      <c r="VEG176" s="1"/>
      <c r="VEH176" s="1"/>
      <c r="VEI176" s="1"/>
      <c r="VEJ176" s="1"/>
      <c r="VEK176" s="1"/>
      <c r="VEL176" s="1"/>
      <c r="VEM176" s="1"/>
      <c r="VEN176" s="1"/>
      <c r="VEO176" s="1"/>
      <c r="VEP176" s="1"/>
      <c r="VEQ176" s="1"/>
      <c r="VER176" s="1"/>
      <c r="VES176" s="1"/>
      <c r="VET176" s="1"/>
      <c r="VEU176" s="1"/>
      <c r="VEV176" s="1"/>
      <c r="VEW176" s="1"/>
      <c r="VEX176" s="1"/>
      <c r="VEY176" s="1"/>
      <c r="VEZ176" s="1"/>
      <c r="VFA176" s="1"/>
      <c r="VFB176" s="1"/>
      <c r="VFC176" s="1"/>
      <c r="VFD176" s="1"/>
      <c r="VFE176" s="1"/>
      <c r="VFF176" s="1"/>
      <c r="VFG176" s="1"/>
      <c r="VFH176" s="1"/>
      <c r="VFI176" s="1"/>
      <c r="VFJ176" s="1"/>
      <c r="VFK176" s="1"/>
      <c r="VFL176" s="1"/>
      <c r="VFM176" s="1"/>
      <c r="VFN176" s="1"/>
      <c r="VFO176" s="1"/>
      <c r="VFP176" s="1"/>
      <c r="VFQ176" s="1"/>
      <c r="VFR176" s="1"/>
      <c r="VFS176" s="1"/>
      <c r="VFT176" s="1"/>
      <c r="VFU176" s="1"/>
      <c r="VFV176" s="1"/>
      <c r="VFW176" s="1"/>
      <c r="VFX176" s="1"/>
      <c r="VFY176" s="1"/>
      <c r="VFZ176" s="1"/>
      <c r="VGA176" s="1"/>
      <c r="VGB176" s="1"/>
      <c r="VGC176" s="1"/>
      <c r="VGD176" s="1"/>
      <c r="VGE176" s="1"/>
      <c r="VGF176" s="1"/>
      <c r="VGG176" s="1"/>
      <c r="VGH176" s="1"/>
      <c r="VGI176" s="1"/>
      <c r="VGJ176" s="1"/>
      <c r="VGK176" s="1"/>
      <c r="VGL176" s="1"/>
      <c r="VGM176" s="1"/>
      <c r="VGN176" s="1"/>
      <c r="VGO176" s="1"/>
      <c r="VGP176" s="1"/>
      <c r="VGQ176" s="1"/>
      <c r="VGR176" s="1"/>
      <c r="VGS176" s="1"/>
      <c r="VGT176" s="1"/>
      <c r="VGU176" s="1"/>
      <c r="VGV176" s="1"/>
      <c r="VGW176" s="1"/>
      <c r="VGX176" s="1"/>
      <c r="VGY176" s="1"/>
      <c r="VGZ176" s="1"/>
      <c r="VHA176" s="1"/>
      <c r="VHB176" s="1"/>
      <c r="VHC176" s="1"/>
      <c r="VHD176" s="1"/>
      <c r="VHE176" s="1"/>
      <c r="VHF176" s="1"/>
      <c r="VHG176" s="1"/>
      <c r="VHH176" s="1"/>
      <c r="VHI176" s="1"/>
      <c r="VHJ176" s="1"/>
      <c r="VHK176" s="1"/>
      <c r="VHL176" s="1"/>
      <c r="VHM176" s="1"/>
      <c r="VHN176" s="1"/>
      <c r="VHO176" s="1"/>
      <c r="VHP176" s="1"/>
      <c r="VHQ176" s="1"/>
      <c r="VHR176" s="1"/>
      <c r="VHS176" s="1"/>
      <c r="VHT176" s="1"/>
      <c r="VHU176" s="1"/>
      <c r="VHV176" s="1"/>
      <c r="VHW176" s="1"/>
      <c r="VHX176" s="1"/>
      <c r="VHY176" s="1"/>
      <c r="VHZ176" s="1"/>
      <c r="VIA176" s="1"/>
      <c r="VIB176" s="1"/>
      <c r="VIC176" s="1"/>
      <c r="VID176" s="1"/>
      <c r="VIE176" s="1"/>
      <c r="VIF176" s="1"/>
      <c r="VIG176" s="1"/>
      <c r="VIH176" s="1"/>
      <c r="VII176" s="1"/>
      <c r="VIJ176" s="1"/>
      <c r="VIK176" s="1"/>
      <c r="VIL176" s="1"/>
      <c r="VIM176" s="1"/>
      <c r="VIN176" s="1"/>
      <c r="VIO176" s="1"/>
      <c r="VIP176" s="1"/>
      <c r="VIQ176" s="1"/>
      <c r="VIR176" s="1"/>
      <c r="VIS176" s="1"/>
      <c r="VIT176" s="1"/>
      <c r="VIU176" s="1"/>
      <c r="VIV176" s="1"/>
      <c r="VIW176" s="1"/>
      <c r="VIX176" s="1"/>
      <c r="VIY176" s="1"/>
      <c r="VIZ176" s="1"/>
      <c r="VJA176" s="1"/>
      <c r="VJB176" s="1"/>
      <c r="VJC176" s="1"/>
      <c r="VJD176" s="1"/>
      <c r="VJE176" s="1"/>
      <c r="VJF176" s="1"/>
      <c r="VJG176" s="1"/>
      <c r="VJH176" s="1"/>
      <c r="VJI176" s="1"/>
      <c r="VJJ176" s="1"/>
      <c r="VJK176" s="1"/>
      <c r="VJL176" s="1"/>
      <c r="VJM176" s="1"/>
      <c r="VJN176" s="1"/>
      <c r="VJO176" s="1"/>
      <c r="VJP176" s="1"/>
      <c r="VJQ176" s="1"/>
      <c r="VJR176" s="1"/>
      <c r="VJS176" s="1"/>
      <c r="VJT176" s="1"/>
      <c r="VJU176" s="1"/>
      <c r="VJV176" s="1"/>
      <c r="VJW176" s="1"/>
      <c r="VJX176" s="1"/>
      <c r="VJY176" s="1"/>
      <c r="VJZ176" s="1"/>
      <c r="VKA176" s="1"/>
      <c r="VKB176" s="1"/>
      <c r="VKC176" s="1"/>
      <c r="VKD176" s="1"/>
      <c r="VKE176" s="1"/>
      <c r="VKF176" s="1"/>
      <c r="VKG176" s="1"/>
      <c r="VKH176" s="1"/>
      <c r="VKI176" s="1"/>
      <c r="VKJ176" s="1"/>
      <c r="VKK176" s="1"/>
      <c r="VKL176" s="1"/>
      <c r="VKM176" s="1"/>
      <c r="VKN176" s="1"/>
      <c r="VKO176" s="1"/>
      <c r="VKP176" s="1"/>
      <c r="VKQ176" s="1"/>
      <c r="VKR176" s="1"/>
      <c r="VKS176" s="1"/>
      <c r="VKT176" s="1"/>
      <c r="VKU176" s="1"/>
      <c r="VKV176" s="1"/>
      <c r="VKW176" s="1"/>
      <c r="VKX176" s="1"/>
      <c r="VKY176" s="1"/>
      <c r="VKZ176" s="1"/>
      <c r="VLA176" s="1"/>
      <c r="VLB176" s="1"/>
      <c r="VLC176" s="1"/>
      <c r="VLD176" s="1"/>
      <c r="VLE176" s="1"/>
      <c r="VLF176" s="1"/>
      <c r="VLG176" s="1"/>
      <c r="VLH176" s="1"/>
      <c r="VLI176" s="1"/>
      <c r="VLJ176" s="1"/>
      <c r="VLK176" s="1"/>
      <c r="VLL176" s="1"/>
      <c r="VLM176" s="1"/>
      <c r="VLN176" s="1"/>
      <c r="VLO176" s="1"/>
      <c r="VLP176" s="1"/>
      <c r="VLQ176" s="1"/>
      <c r="VLR176" s="1"/>
      <c r="VLS176" s="1"/>
      <c r="VLT176" s="1"/>
      <c r="VLU176" s="1"/>
      <c r="VLV176" s="1"/>
      <c r="VLW176" s="1"/>
      <c r="VLX176" s="1"/>
      <c r="VLY176" s="1"/>
      <c r="VLZ176" s="1"/>
      <c r="VMA176" s="1"/>
      <c r="VMB176" s="1"/>
      <c r="VMC176" s="1"/>
      <c r="VMD176" s="1"/>
      <c r="VME176" s="1"/>
      <c r="VMF176" s="1"/>
      <c r="VMG176" s="1"/>
      <c r="VMH176" s="1"/>
      <c r="VMI176" s="1"/>
      <c r="VMJ176" s="1"/>
      <c r="VMK176" s="1"/>
      <c r="VML176" s="1"/>
      <c r="VMM176" s="1"/>
      <c r="VMN176" s="1"/>
      <c r="VMO176" s="1"/>
      <c r="VMP176" s="1"/>
      <c r="VMQ176" s="1"/>
      <c r="VMR176" s="1"/>
      <c r="VMS176" s="1"/>
      <c r="VMT176" s="1"/>
      <c r="VMU176" s="1"/>
      <c r="VMV176" s="1"/>
      <c r="VMW176" s="1"/>
      <c r="VMX176" s="1"/>
      <c r="VMY176" s="1"/>
      <c r="VMZ176" s="1"/>
      <c r="VNA176" s="1"/>
      <c r="VNB176" s="1"/>
      <c r="VNC176" s="1"/>
      <c r="VND176" s="1"/>
      <c r="VNE176" s="1"/>
      <c r="VNF176" s="1"/>
      <c r="VNG176" s="1"/>
      <c r="VNH176" s="1"/>
      <c r="VNI176" s="1"/>
      <c r="VNJ176" s="1"/>
      <c r="VNK176" s="1"/>
      <c r="VNL176" s="1"/>
      <c r="VNM176" s="1"/>
      <c r="VNN176" s="1"/>
      <c r="VNO176" s="1"/>
      <c r="VNP176" s="1"/>
      <c r="VNQ176" s="1"/>
      <c r="VNR176" s="1"/>
      <c r="VNS176" s="1"/>
      <c r="VNT176" s="1"/>
      <c r="VNU176" s="1"/>
      <c r="VNV176" s="1"/>
      <c r="VNW176" s="1"/>
      <c r="VNX176" s="1"/>
      <c r="VNY176" s="1"/>
      <c r="VNZ176" s="1"/>
      <c r="VOA176" s="1"/>
      <c r="VOB176" s="1"/>
      <c r="VOC176" s="1"/>
      <c r="VOD176" s="1"/>
      <c r="VOE176" s="1"/>
      <c r="VOF176" s="1"/>
      <c r="VOG176" s="1"/>
      <c r="VOH176" s="1"/>
      <c r="VOI176" s="1"/>
      <c r="VOJ176" s="1"/>
      <c r="VOK176" s="1"/>
      <c r="VOL176" s="1"/>
      <c r="VOM176" s="1"/>
      <c r="VON176" s="1"/>
      <c r="VOO176" s="1"/>
      <c r="VOP176" s="1"/>
      <c r="VOQ176" s="1"/>
      <c r="VOR176" s="1"/>
      <c r="VOS176" s="1"/>
      <c r="VOT176" s="1"/>
      <c r="VOU176" s="1"/>
      <c r="VOV176" s="1"/>
      <c r="VOW176" s="1"/>
      <c r="VOX176" s="1"/>
      <c r="VOY176" s="1"/>
      <c r="VOZ176" s="1"/>
      <c r="VPA176" s="1"/>
      <c r="VPB176" s="1"/>
      <c r="VPC176" s="1"/>
      <c r="VPD176" s="1"/>
      <c r="VPE176" s="1"/>
      <c r="VPF176" s="1"/>
      <c r="VPG176" s="1"/>
      <c r="VPH176" s="1"/>
      <c r="VPI176" s="1"/>
      <c r="VPJ176" s="1"/>
      <c r="VPK176" s="1"/>
      <c r="VPL176" s="1"/>
      <c r="VPM176" s="1"/>
      <c r="VPN176" s="1"/>
      <c r="VPO176" s="1"/>
      <c r="VPP176" s="1"/>
      <c r="VPQ176" s="1"/>
      <c r="VPR176" s="1"/>
      <c r="VPS176" s="1"/>
      <c r="VPT176" s="1"/>
      <c r="VPU176" s="1"/>
      <c r="VPV176" s="1"/>
      <c r="VPW176" s="1"/>
      <c r="VPX176" s="1"/>
      <c r="VPY176" s="1"/>
      <c r="VPZ176" s="1"/>
      <c r="VQA176" s="1"/>
      <c r="VQB176" s="1"/>
      <c r="VQC176" s="1"/>
      <c r="VQD176" s="1"/>
      <c r="VQE176" s="1"/>
      <c r="VQF176" s="1"/>
      <c r="VQG176" s="1"/>
      <c r="VQH176" s="1"/>
      <c r="VQI176" s="1"/>
      <c r="VQJ176" s="1"/>
      <c r="VQK176" s="1"/>
      <c r="VQL176" s="1"/>
      <c r="VQM176" s="1"/>
      <c r="VQN176" s="1"/>
      <c r="VQO176" s="1"/>
      <c r="VQP176" s="1"/>
      <c r="VQQ176" s="1"/>
      <c r="VQR176" s="1"/>
      <c r="VQS176" s="1"/>
      <c r="VQT176" s="1"/>
      <c r="VQU176" s="1"/>
      <c r="VQV176" s="1"/>
      <c r="VQW176" s="1"/>
      <c r="VQX176" s="1"/>
      <c r="VQY176" s="1"/>
      <c r="VQZ176" s="1"/>
      <c r="VRA176" s="1"/>
      <c r="VRB176" s="1"/>
      <c r="VRC176" s="1"/>
      <c r="VRD176" s="1"/>
      <c r="VRE176" s="1"/>
      <c r="VRF176" s="1"/>
      <c r="VRG176" s="1"/>
      <c r="VRH176" s="1"/>
      <c r="VRI176" s="1"/>
      <c r="VRJ176" s="1"/>
      <c r="VRK176" s="1"/>
      <c r="VRL176" s="1"/>
      <c r="VRM176" s="1"/>
      <c r="VRN176" s="1"/>
      <c r="VRO176" s="1"/>
      <c r="VRP176" s="1"/>
      <c r="VRQ176" s="1"/>
      <c r="VRR176" s="1"/>
      <c r="VRS176" s="1"/>
      <c r="VRT176" s="1"/>
      <c r="VRU176" s="1"/>
      <c r="VRV176" s="1"/>
      <c r="VRW176" s="1"/>
      <c r="VRX176" s="1"/>
      <c r="VRY176" s="1"/>
      <c r="VRZ176" s="1"/>
      <c r="VSA176" s="1"/>
      <c r="VSB176" s="1"/>
      <c r="VSC176" s="1"/>
      <c r="VSD176" s="1"/>
      <c r="VSE176" s="1"/>
      <c r="VSF176" s="1"/>
      <c r="VSG176" s="1"/>
      <c r="VSH176" s="1"/>
      <c r="VSI176" s="1"/>
      <c r="VSJ176" s="1"/>
      <c r="VSK176" s="1"/>
      <c r="VSL176" s="1"/>
      <c r="VSM176" s="1"/>
      <c r="VSN176" s="1"/>
      <c r="VSO176" s="1"/>
      <c r="VSP176" s="1"/>
      <c r="VSQ176" s="1"/>
      <c r="VSR176" s="1"/>
      <c r="VSS176" s="1"/>
      <c r="VST176" s="1"/>
      <c r="VSU176" s="1"/>
      <c r="VSV176" s="1"/>
      <c r="VSW176" s="1"/>
      <c r="VSX176" s="1"/>
      <c r="VSY176" s="1"/>
      <c r="VSZ176" s="1"/>
      <c r="VTA176" s="1"/>
      <c r="VTB176" s="1"/>
      <c r="VTC176" s="1"/>
      <c r="VTD176" s="1"/>
      <c r="VTE176" s="1"/>
      <c r="VTF176" s="1"/>
      <c r="VTG176" s="1"/>
      <c r="VTH176" s="1"/>
      <c r="VTI176" s="1"/>
      <c r="VTJ176" s="1"/>
      <c r="VTK176" s="1"/>
      <c r="VTL176" s="1"/>
      <c r="VTM176" s="1"/>
      <c r="VTN176" s="1"/>
      <c r="VTO176" s="1"/>
      <c r="VTP176" s="1"/>
      <c r="VTQ176" s="1"/>
      <c r="VTR176" s="1"/>
      <c r="VTS176" s="1"/>
      <c r="VTT176" s="1"/>
      <c r="VTU176" s="1"/>
      <c r="VTV176" s="1"/>
      <c r="VTW176" s="1"/>
      <c r="VTX176" s="1"/>
      <c r="VTY176" s="1"/>
      <c r="VTZ176" s="1"/>
      <c r="VUA176" s="1"/>
      <c r="VUB176" s="1"/>
      <c r="VUC176" s="1"/>
      <c r="VUD176" s="1"/>
      <c r="VUE176" s="1"/>
      <c r="VUF176" s="1"/>
      <c r="VUG176" s="1"/>
      <c r="VUH176" s="1"/>
      <c r="VUI176" s="1"/>
      <c r="VUJ176" s="1"/>
      <c r="VUK176" s="1"/>
      <c r="VUL176" s="1"/>
      <c r="VUM176" s="1"/>
      <c r="VUN176" s="1"/>
      <c r="VUO176" s="1"/>
      <c r="VUP176" s="1"/>
      <c r="VUQ176" s="1"/>
      <c r="VUR176" s="1"/>
      <c r="VUS176" s="1"/>
      <c r="VUT176" s="1"/>
      <c r="VUU176" s="1"/>
      <c r="VUV176" s="1"/>
      <c r="VUW176" s="1"/>
      <c r="VUX176" s="1"/>
      <c r="VUY176" s="1"/>
      <c r="VUZ176" s="1"/>
      <c r="VVA176" s="1"/>
      <c r="VVB176" s="1"/>
      <c r="VVC176" s="1"/>
      <c r="VVD176" s="1"/>
      <c r="VVE176" s="1"/>
      <c r="VVF176" s="1"/>
      <c r="VVG176" s="1"/>
      <c r="VVH176" s="1"/>
      <c r="VVI176" s="1"/>
      <c r="VVJ176" s="1"/>
      <c r="VVK176" s="1"/>
      <c r="VVL176" s="1"/>
      <c r="VVM176" s="1"/>
      <c r="VVN176" s="1"/>
      <c r="VVO176" s="1"/>
      <c r="VVP176" s="1"/>
      <c r="VVQ176" s="1"/>
      <c r="VVR176" s="1"/>
      <c r="VVS176" s="1"/>
      <c r="VVT176" s="1"/>
      <c r="VVU176" s="1"/>
      <c r="VVV176" s="1"/>
      <c r="VVW176" s="1"/>
      <c r="VVX176" s="1"/>
      <c r="VVY176" s="1"/>
      <c r="VVZ176" s="1"/>
      <c r="VWA176" s="1"/>
      <c r="VWB176" s="1"/>
      <c r="VWC176" s="1"/>
      <c r="VWD176" s="1"/>
      <c r="VWE176" s="1"/>
      <c r="VWF176" s="1"/>
      <c r="VWG176" s="1"/>
      <c r="VWH176" s="1"/>
      <c r="VWI176" s="1"/>
      <c r="VWJ176" s="1"/>
      <c r="VWK176" s="1"/>
      <c r="VWL176" s="1"/>
      <c r="VWM176" s="1"/>
      <c r="VWN176" s="1"/>
      <c r="VWO176" s="1"/>
      <c r="VWP176" s="1"/>
      <c r="VWQ176" s="1"/>
      <c r="VWR176" s="1"/>
      <c r="VWS176" s="1"/>
      <c r="VWT176" s="1"/>
      <c r="VWU176" s="1"/>
      <c r="VWV176" s="1"/>
      <c r="VWW176" s="1"/>
      <c r="VWX176" s="1"/>
      <c r="VWY176" s="1"/>
      <c r="VWZ176" s="1"/>
      <c r="VXA176" s="1"/>
      <c r="VXB176" s="1"/>
      <c r="VXC176" s="1"/>
      <c r="VXD176" s="1"/>
      <c r="VXE176" s="1"/>
      <c r="VXF176" s="1"/>
      <c r="VXG176" s="1"/>
      <c r="VXH176" s="1"/>
      <c r="VXI176" s="1"/>
      <c r="VXJ176" s="1"/>
      <c r="VXK176" s="1"/>
      <c r="VXL176" s="1"/>
      <c r="VXM176" s="1"/>
      <c r="VXN176" s="1"/>
      <c r="VXO176" s="1"/>
      <c r="VXP176" s="1"/>
      <c r="VXQ176" s="1"/>
      <c r="VXR176" s="1"/>
      <c r="VXS176" s="1"/>
      <c r="VXT176" s="1"/>
      <c r="VXU176" s="1"/>
      <c r="VXV176" s="1"/>
      <c r="VXW176" s="1"/>
      <c r="VXX176" s="1"/>
      <c r="VXY176" s="1"/>
      <c r="VXZ176" s="1"/>
      <c r="VYA176" s="1"/>
      <c r="VYB176" s="1"/>
      <c r="VYC176" s="1"/>
      <c r="VYD176" s="1"/>
      <c r="VYE176" s="1"/>
      <c r="VYF176" s="1"/>
      <c r="VYG176" s="1"/>
      <c r="VYH176" s="1"/>
      <c r="VYI176" s="1"/>
      <c r="VYJ176" s="1"/>
      <c r="VYK176" s="1"/>
      <c r="VYL176" s="1"/>
      <c r="VYM176" s="1"/>
      <c r="VYN176" s="1"/>
      <c r="VYO176" s="1"/>
      <c r="VYP176" s="1"/>
      <c r="VYQ176" s="1"/>
      <c r="VYR176" s="1"/>
      <c r="VYS176" s="1"/>
      <c r="VYT176" s="1"/>
      <c r="VYU176" s="1"/>
      <c r="VYV176" s="1"/>
      <c r="VYW176" s="1"/>
      <c r="VYX176" s="1"/>
      <c r="VYY176" s="1"/>
      <c r="VYZ176" s="1"/>
      <c r="VZA176" s="1"/>
      <c r="VZB176" s="1"/>
      <c r="VZC176" s="1"/>
      <c r="VZD176" s="1"/>
      <c r="VZE176" s="1"/>
      <c r="VZF176" s="1"/>
      <c r="VZG176" s="1"/>
      <c r="VZH176" s="1"/>
      <c r="VZI176" s="1"/>
      <c r="VZJ176" s="1"/>
      <c r="VZK176" s="1"/>
      <c r="VZL176" s="1"/>
      <c r="VZM176" s="1"/>
      <c r="VZN176" s="1"/>
      <c r="VZO176" s="1"/>
      <c r="VZP176" s="1"/>
      <c r="VZQ176" s="1"/>
      <c r="VZR176" s="1"/>
      <c r="VZS176" s="1"/>
      <c r="VZT176" s="1"/>
      <c r="VZU176" s="1"/>
      <c r="VZV176" s="1"/>
      <c r="VZW176" s="1"/>
      <c r="VZX176" s="1"/>
      <c r="VZY176" s="1"/>
      <c r="VZZ176" s="1"/>
      <c r="WAA176" s="1"/>
      <c r="WAB176" s="1"/>
      <c r="WAC176" s="1"/>
      <c r="WAD176" s="1"/>
      <c r="WAE176" s="1"/>
      <c r="WAF176" s="1"/>
      <c r="WAG176" s="1"/>
      <c r="WAH176" s="1"/>
      <c r="WAI176" s="1"/>
      <c r="WAJ176" s="1"/>
      <c r="WAK176" s="1"/>
      <c r="WAL176" s="1"/>
      <c r="WAM176" s="1"/>
      <c r="WAN176" s="1"/>
      <c r="WAO176" s="1"/>
      <c r="WAP176" s="1"/>
      <c r="WAQ176" s="1"/>
      <c r="WAR176" s="1"/>
      <c r="WAS176" s="1"/>
      <c r="WAT176" s="1"/>
      <c r="WAU176" s="1"/>
      <c r="WAV176" s="1"/>
      <c r="WAW176" s="1"/>
      <c r="WAX176" s="1"/>
      <c r="WAY176" s="1"/>
      <c r="WAZ176" s="1"/>
      <c r="WBA176" s="1"/>
      <c r="WBB176" s="1"/>
      <c r="WBC176" s="1"/>
      <c r="WBD176" s="1"/>
      <c r="WBE176" s="1"/>
      <c r="WBF176" s="1"/>
      <c r="WBG176" s="1"/>
      <c r="WBH176" s="1"/>
      <c r="WBI176" s="1"/>
      <c r="WBJ176" s="1"/>
      <c r="WBK176" s="1"/>
      <c r="WBL176" s="1"/>
      <c r="WBM176" s="1"/>
      <c r="WBN176" s="1"/>
      <c r="WBO176" s="1"/>
      <c r="WBP176" s="1"/>
      <c r="WBQ176" s="1"/>
      <c r="WBR176" s="1"/>
      <c r="WBS176" s="1"/>
      <c r="WBT176" s="1"/>
      <c r="WBU176" s="1"/>
      <c r="WBV176" s="1"/>
      <c r="WBW176" s="1"/>
      <c r="WBX176" s="1"/>
      <c r="WBY176" s="1"/>
      <c r="WBZ176" s="1"/>
      <c r="WCA176" s="1"/>
      <c r="WCB176" s="1"/>
      <c r="WCC176" s="1"/>
      <c r="WCD176" s="1"/>
      <c r="WCE176" s="1"/>
      <c r="WCF176" s="1"/>
      <c r="WCG176" s="1"/>
      <c r="WCH176" s="1"/>
      <c r="WCI176" s="1"/>
      <c r="WCJ176" s="1"/>
      <c r="WCK176" s="1"/>
      <c r="WCL176" s="1"/>
      <c r="WCM176" s="1"/>
      <c r="WCN176" s="1"/>
      <c r="WCO176" s="1"/>
      <c r="WCP176" s="1"/>
      <c r="WCQ176" s="1"/>
      <c r="WCR176" s="1"/>
      <c r="WCS176" s="1"/>
      <c r="WCT176" s="1"/>
      <c r="WCU176" s="1"/>
      <c r="WCV176" s="1"/>
      <c r="WCW176" s="1"/>
      <c r="WCX176" s="1"/>
      <c r="WCY176" s="1"/>
      <c r="WCZ176" s="1"/>
      <c r="WDA176" s="1"/>
      <c r="WDB176" s="1"/>
      <c r="WDC176" s="1"/>
      <c r="WDD176" s="1"/>
      <c r="WDE176" s="1"/>
      <c r="WDF176" s="1"/>
      <c r="WDG176" s="1"/>
      <c r="WDH176" s="1"/>
      <c r="WDI176" s="1"/>
      <c r="WDJ176" s="1"/>
      <c r="WDK176" s="1"/>
      <c r="WDL176" s="1"/>
      <c r="WDM176" s="1"/>
      <c r="WDN176" s="1"/>
      <c r="WDO176" s="1"/>
      <c r="WDP176" s="1"/>
      <c r="WDQ176" s="1"/>
      <c r="WDR176" s="1"/>
      <c r="WDS176" s="1"/>
      <c r="WDT176" s="1"/>
      <c r="WDU176" s="1"/>
      <c r="WDV176" s="1"/>
      <c r="WDW176" s="1"/>
      <c r="WDX176" s="1"/>
      <c r="WDY176" s="1"/>
      <c r="WDZ176" s="1"/>
      <c r="WEA176" s="1"/>
      <c r="WEB176" s="1"/>
      <c r="WEC176" s="1"/>
      <c r="WED176" s="1"/>
      <c r="WEE176" s="1"/>
      <c r="WEF176" s="1"/>
      <c r="WEG176" s="1"/>
      <c r="WEH176" s="1"/>
      <c r="WEI176" s="1"/>
      <c r="WEJ176" s="1"/>
      <c r="WEK176" s="1"/>
      <c r="WEL176" s="1"/>
      <c r="WEM176" s="1"/>
      <c r="WEN176" s="1"/>
      <c r="WEO176" s="1"/>
      <c r="WEP176" s="1"/>
      <c r="WEQ176" s="1"/>
      <c r="WER176" s="1"/>
      <c r="WES176" s="1"/>
      <c r="WET176" s="1"/>
      <c r="WEU176" s="1"/>
      <c r="WEV176" s="1"/>
      <c r="WEW176" s="1"/>
      <c r="WEX176" s="1"/>
      <c r="WEY176" s="1"/>
      <c r="WEZ176" s="1"/>
      <c r="WFA176" s="1"/>
      <c r="WFB176" s="1"/>
      <c r="WFC176" s="1"/>
      <c r="WFD176" s="1"/>
      <c r="WFE176" s="1"/>
      <c r="WFF176" s="1"/>
      <c r="WFG176" s="1"/>
      <c r="WFH176" s="1"/>
      <c r="WFI176" s="1"/>
      <c r="WFJ176" s="1"/>
      <c r="WFK176" s="1"/>
      <c r="WFL176" s="1"/>
      <c r="WFM176" s="1"/>
      <c r="WFN176" s="1"/>
      <c r="WFO176" s="1"/>
      <c r="WFP176" s="1"/>
      <c r="WFQ176" s="1"/>
      <c r="WFR176" s="1"/>
      <c r="WFS176" s="1"/>
      <c r="WFT176" s="1"/>
      <c r="WFU176" s="1"/>
      <c r="WFV176" s="1"/>
      <c r="WFW176" s="1"/>
      <c r="WFX176" s="1"/>
      <c r="WFY176" s="1"/>
      <c r="WFZ176" s="1"/>
      <c r="WGA176" s="1"/>
      <c r="WGB176" s="1"/>
      <c r="WGC176" s="1"/>
      <c r="WGD176" s="1"/>
      <c r="WGE176" s="1"/>
      <c r="WGF176" s="1"/>
      <c r="WGG176" s="1"/>
      <c r="WGH176" s="1"/>
      <c r="WGI176" s="1"/>
      <c r="WGJ176" s="1"/>
      <c r="WGK176" s="1"/>
      <c r="WGL176" s="1"/>
      <c r="WGM176" s="1"/>
      <c r="WGN176" s="1"/>
      <c r="WGO176" s="1"/>
      <c r="WGP176" s="1"/>
      <c r="WGQ176" s="1"/>
      <c r="WGR176" s="1"/>
      <c r="WGS176" s="1"/>
      <c r="WGT176" s="1"/>
      <c r="WGU176" s="1"/>
      <c r="WGV176" s="1"/>
      <c r="WGW176" s="1"/>
      <c r="WGX176" s="1"/>
      <c r="WGY176" s="1"/>
      <c r="WGZ176" s="1"/>
      <c r="WHA176" s="1"/>
      <c r="WHB176" s="1"/>
      <c r="WHC176" s="1"/>
      <c r="WHD176" s="1"/>
      <c r="WHE176" s="1"/>
      <c r="WHF176" s="1"/>
      <c r="WHG176" s="1"/>
      <c r="WHH176" s="1"/>
      <c r="WHI176" s="1"/>
      <c r="WHJ176" s="1"/>
      <c r="WHK176" s="1"/>
      <c r="WHL176" s="1"/>
      <c r="WHM176" s="1"/>
      <c r="WHN176" s="1"/>
      <c r="WHO176" s="1"/>
      <c r="WHP176" s="1"/>
      <c r="WHQ176" s="1"/>
      <c r="WHR176" s="1"/>
      <c r="WHS176" s="1"/>
      <c r="WHT176" s="1"/>
      <c r="WHU176" s="1"/>
      <c r="WHV176" s="1"/>
      <c r="WHW176" s="1"/>
      <c r="WHX176" s="1"/>
      <c r="WHY176" s="1"/>
      <c r="WHZ176" s="1"/>
      <c r="WIA176" s="1"/>
      <c r="WIB176" s="1"/>
      <c r="WIC176" s="1"/>
      <c r="WID176" s="1"/>
      <c r="WIE176" s="1"/>
      <c r="WIF176" s="1"/>
      <c r="WIG176" s="1"/>
      <c r="WIH176" s="1"/>
      <c r="WII176" s="1"/>
      <c r="WIJ176" s="1"/>
      <c r="WIK176" s="1"/>
      <c r="WIL176" s="1"/>
      <c r="WIM176" s="1"/>
      <c r="WIN176" s="1"/>
      <c r="WIO176" s="1"/>
      <c r="WIP176" s="1"/>
      <c r="WIQ176" s="1"/>
      <c r="WIR176" s="1"/>
      <c r="WIS176" s="1"/>
      <c r="WIT176" s="1"/>
      <c r="WIU176" s="1"/>
      <c r="WIV176" s="1"/>
      <c r="WIW176" s="1"/>
      <c r="WIX176" s="1"/>
      <c r="WIY176" s="1"/>
      <c r="WIZ176" s="1"/>
      <c r="WJA176" s="1"/>
      <c r="WJB176" s="1"/>
      <c r="WJC176" s="1"/>
      <c r="WJD176" s="1"/>
      <c r="WJE176" s="1"/>
      <c r="WJF176" s="1"/>
      <c r="WJG176" s="1"/>
      <c r="WJH176" s="1"/>
      <c r="WJI176" s="1"/>
      <c r="WJJ176" s="1"/>
      <c r="WJK176" s="1"/>
      <c r="WJL176" s="1"/>
      <c r="WJM176" s="1"/>
      <c r="WJN176" s="1"/>
      <c r="WJO176" s="1"/>
      <c r="WJP176" s="1"/>
      <c r="WJQ176" s="1"/>
      <c r="WJR176" s="1"/>
      <c r="WJS176" s="1"/>
      <c r="WJT176" s="1"/>
      <c r="WJU176" s="1"/>
      <c r="WJV176" s="1"/>
      <c r="WJW176" s="1"/>
      <c r="WJX176" s="1"/>
      <c r="WJY176" s="1"/>
      <c r="WJZ176" s="1"/>
      <c r="WKA176" s="1"/>
      <c r="WKB176" s="1"/>
      <c r="WKC176" s="1"/>
      <c r="WKD176" s="1"/>
      <c r="WKE176" s="1"/>
      <c r="WKF176" s="1"/>
      <c r="WKG176" s="1"/>
      <c r="WKH176" s="1"/>
      <c r="WKI176" s="1"/>
      <c r="WKJ176" s="1"/>
      <c r="WKK176" s="1"/>
      <c r="WKL176" s="1"/>
      <c r="WKM176" s="1"/>
      <c r="WKN176" s="1"/>
      <c r="WKO176" s="1"/>
      <c r="WKP176" s="1"/>
      <c r="WKQ176" s="1"/>
      <c r="WKR176" s="1"/>
      <c r="WKS176" s="1"/>
      <c r="WKT176" s="1"/>
      <c r="WKU176" s="1"/>
      <c r="WKV176" s="1"/>
      <c r="WKW176" s="1"/>
      <c r="WKX176" s="1"/>
      <c r="WKY176" s="1"/>
      <c r="WKZ176" s="1"/>
      <c r="WLA176" s="1"/>
      <c r="WLB176" s="1"/>
      <c r="WLC176" s="1"/>
      <c r="WLD176" s="1"/>
      <c r="WLE176" s="1"/>
      <c r="WLF176" s="1"/>
      <c r="WLG176" s="1"/>
      <c r="WLH176" s="1"/>
      <c r="WLI176" s="1"/>
      <c r="WLJ176" s="1"/>
      <c r="WLK176" s="1"/>
      <c r="WLL176" s="1"/>
      <c r="WLM176" s="1"/>
      <c r="WLN176" s="1"/>
      <c r="WLO176" s="1"/>
      <c r="WLP176" s="1"/>
      <c r="WLQ176" s="1"/>
      <c r="WLR176" s="1"/>
      <c r="WLS176" s="1"/>
      <c r="WLT176" s="1"/>
      <c r="WLU176" s="1"/>
      <c r="WLV176" s="1"/>
      <c r="WLW176" s="1"/>
      <c r="WLX176" s="1"/>
      <c r="WLY176" s="1"/>
      <c r="WLZ176" s="1"/>
      <c r="WMA176" s="1"/>
      <c r="WMB176" s="1"/>
      <c r="WMC176" s="1"/>
      <c r="WMD176" s="1"/>
      <c r="WME176" s="1"/>
      <c r="WMF176" s="1"/>
      <c r="WMG176" s="1"/>
      <c r="WMH176" s="1"/>
      <c r="WMI176" s="1"/>
      <c r="WMJ176" s="1"/>
      <c r="WMK176" s="1"/>
      <c r="WML176" s="1"/>
      <c r="WMM176" s="1"/>
      <c r="WMN176" s="1"/>
      <c r="WMO176" s="1"/>
      <c r="WMP176" s="1"/>
      <c r="WMQ176" s="1"/>
      <c r="WMR176" s="1"/>
      <c r="WMS176" s="1"/>
      <c r="WMT176" s="1"/>
      <c r="WMU176" s="1"/>
      <c r="WMV176" s="1"/>
      <c r="WMW176" s="1"/>
      <c r="WMX176" s="1"/>
      <c r="WMY176" s="1"/>
      <c r="WMZ176" s="1"/>
      <c r="WNA176" s="1"/>
      <c r="WNB176" s="1"/>
      <c r="WNC176" s="1"/>
      <c r="WND176" s="1"/>
      <c r="WNE176" s="1"/>
      <c r="WNF176" s="1"/>
      <c r="WNG176" s="1"/>
      <c r="WNH176" s="1"/>
      <c r="WNI176" s="1"/>
      <c r="WNJ176" s="1"/>
      <c r="WNK176" s="1"/>
      <c r="WNL176" s="1"/>
      <c r="WNM176" s="1"/>
      <c r="WNN176" s="1"/>
      <c r="WNO176" s="1"/>
      <c r="WNP176" s="1"/>
      <c r="WNQ176" s="1"/>
      <c r="WNR176" s="1"/>
      <c r="WNS176" s="1"/>
      <c r="WNT176" s="1"/>
      <c r="WNU176" s="1"/>
      <c r="WNV176" s="1"/>
      <c r="WNW176" s="1"/>
      <c r="WNX176" s="1"/>
      <c r="WNY176" s="1"/>
      <c r="WNZ176" s="1"/>
      <c r="WOA176" s="1"/>
      <c r="WOB176" s="1"/>
      <c r="WOC176" s="1"/>
      <c r="WOD176" s="1"/>
      <c r="WOE176" s="1"/>
      <c r="WOF176" s="1"/>
      <c r="WOG176" s="1"/>
      <c r="WOH176" s="1"/>
      <c r="WOI176" s="1"/>
      <c r="WOJ176" s="1"/>
      <c r="WOK176" s="1"/>
      <c r="WOL176" s="1"/>
      <c r="WOM176" s="1"/>
      <c r="WON176" s="1"/>
      <c r="WOO176" s="1"/>
      <c r="WOP176" s="1"/>
      <c r="WOQ176" s="1"/>
      <c r="WOR176" s="1"/>
      <c r="WOS176" s="1"/>
      <c r="WOT176" s="1"/>
      <c r="WOU176" s="1"/>
      <c r="WOV176" s="1"/>
      <c r="WOW176" s="1"/>
      <c r="WOX176" s="1"/>
      <c r="WOY176" s="1"/>
      <c r="WOZ176" s="1"/>
      <c r="WPA176" s="1"/>
      <c r="WPB176" s="1"/>
      <c r="WPC176" s="1"/>
      <c r="WPD176" s="1"/>
      <c r="WPE176" s="1"/>
      <c r="WPF176" s="1"/>
      <c r="WPG176" s="1"/>
      <c r="WPH176" s="1"/>
      <c r="WPI176" s="1"/>
      <c r="WPJ176" s="1"/>
      <c r="WPK176" s="1"/>
      <c r="WPL176" s="1"/>
      <c r="WPM176" s="1"/>
      <c r="WPN176" s="1"/>
      <c r="WPO176" s="1"/>
      <c r="WPP176" s="1"/>
      <c r="WPQ176" s="1"/>
      <c r="WPR176" s="1"/>
      <c r="WPS176" s="1"/>
      <c r="WPT176" s="1"/>
      <c r="WPU176" s="1"/>
      <c r="WPV176" s="1"/>
      <c r="WPW176" s="1"/>
      <c r="WPX176" s="1"/>
      <c r="WPY176" s="1"/>
      <c r="WPZ176" s="1"/>
      <c r="WQA176" s="1"/>
      <c r="WQB176" s="1"/>
      <c r="WQC176" s="1"/>
      <c r="WQD176" s="1"/>
      <c r="WQE176" s="1"/>
      <c r="WQF176" s="1"/>
      <c r="WQG176" s="1"/>
      <c r="WQH176" s="1"/>
      <c r="WQI176" s="1"/>
      <c r="WQJ176" s="1"/>
      <c r="WQK176" s="1"/>
      <c r="WQL176" s="1"/>
      <c r="WQM176" s="1"/>
      <c r="WQN176" s="1"/>
      <c r="WQO176" s="1"/>
      <c r="WQP176" s="1"/>
      <c r="WQQ176" s="1"/>
      <c r="WQR176" s="1"/>
      <c r="WQS176" s="1"/>
      <c r="WQT176" s="1"/>
      <c r="WQU176" s="1"/>
      <c r="WQV176" s="1"/>
      <c r="WQW176" s="1"/>
      <c r="WQX176" s="1"/>
      <c r="WQY176" s="1"/>
      <c r="WQZ176" s="1"/>
      <c r="WRA176" s="1"/>
      <c r="WRB176" s="1"/>
      <c r="WRC176" s="1"/>
      <c r="WRD176" s="1"/>
      <c r="WRE176" s="1"/>
      <c r="WRF176" s="1"/>
      <c r="WRG176" s="1"/>
      <c r="WRH176" s="1"/>
      <c r="WRI176" s="1"/>
      <c r="WRJ176" s="1"/>
      <c r="WRK176" s="1"/>
      <c r="WRL176" s="1"/>
      <c r="WRM176" s="1"/>
      <c r="WRN176" s="1"/>
      <c r="WRO176" s="1"/>
      <c r="WRP176" s="1"/>
      <c r="WRQ176" s="1"/>
      <c r="WRR176" s="1"/>
      <c r="WRS176" s="1"/>
      <c r="WRT176" s="1"/>
      <c r="WRU176" s="1"/>
      <c r="WRV176" s="1"/>
      <c r="WRW176" s="1"/>
      <c r="WRX176" s="1"/>
      <c r="WRY176" s="1"/>
      <c r="WRZ176" s="1"/>
      <c r="WSA176" s="1"/>
      <c r="WSB176" s="1"/>
      <c r="WSC176" s="1"/>
      <c r="WSD176" s="1"/>
      <c r="WSE176" s="1"/>
      <c r="WSF176" s="1"/>
      <c r="WSG176" s="1"/>
      <c r="WSH176" s="1"/>
      <c r="WSI176" s="1"/>
      <c r="WSJ176" s="1"/>
      <c r="WSK176" s="1"/>
      <c r="WSL176" s="1"/>
      <c r="WSM176" s="1"/>
      <c r="WSN176" s="1"/>
      <c r="WSO176" s="1"/>
      <c r="WSP176" s="1"/>
      <c r="WSQ176" s="1"/>
      <c r="WSR176" s="1"/>
      <c r="WSS176" s="1"/>
      <c r="WST176" s="1"/>
      <c r="WSU176" s="1"/>
      <c r="WSV176" s="1"/>
      <c r="WSW176" s="1"/>
      <c r="WSX176" s="1"/>
      <c r="WSY176" s="1"/>
      <c r="WSZ176" s="1"/>
      <c r="WTA176" s="1"/>
      <c r="WTB176" s="1"/>
      <c r="WTC176" s="1"/>
      <c r="WTD176" s="1"/>
      <c r="WTE176" s="1"/>
      <c r="WTF176" s="1"/>
      <c r="WTG176" s="1"/>
      <c r="WTH176" s="1"/>
      <c r="WTI176" s="1"/>
      <c r="WTJ176" s="1"/>
      <c r="WTK176" s="1"/>
      <c r="WTL176" s="1"/>
      <c r="WTM176" s="1"/>
      <c r="WTN176" s="1"/>
      <c r="WTO176" s="1"/>
      <c r="WTP176" s="1"/>
      <c r="WTQ176" s="1"/>
      <c r="WTR176" s="1"/>
      <c r="WTS176" s="1"/>
      <c r="WTT176" s="1"/>
      <c r="WTU176" s="1"/>
      <c r="WTV176" s="1"/>
      <c r="WTW176" s="1"/>
      <c r="WTX176" s="1"/>
      <c r="WTY176" s="1"/>
      <c r="WTZ176" s="1"/>
      <c r="WUA176" s="1"/>
      <c r="WUB176" s="1"/>
      <c r="WUC176" s="1"/>
      <c r="WUD176" s="1"/>
      <c r="WUE176" s="1"/>
      <c r="WUF176" s="1"/>
      <c r="WUG176" s="1"/>
      <c r="WUH176" s="1"/>
      <c r="WUI176" s="1"/>
      <c r="WUJ176" s="1"/>
      <c r="WUK176" s="1"/>
      <c r="WUL176" s="1"/>
      <c r="WUM176" s="1"/>
      <c r="WUN176" s="1"/>
      <c r="WUO176" s="1"/>
      <c r="WUP176" s="1"/>
      <c r="WUQ176" s="1"/>
      <c r="WUR176" s="1"/>
      <c r="WUS176" s="1"/>
      <c r="WUT176" s="1"/>
      <c r="WUU176" s="1"/>
      <c r="WUV176" s="1"/>
      <c r="WUW176" s="1"/>
      <c r="WUX176" s="1"/>
      <c r="WUY176" s="1"/>
      <c r="WUZ176" s="1"/>
      <c r="WVA176" s="1"/>
      <c r="WVB176" s="1"/>
      <c r="WVC176" s="1"/>
      <c r="WVD176" s="1"/>
      <c r="WVE176" s="1"/>
      <c r="WVF176" s="1"/>
      <c r="WVG176" s="1"/>
      <c r="WVH176" s="1"/>
      <c r="WVI176" s="1"/>
      <c r="WVJ176" s="1"/>
      <c r="WVK176" s="1"/>
      <c r="WVL176" s="1"/>
      <c r="WVM176" s="1"/>
      <c r="WVN176" s="1"/>
      <c r="WVO176" s="1"/>
      <c r="WVP176" s="1"/>
      <c r="WVQ176" s="1"/>
      <c r="WVR176" s="1"/>
      <c r="WVS176" s="1"/>
      <c r="WVT176" s="1"/>
      <c r="WVU176" s="1"/>
      <c r="WVV176" s="1"/>
      <c r="WVW176" s="1"/>
      <c r="WVX176" s="1"/>
      <c r="WVY176" s="1"/>
      <c r="WVZ176" s="1"/>
      <c r="WWA176" s="1"/>
      <c r="WWB176" s="1"/>
      <c r="WWC176" s="1"/>
      <c r="WWD176" s="1"/>
      <c r="WWE176" s="1"/>
      <c r="WWF176" s="1"/>
      <c r="WWG176" s="1"/>
      <c r="WWH176" s="1"/>
      <c r="WWI176" s="1"/>
      <c r="WWJ176" s="1"/>
      <c r="WWK176" s="1"/>
      <c r="WWL176" s="1"/>
      <c r="WWM176" s="1"/>
      <c r="WWN176" s="1"/>
      <c r="WWO176" s="1"/>
      <c r="WWP176" s="1"/>
      <c r="WWQ176" s="1"/>
      <c r="WWR176" s="1"/>
      <c r="WWS176" s="1"/>
      <c r="WWT176" s="1"/>
      <c r="WWU176" s="1"/>
      <c r="WWV176" s="1"/>
      <c r="WWW176" s="1"/>
      <c r="WWX176" s="1"/>
      <c r="WWY176" s="1"/>
      <c r="WWZ176" s="1"/>
      <c r="WXA176" s="1"/>
      <c r="WXB176" s="1"/>
      <c r="WXC176" s="1"/>
      <c r="WXD176" s="1"/>
      <c r="WXE176" s="1"/>
      <c r="WXF176" s="1"/>
      <c r="WXG176" s="1"/>
      <c r="WXH176" s="1"/>
      <c r="WXI176" s="1"/>
      <c r="WXJ176" s="1"/>
      <c r="WXK176" s="1"/>
      <c r="WXL176" s="1"/>
      <c r="WXM176" s="1"/>
      <c r="WXN176" s="1"/>
      <c r="WXO176" s="1"/>
      <c r="WXP176" s="1"/>
      <c r="WXQ176" s="1"/>
      <c r="WXR176" s="1"/>
      <c r="WXS176" s="1"/>
      <c r="WXT176" s="1"/>
      <c r="WXU176" s="1"/>
      <c r="WXV176" s="1"/>
      <c r="WXW176" s="1"/>
      <c r="WXX176" s="1"/>
      <c r="WXY176" s="1"/>
      <c r="WXZ176" s="1"/>
      <c r="WYA176" s="1"/>
      <c r="WYB176" s="1"/>
      <c r="WYC176" s="1"/>
      <c r="WYD176" s="1"/>
      <c r="WYE176" s="1"/>
      <c r="WYF176" s="1"/>
      <c r="WYG176" s="1"/>
      <c r="WYH176" s="1"/>
      <c r="WYI176" s="1"/>
      <c r="WYJ176" s="1"/>
      <c r="WYK176" s="1"/>
      <c r="WYL176" s="1"/>
      <c r="WYM176" s="1"/>
      <c r="WYN176" s="1"/>
      <c r="WYO176" s="1"/>
      <c r="WYP176" s="1"/>
      <c r="WYQ176" s="1"/>
      <c r="WYR176" s="1"/>
      <c r="WYS176" s="1"/>
      <c r="WYT176" s="1"/>
      <c r="WYU176" s="1"/>
      <c r="WYV176" s="1"/>
      <c r="WYW176" s="1"/>
      <c r="WYX176" s="1"/>
      <c r="WYY176" s="1"/>
      <c r="WYZ176" s="1"/>
      <c r="WZA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row>
    <row r="177" spans="1:16335" s="12" customFormat="1" ht="15">
      <c r="A177" s="69"/>
      <c r="B177" s="11"/>
      <c r="C177" s="1830"/>
      <c r="D177" s="1830"/>
      <c r="E177" s="1830"/>
      <c r="F177" s="1830"/>
      <c r="G177" s="1830"/>
      <c r="H177" s="1830"/>
      <c r="I177" s="1830"/>
      <c r="J177" s="1830"/>
      <c r="K177" s="1830"/>
      <c r="L177" s="1830"/>
      <c r="M177" s="1830"/>
      <c r="N177" s="63"/>
      <c r="O177" s="63"/>
      <c r="P177" s="63"/>
      <c r="Q177" s="63"/>
      <c r="R177" s="63"/>
      <c r="S177" s="63"/>
      <c r="T177" s="63"/>
      <c r="U177" s="63"/>
      <c r="V177" s="7"/>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c r="AML177" s="1"/>
      <c r="AMM177" s="1"/>
      <c r="AMN177" s="1"/>
      <c r="AMO177" s="1"/>
      <c r="AMP177" s="1"/>
      <c r="AMQ177" s="1"/>
      <c r="AMR177" s="1"/>
      <c r="AMS177" s="1"/>
      <c r="AMT177" s="1"/>
      <c r="AMU177" s="1"/>
      <c r="AMV177" s="1"/>
      <c r="AMW177" s="1"/>
      <c r="AMX177" s="1"/>
      <c r="AMY177" s="1"/>
      <c r="AMZ177" s="1"/>
      <c r="ANA177" s="1"/>
      <c r="ANB177" s="1"/>
      <c r="ANC177" s="1"/>
      <c r="AND177" s="1"/>
      <c r="ANE177" s="1"/>
      <c r="ANF177" s="1"/>
      <c r="ANG177" s="1"/>
      <c r="ANH177" s="1"/>
      <c r="ANI177" s="1"/>
      <c r="ANJ177" s="1"/>
      <c r="ANK177" s="1"/>
      <c r="ANL177" s="1"/>
      <c r="ANM177" s="1"/>
      <c r="ANN177" s="1"/>
      <c r="ANO177" s="1"/>
      <c r="ANP177" s="1"/>
      <c r="ANQ177" s="1"/>
      <c r="ANR177" s="1"/>
      <c r="ANS177" s="1"/>
      <c r="ANT177" s="1"/>
      <c r="ANU177" s="1"/>
      <c r="ANV177" s="1"/>
      <c r="ANW177" s="1"/>
      <c r="ANX177" s="1"/>
      <c r="ANY177" s="1"/>
      <c r="ANZ177" s="1"/>
      <c r="AOA177" s="1"/>
      <c r="AOB177" s="1"/>
      <c r="AOC177" s="1"/>
      <c r="AOD177" s="1"/>
      <c r="AOE177" s="1"/>
      <c r="AOF177" s="1"/>
      <c r="AOG177" s="1"/>
      <c r="AOH177" s="1"/>
      <c r="AOI177" s="1"/>
      <c r="AOJ177" s="1"/>
      <c r="AOK177" s="1"/>
      <c r="AOL177" s="1"/>
      <c r="AOM177" s="1"/>
      <c r="AON177" s="1"/>
      <c r="AOO177" s="1"/>
      <c r="AOP177" s="1"/>
      <c r="AOQ177" s="1"/>
      <c r="AOR177" s="1"/>
      <c r="AOS177" s="1"/>
      <c r="AOT177" s="1"/>
      <c r="AOU177" s="1"/>
      <c r="AOV177" s="1"/>
      <c r="AOW177" s="1"/>
      <c r="AOX177" s="1"/>
      <c r="AOY177" s="1"/>
      <c r="AOZ177" s="1"/>
      <c r="APA177" s="1"/>
      <c r="APB177" s="1"/>
      <c r="APC177" s="1"/>
      <c r="APD177" s="1"/>
      <c r="APE177" s="1"/>
      <c r="APF177" s="1"/>
      <c r="APG177" s="1"/>
      <c r="APH177" s="1"/>
      <c r="API177" s="1"/>
      <c r="APJ177" s="1"/>
      <c r="APK177" s="1"/>
      <c r="APL177" s="1"/>
      <c r="APM177" s="1"/>
      <c r="APN177" s="1"/>
      <c r="APO177" s="1"/>
      <c r="APP177" s="1"/>
      <c r="APQ177" s="1"/>
      <c r="APR177" s="1"/>
      <c r="APS177" s="1"/>
      <c r="APT177" s="1"/>
      <c r="APU177" s="1"/>
      <c r="APV177" s="1"/>
      <c r="APW177" s="1"/>
      <c r="APX177" s="1"/>
      <c r="APY177" s="1"/>
      <c r="APZ177" s="1"/>
      <c r="AQA177" s="1"/>
      <c r="AQB177" s="1"/>
      <c r="AQC177" s="1"/>
      <c r="AQD177" s="1"/>
      <c r="AQE177" s="1"/>
      <c r="AQF177" s="1"/>
      <c r="AQG177" s="1"/>
      <c r="AQH177" s="1"/>
      <c r="AQI177" s="1"/>
      <c r="AQJ177" s="1"/>
      <c r="AQK177" s="1"/>
      <c r="AQL177" s="1"/>
      <c r="AQM177" s="1"/>
      <c r="AQN177" s="1"/>
      <c r="AQO177" s="1"/>
      <c r="AQP177" s="1"/>
      <c r="AQQ177" s="1"/>
      <c r="AQR177" s="1"/>
      <c r="AQS177" s="1"/>
      <c r="AQT177" s="1"/>
      <c r="AQU177" s="1"/>
      <c r="AQV177" s="1"/>
      <c r="AQW177" s="1"/>
      <c r="AQX177" s="1"/>
      <c r="AQY177" s="1"/>
      <c r="AQZ177" s="1"/>
      <c r="ARA177" s="1"/>
      <c r="ARB177" s="1"/>
      <c r="ARC177" s="1"/>
      <c r="ARD177" s="1"/>
      <c r="ARE177" s="1"/>
      <c r="ARF177" s="1"/>
      <c r="ARG177" s="1"/>
      <c r="ARH177" s="1"/>
      <c r="ARI177" s="1"/>
      <c r="ARJ177" s="1"/>
      <c r="ARK177" s="1"/>
      <c r="ARL177" s="1"/>
      <c r="ARM177" s="1"/>
      <c r="ARN177" s="1"/>
      <c r="ARO177" s="1"/>
      <c r="ARP177" s="1"/>
      <c r="ARQ177" s="1"/>
      <c r="ARR177" s="1"/>
      <c r="ARS177" s="1"/>
      <c r="ART177" s="1"/>
      <c r="ARU177" s="1"/>
      <c r="ARV177" s="1"/>
      <c r="ARW177" s="1"/>
      <c r="ARX177" s="1"/>
      <c r="ARY177" s="1"/>
      <c r="ARZ177" s="1"/>
      <c r="ASA177" s="1"/>
      <c r="ASB177" s="1"/>
      <c r="ASC177" s="1"/>
      <c r="ASD177" s="1"/>
      <c r="ASE177" s="1"/>
      <c r="ASF177" s="1"/>
      <c r="ASG177" s="1"/>
      <c r="ASH177" s="1"/>
      <c r="ASI177" s="1"/>
      <c r="ASJ177" s="1"/>
      <c r="ASK177" s="1"/>
      <c r="ASL177" s="1"/>
      <c r="ASM177" s="1"/>
      <c r="ASN177" s="1"/>
      <c r="ASO177" s="1"/>
      <c r="ASP177" s="1"/>
      <c r="ASQ177" s="1"/>
      <c r="ASR177" s="1"/>
      <c r="ASS177" s="1"/>
      <c r="AST177" s="1"/>
      <c r="ASU177" s="1"/>
      <c r="ASV177" s="1"/>
      <c r="ASW177" s="1"/>
      <c r="ASX177" s="1"/>
      <c r="ASY177" s="1"/>
      <c r="ASZ177" s="1"/>
      <c r="ATA177" s="1"/>
      <c r="ATB177" s="1"/>
      <c r="ATC177" s="1"/>
      <c r="ATD177" s="1"/>
      <c r="ATE177" s="1"/>
      <c r="ATF177" s="1"/>
      <c r="ATG177" s="1"/>
      <c r="ATH177" s="1"/>
      <c r="ATI177" s="1"/>
      <c r="ATJ177" s="1"/>
      <c r="ATK177" s="1"/>
      <c r="ATL177" s="1"/>
      <c r="ATM177" s="1"/>
      <c r="ATN177" s="1"/>
      <c r="ATO177" s="1"/>
      <c r="ATP177" s="1"/>
      <c r="ATQ177" s="1"/>
      <c r="ATR177" s="1"/>
      <c r="ATS177" s="1"/>
      <c r="ATT177" s="1"/>
      <c r="ATU177" s="1"/>
      <c r="ATV177" s="1"/>
      <c r="ATW177" s="1"/>
      <c r="ATX177" s="1"/>
      <c r="ATY177" s="1"/>
      <c r="ATZ177" s="1"/>
      <c r="AUA177" s="1"/>
      <c r="AUB177" s="1"/>
      <c r="AUC177" s="1"/>
      <c r="AUD177" s="1"/>
      <c r="AUE177" s="1"/>
      <c r="AUF177" s="1"/>
      <c r="AUG177" s="1"/>
      <c r="AUH177" s="1"/>
      <c r="AUI177" s="1"/>
      <c r="AUJ177" s="1"/>
      <c r="AUK177" s="1"/>
      <c r="AUL177" s="1"/>
      <c r="AUM177" s="1"/>
      <c r="AUN177" s="1"/>
      <c r="AUO177" s="1"/>
      <c r="AUP177" s="1"/>
      <c r="AUQ177" s="1"/>
      <c r="AUR177" s="1"/>
      <c r="AUS177" s="1"/>
      <c r="AUT177" s="1"/>
      <c r="AUU177" s="1"/>
      <c r="AUV177" s="1"/>
      <c r="AUW177" s="1"/>
      <c r="AUX177" s="1"/>
      <c r="AUY177" s="1"/>
      <c r="AUZ177" s="1"/>
      <c r="AVA177" s="1"/>
      <c r="AVB177" s="1"/>
      <c r="AVC177" s="1"/>
      <c r="AVD177" s="1"/>
      <c r="AVE177" s="1"/>
      <c r="AVF177" s="1"/>
      <c r="AVG177" s="1"/>
      <c r="AVH177" s="1"/>
      <c r="AVI177" s="1"/>
      <c r="AVJ177" s="1"/>
      <c r="AVK177" s="1"/>
      <c r="AVL177" s="1"/>
      <c r="AVM177" s="1"/>
      <c r="AVN177" s="1"/>
      <c r="AVO177" s="1"/>
      <c r="AVP177" s="1"/>
      <c r="AVQ177" s="1"/>
      <c r="AVR177" s="1"/>
      <c r="AVS177" s="1"/>
      <c r="AVT177" s="1"/>
      <c r="AVU177" s="1"/>
      <c r="AVV177" s="1"/>
      <c r="AVW177" s="1"/>
      <c r="AVX177" s="1"/>
      <c r="AVY177" s="1"/>
      <c r="AVZ177" s="1"/>
      <c r="AWA177" s="1"/>
      <c r="AWB177" s="1"/>
      <c r="AWC177" s="1"/>
      <c r="AWD177" s="1"/>
      <c r="AWE177" s="1"/>
      <c r="AWF177" s="1"/>
      <c r="AWG177" s="1"/>
      <c r="AWH177" s="1"/>
      <c r="AWI177" s="1"/>
      <c r="AWJ177" s="1"/>
      <c r="AWK177" s="1"/>
      <c r="AWL177" s="1"/>
      <c r="AWM177" s="1"/>
      <c r="AWN177" s="1"/>
      <c r="AWO177" s="1"/>
      <c r="AWP177" s="1"/>
      <c r="AWQ177" s="1"/>
      <c r="AWR177" s="1"/>
      <c r="AWS177" s="1"/>
      <c r="AWT177" s="1"/>
      <c r="AWU177" s="1"/>
      <c r="AWV177" s="1"/>
      <c r="AWW177" s="1"/>
      <c r="AWX177" s="1"/>
      <c r="AWY177" s="1"/>
      <c r="AWZ177" s="1"/>
      <c r="AXA177" s="1"/>
      <c r="AXB177" s="1"/>
      <c r="AXC177" s="1"/>
      <c r="AXD177" s="1"/>
      <c r="AXE177" s="1"/>
      <c r="AXF177" s="1"/>
      <c r="AXG177" s="1"/>
      <c r="AXH177" s="1"/>
      <c r="AXI177" s="1"/>
      <c r="AXJ177" s="1"/>
      <c r="AXK177" s="1"/>
      <c r="AXL177" s="1"/>
      <c r="AXM177" s="1"/>
      <c r="AXN177" s="1"/>
      <c r="AXO177" s="1"/>
      <c r="AXP177" s="1"/>
      <c r="AXQ177" s="1"/>
      <c r="AXR177" s="1"/>
      <c r="AXS177" s="1"/>
      <c r="AXT177" s="1"/>
      <c r="AXU177" s="1"/>
      <c r="AXV177" s="1"/>
      <c r="AXW177" s="1"/>
      <c r="AXX177" s="1"/>
      <c r="AXY177" s="1"/>
      <c r="AXZ177" s="1"/>
      <c r="AYA177" s="1"/>
      <c r="AYB177" s="1"/>
      <c r="AYC177" s="1"/>
      <c r="AYD177" s="1"/>
      <c r="AYE177" s="1"/>
      <c r="AYF177" s="1"/>
      <c r="AYG177" s="1"/>
      <c r="AYH177" s="1"/>
      <c r="AYI177" s="1"/>
      <c r="AYJ177" s="1"/>
      <c r="AYK177" s="1"/>
      <c r="AYL177" s="1"/>
      <c r="AYM177" s="1"/>
      <c r="AYN177" s="1"/>
      <c r="AYO177" s="1"/>
      <c r="AYP177" s="1"/>
      <c r="AYQ177" s="1"/>
      <c r="AYR177" s="1"/>
      <c r="AYS177" s="1"/>
      <c r="AYT177" s="1"/>
      <c r="AYU177" s="1"/>
      <c r="AYV177" s="1"/>
      <c r="AYW177" s="1"/>
      <c r="AYX177" s="1"/>
      <c r="AYY177" s="1"/>
      <c r="AYZ177" s="1"/>
      <c r="AZA177" s="1"/>
      <c r="AZB177" s="1"/>
      <c r="AZC177" s="1"/>
      <c r="AZD177" s="1"/>
      <c r="AZE177" s="1"/>
      <c r="AZF177" s="1"/>
      <c r="AZG177" s="1"/>
      <c r="AZH177" s="1"/>
      <c r="AZI177" s="1"/>
      <c r="AZJ177" s="1"/>
      <c r="AZK177" s="1"/>
      <c r="AZL177" s="1"/>
      <c r="AZM177" s="1"/>
      <c r="AZN177" s="1"/>
      <c r="AZO177" s="1"/>
      <c r="AZP177" s="1"/>
      <c r="AZQ177" s="1"/>
      <c r="AZR177" s="1"/>
      <c r="AZS177" s="1"/>
      <c r="AZT177" s="1"/>
      <c r="AZU177" s="1"/>
      <c r="AZV177" s="1"/>
      <c r="AZW177" s="1"/>
      <c r="AZX177" s="1"/>
      <c r="AZY177" s="1"/>
      <c r="AZZ177" s="1"/>
      <c r="BAA177" s="1"/>
      <c r="BAB177" s="1"/>
      <c r="BAC177" s="1"/>
      <c r="BAD177" s="1"/>
      <c r="BAE177" s="1"/>
      <c r="BAF177" s="1"/>
      <c r="BAG177" s="1"/>
      <c r="BAH177" s="1"/>
      <c r="BAI177" s="1"/>
      <c r="BAJ177" s="1"/>
      <c r="BAK177" s="1"/>
      <c r="BAL177" s="1"/>
      <c r="BAM177" s="1"/>
      <c r="BAN177" s="1"/>
      <c r="BAO177" s="1"/>
      <c r="BAP177" s="1"/>
      <c r="BAQ177" s="1"/>
      <c r="BAR177" s="1"/>
      <c r="BAS177" s="1"/>
      <c r="BAT177" s="1"/>
      <c r="BAU177" s="1"/>
      <c r="BAV177" s="1"/>
      <c r="BAW177" s="1"/>
      <c r="BAX177" s="1"/>
      <c r="BAY177" s="1"/>
      <c r="BAZ177" s="1"/>
      <c r="BBA177" s="1"/>
      <c r="BBB177" s="1"/>
      <c r="BBC177" s="1"/>
      <c r="BBD177" s="1"/>
      <c r="BBE177" s="1"/>
      <c r="BBF177" s="1"/>
      <c r="BBG177" s="1"/>
      <c r="BBH177" s="1"/>
      <c r="BBI177" s="1"/>
      <c r="BBJ177" s="1"/>
      <c r="BBK177" s="1"/>
      <c r="BBL177" s="1"/>
      <c r="BBM177" s="1"/>
      <c r="BBN177" s="1"/>
      <c r="BBO177" s="1"/>
      <c r="BBP177" s="1"/>
      <c r="BBQ177" s="1"/>
      <c r="BBR177" s="1"/>
      <c r="BBS177" s="1"/>
      <c r="BBT177" s="1"/>
      <c r="BBU177" s="1"/>
      <c r="BBV177" s="1"/>
      <c r="BBW177" s="1"/>
      <c r="BBX177" s="1"/>
      <c r="BBY177" s="1"/>
      <c r="BBZ177" s="1"/>
      <c r="BCA177" s="1"/>
      <c r="BCB177" s="1"/>
      <c r="BCC177" s="1"/>
      <c r="BCD177" s="1"/>
      <c r="BCE177" s="1"/>
      <c r="BCF177" s="1"/>
      <c r="BCG177" s="1"/>
      <c r="BCH177" s="1"/>
      <c r="BCI177" s="1"/>
      <c r="BCJ177" s="1"/>
      <c r="BCK177" s="1"/>
      <c r="BCL177" s="1"/>
      <c r="BCM177" s="1"/>
      <c r="BCN177" s="1"/>
      <c r="BCO177" s="1"/>
      <c r="BCP177" s="1"/>
      <c r="BCQ177" s="1"/>
      <c r="BCR177" s="1"/>
      <c r="BCS177" s="1"/>
      <c r="BCT177" s="1"/>
      <c r="BCU177" s="1"/>
      <c r="BCV177" s="1"/>
      <c r="BCW177" s="1"/>
      <c r="BCX177" s="1"/>
      <c r="BCY177" s="1"/>
      <c r="BCZ177" s="1"/>
      <c r="BDA177" s="1"/>
      <c r="BDB177" s="1"/>
      <c r="BDC177" s="1"/>
      <c r="BDD177" s="1"/>
      <c r="BDE177" s="1"/>
      <c r="BDF177" s="1"/>
      <c r="BDG177" s="1"/>
      <c r="BDH177" s="1"/>
      <c r="BDI177" s="1"/>
      <c r="BDJ177" s="1"/>
      <c r="BDK177" s="1"/>
      <c r="BDL177" s="1"/>
      <c r="BDM177" s="1"/>
      <c r="BDN177" s="1"/>
      <c r="BDO177" s="1"/>
      <c r="BDP177" s="1"/>
      <c r="BDQ177" s="1"/>
      <c r="BDR177" s="1"/>
      <c r="BDS177" s="1"/>
      <c r="BDT177" s="1"/>
      <c r="BDU177" s="1"/>
      <c r="BDV177" s="1"/>
      <c r="BDW177" s="1"/>
      <c r="BDX177" s="1"/>
      <c r="BDY177" s="1"/>
      <c r="BDZ177" s="1"/>
      <c r="BEA177" s="1"/>
      <c r="BEB177" s="1"/>
      <c r="BEC177" s="1"/>
      <c r="BED177" s="1"/>
      <c r="BEE177" s="1"/>
      <c r="BEF177" s="1"/>
      <c r="BEG177" s="1"/>
      <c r="BEH177" s="1"/>
      <c r="BEI177" s="1"/>
      <c r="BEJ177" s="1"/>
      <c r="BEK177" s="1"/>
      <c r="BEL177" s="1"/>
      <c r="BEM177" s="1"/>
      <c r="BEN177" s="1"/>
      <c r="BEO177" s="1"/>
      <c r="BEP177" s="1"/>
      <c r="BEQ177" s="1"/>
      <c r="BER177" s="1"/>
      <c r="BES177" s="1"/>
      <c r="BET177" s="1"/>
      <c r="BEU177" s="1"/>
      <c r="BEV177" s="1"/>
      <c r="BEW177" s="1"/>
      <c r="BEX177" s="1"/>
      <c r="BEY177" s="1"/>
      <c r="BEZ177" s="1"/>
      <c r="BFA177" s="1"/>
      <c r="BFB177" s="1"/>
      <c r="BFC177" s="1"/>
      <c r="BFD177" s="1"/>
      <c r="BFE177" s="1"/>
      <c r="BFF177" s="1"/>
      <c r="BFG177" s="1"/>
      <c r="BFH177" s="1"/>
      <c r="BFI177" s="1"/>
      <c r="BFJ177" s="1"/>
      <c r="BFK177" s="1"/>
      <c r="BFL177" s="1"/>
      <c r="BFM177" s="1"/>
      <c r="BFN177" s="1"/>
      <c r="BFO177" s="1"/>
      <c r="BFP177" s="1"/>
      <c r="BFQ177" s="1"/>
      <c r="BFR177" s="1"/>
      <c r="BFS177" s="1"/>
      <c r="BFT177" s="1"/>
      <c r="BFU177" s="1"/>
      <c r="BFV177" s="1"/>
      <c r="BFW177" s="1"/>
      <c r="BFX177" s="1"/>
      <c r="BFY177" s="1"/>
      <c r="BFZ177" s="1"/>
      <c r="BGA177" s="1"/>
      <c r="BGB177" s="1"/>
      <c r="BGC177" s="1"/>
      <c r="BGD177" s="1"/>
      <c r="BGE177" s="1"/>
      <c r="BGF177" s="1"/>
      <c r="BGG177" s="1"/>
      <c r="BGH177" s="1"/>
      <c r="BGI177" s="1"/>
      <c r="BGJ177" s="1"/>
      <c r="BGK177" s="1"/>
      <c r="BGL177" s="1"/>
      <c r="BGM177" s="1"/>
      <c r="BGN177" s="1"/>
      <c r="BGO177" s="1"/>
      <c r="BGP177" s="1"/>
      <c r="BGQ177" s="1"/>
      <c r="BGR177" s="1"/>
      <c r="BGS177" s="1"/>
      <c r="BGT177" s="1"/>
      <c r="BGU177" s="1"/>
      <c r="BGV177" s="1"/>
      <c r="BGW177" s="1"/>
      <c r="BGX177" s="1"/>
      <c r="BGY177" s="1"/>
      <c r="BGZ177" s="1"/>
      <c r="BHA177" s="1"/>
      <c r="BHB177" s="1"/>
      <c r="BHC177" s="1"/>
      <c r="BHD177" s="1"/>
      <c r="BHE177" s="1"/>
      <c r="BHF177" s="1"/>
      <c r="BHG177" s="1"/>
      <c r="BHH177" s="1"/>
      <c r="BHI177" s="1"/>
      <c r="BHJ177" s="1"/>
      <c r="BHK177" s="1"/>
      <c r="BHL177" s="1"/>
      <c r="BHM177" s="1"/>
      <c r="BHN177" s="1"/>
      <c r="BHO177" s="1"/>
      <c r="BHP177" s="1"/>
      <c r="BHQ177" s="1"/>
      <c r="BHR177" s="1"/>
      <c r="BHS177" s="1"/>
      <c r="BHT177" s="1"/>
      <c r="BHU177" s="1"/>
      <c r="BHV177" s="1"/>
      <c r="BHW177" s="1"/>
      <c r="BHX177" s="1"/>
      <c r="BHY177" s="1"/>
      <c r="BHZ177" s="1"/>
      <c r="BIA177" s="1"/>
      <c r="BIB177" s="1"/>
      <c r="BIC177" s="1"/>
      <c r="BID177" s="1"/>
      <c r="BIE177" s="1"/>
      <c r="BIF177" s="1"/>
      <c r="BIG177" s="1"/>
      <c r="BIH177" s="1"/>
      <c r="BII177" s="1"/>
      <c r="BIJ177" s="1"/>
      <c r="BIK177" s="1"/>
      <c r="BIL177" s="1"/>
      <c r="BIM177" s="1"/>
      <c r="BIN177" s="1"/>
      <c r="BIO177" s="1"/>
      <c r="BIP177" s="1"/>
      <c r="BIQ177" s="1"/>
      <c r="BIR177" s="1"/>
      <c r="BIS177" s="1"/>
      <c r="BIT177" s="1"/>
      <c r="BIU177" s="1"/>
      <c r="BIV177" s="1"/>
      <c r="BIW177" s="1"/>
      <c r="BIX177" s="1"/>
      <c r="BIY177" s="1"/>
      <c r="BIZ177" s="1"/>
      <c r="BJA177" s="1"/>
      <c r="BJB177" s="1"/>
      <c r="BJC177" s="1"/>
      <c r="BJD177" s="1"/>
      <c r="BJE177" s="1"/>
      <c r="BJF177" s="1"/>
      <c r="BJG177" s="1"/>
      <c r="BJH177" s="1"/>
      <c r="BJI177" s="1"/>
      <c r="BJJ177" s="1"/>
      <c r="BJK177" s="1"/>
      <c r="BJL177" s="1"/>
      <c r="BJM177" s="1"/>
      <c r="BJN177" s="1"/>
      <c r="BJO177" s="1"/>
      <c r="BJP177" s="1"/>
      <c r="BJQ177" s="1"/>
      <c r="BJR177" s="1"/>
      <c r="BJS177" s="1"/>
      <c r="BJT177" s="1"/>
      <c r="BJU177" s="1"/>
      <c r="BJV177" s="1"/>
      <c r="BJW177" s="1"/>
      <c r="BJX177" s="1"/>
      <c r="BJY177" s="1"/>
      <c r="BJZ177" s="1"/>
      <c r="BKA177" s="1"/>
      <c r="BKB177" s="1"/>
      <c r="BKC177" s="1"/>
      <c r="BKD177" s="1"/>
      <c r="BKE177" s="1"/>
      <c r="BKF177" s="1"/>
      <c r="BKG177" s="1"/>
      <c r="BKH177" s="1"/>
      <c r="BKI177" s="1"/>
      <c r="BKJ177" s="1"/>
      <c r="BKK177" s="1"/>
      <c r="BKL177" s="1"/>
      <c r="BKM177" s="1"/>
      <c r="BKN177" s="1"/>
      <c r="BKO177" s="1"/>
      <c r="BKP177" s="1"/>
      <c r="BKQ177" s="1"/>
      <c r="BKR177" s="1"/>
      <c r="BKS177" s="1"/>
      <c r="BKT177" s="1"/>
      <c r="BKU177" s="1"/>
      <c r="BKV177" s="1"/>
      <c r="BKW177" s="1"/>
      <c r="BKX177" s="1"/>
      <c r="BKY177" s="1"/>
      <c r="BKZ177" s="1"/>
      <c r="BLA177" s="1"/>
      <c r="BLB177" s="1"/>
      <c r="BLC177" s="1"/>
      <c r="BLD177" s="1"/>
      <c r="BLE177" s="1"/>
      <c r="BLF177" s="1"/>
      <c r="BLG177" s="1"/>
      <c r="BLH177" s="1"/>
      <c r="BLI177" s="1"/>
      <c r="BLJ177" s="1"/>
      <c r="BLK177" s="1"/>
      <c r="BLL177" s="1"/>
      <c r="BLM177" s="1"/>
      <c r="BLN177" s="1"/>
      <c r="BLO177" s="1"/>
      <c r="BLP177" s="1"/>
      <c r="BLQ177" s="1"/>
      <c r="BLR177" s="1"/>
      <c r="BLS177" s="1"/>
      <c r="BLT177" s="1"/>
      <c r="BLU177" s="1"/>
      <c r="BLV177" s="1"/>
      <c r="BLW177" s="1"/>
      <c r="BLX177" s="1"/>
      <c r="BLY177" s="1"/>
      <c r="BLZ177" s="1"/>
      <c r="BMA177" s="1"/>
      <c r="BMB177" s="1"/>
      <c r="BMC177" s="1"/>
      <c r="BMD177" s="1"/>
      <c r="BME177" s="1"/>
      <c r="BMF177" s="1"/>
      <c r="BMG177" s="1"/>
      <c r="BMH177" s="1"/>
      <c r="BMI177" s="1"/>
      <c r="BMJ177" s="1"/>
      <c r="BMK177" s="1"/>
      <c r="BML177" s="1"/>
      <c r="BMM177" s="1"/>
      <c r="BMN177" s="1"/>
      <c r="BMO177" s="1"/>
      <c r="BMP177" s="1"/>
      <c r="BMQ177" s="1"/>
      <c r="BMR177" s="1"/>
      <c r="BMS177" s="1"/>
      <c r="BMT177" s="1"/>
      <c r="BMU177" s="1"/>
      <c r="BMV177" s="1"/>
      <c r="BMW177" s="1"/>
      <c r="BMX177" s="1"/>
      <c r="BMY177" s="1"/>
      <c r="BMZ177" s="1"/>
      <c r="BNA177" s="1"/>
      <c r="BNB177" s="1"/>
      <c r="BNC177" s="1"/>
      <c r="BND177" s="1"/>
      <c r="BNE177" s="1"/>
      <c r="BNF177" s="1"/>
      <c r="BNG177" s="1"/>
      <c r="BNH177" s="1"/>
      <c r="BNI177" s="1"/>
      <c r="BNJ177" s="1"/>
      <c r="BNK177" s="1"/>
      <c r="BNL177" s="1"/>
      <c r="BNM177" s="1"/>
      <c r="BNN177" s="1"/>
      <c r="BNO177" s="1"/>
      <c r="BNP177" s="1"/>
      <c r="BNQ177" s="1"/>
      <c r="BNR177" s="1"/>
      <c r="BNS177" s="1"/>
      <c r="BNT177" s="1"/>
      <c r="BNU177" s="1"/>
      <c r="BNV177" s="1"/>
      <c r="BNW177" s="1"/>
      <c r="BNX177" s="1"/>
      <c r="BNY177" s="1"/>
      <c r="BNZ177" s="1"/>
      <c r="BOA177" s="1"/>
      <c r="BOB177" s="1"/>
      <c r="BOC177" s="1"/>
      <c r="BOD177" s="1"/>
      <c r="BOE177" s="1"/>
      <c r="BOF177" s="1"/>
      <c r="BOG177" s="1"/>
      <c r="BOH177" s="1"/>
      <c r="BOI177" s="1"/>
      <c r="BOJ177" s="1"/>
      <c r="BOK177" s="1"/>
      <c r="BOL177" s="1"/>
      <c r="BOM177" s="1"/>
      <c r="BON177" s="1"/>
      <c r="BOO177" s="1"/>
      <c r="BOP177" s="1"/>
      <c r="BOQ177" s="1"/>
      <c r="BOR177" s="1"/>
      <c r="BOS177" s="1"/>
      <c r="BOT177" s="1"/>
      <c r="BOU177" s="1"/>
      <c r="BOV177" s="1"/>
      <c r="BOW177" s="1"/>
      <c r="BOX177" s="1"/>
      <c r="BOY177" s="1"/>
      <c r="BOZ177" s="1"/>
      <c r="BPA177" s="1"/>
      <c r="BPB177" s="1"/>
      <c r="BPC177" s="1"/>
      <c r="BPD177" s="1"/>
      <c r="BPE177" s="1"/>
      <c r="BPF177" s="1"/>
      <c r="BPG177" s="1"/>
      <c r="BPH177" s="1"/>
      <c r="BPI177" s="1"/>
      <c r="BPJ177" s="1"/>
      <c r="BPK177" s="1"/>
      <c r="BPL177" s="1"/>
      <c r="BPM177" s="1"/>
      <c r="BPN177" s="1"/>
      <c r="BPO177" s="1"/>
      <c r="BPP177" s="1"/>
      <c r="BPQ177" s="1"/>
      <c r="BPR177" s="1"/>
      <c r="BPS177" s="1"/>
      <c r="BPT177" s="1"/>
      <c r="BPU177" s="1"/>
      <c r="BPV177" s="1"/>
      <c r="BPW177" s="1"/>
      <c r="BPX177" s="1"/>
      <c r="BPY177" s="1"/>
      <c r="BPZ177" s="1"/>
      <c r="BQA177" s="1"/>
      <c r="BQB177" s="1"/>
      <c r="BQC177" s="1"/>
      <c r="BQD177" s="1"/>
      <c r="BQE177" s="1"/>
      <c r="BQF177" s="1"/>
      <c r="BQG177" s="1"/>
      <c r="BQH177" s="1"/>
      <c r="BQI177" s="1"/>
      <c r="BQJ177" s="1"/>
      <c r="BQK177" s="1"/>
      <c r="BQL177" s="1"/>
      <c r="BQM177" s="1"/>
      <c r="BQN177" s="1"/>
      <c r="BQO177" s="1"/>
      <c r="BQP177" s="1"/>
      <c r="BQQ177" s="1"/>
      <c r="BQR177" s="1"/>
      <c r="BQS177" s="1"/>
      <c r="BQT177" s="1"/>
      <c r="BQU177" s="1"/>
      <c r="BQV177" s="1"/>
      <c r="BQW177" s="1"/>
      <c r="BQX177" s="1"/>
      <c r="BQY177" s="1"/>
      <c r="BQZ177" s="1"/>
      <c r="BRA177" s="1"/>
      <c r="BRB177" s="1"/>
      <c r="BRC177" s="1"/>
      <c r="BRD177" s="1"/>
      <c r="BRE177" s="1"/>
      <c r="BRF177" s="1"/>
      <c r="BRG177" s="1"/>
      <c r="BRH177" s="1"/>
      <c r="BRI177" s="1"/>
      <c r="BRJ177" s="1"/>
      <c r="BRK177" s="1"/>
      <c r="BRL177" s="1"/>
      <c r="BRM177" s="1"/>
      <c r="BRN177" s="1"/>
      <c r="BRO177" s="1"/>
      <c r="BRP177" s="1"/>
      <c r="BRQ177" s="1"/>
      <c r="BRR177" s="1"/>
      <c r="BRS177" s="1"/>
      <c r="BRT177" s="1"/>
      <c r="BRU177" s="1"/>
      <c r="BRV177" s="1"/>
      <c r="BRW177" s="1"/>
      <c r="BRX177" s="1"/>
      <c r="BRY177" s="1"/>
      <c r="BRZ177" s="1"/>
      <c r="BSA177" s="1"/>
      <c r="BSB177" s="1"/>
      <c r="BSC177" s="1"/>
      <c r="BSD177" s="1"/>
      <c r="BSE177" s="1"/>
      <c r="BSF177" s="1"/>
      <c r="BSG177" s="1"/>
      <c r="BSH177" s="1"/>
      <c r="BSI177" s="1"/>
      <c r="BSJ177" s="1"/>
      <c r="BSK177" s="1"/>
      <c r="BSL177" s="1"/>
      <c r="BSM177" s="1"/>
      <c r="BSN177" s="1"/>
      <c r="BSO177" s="1"/>
      <c r="BSP177" s="1"/>
      <c r="BSQ177" s="1"/>
      <c r="BSR177" s="1"/>
      <c r="BSS177" s="1"/>
      <c r="BST177" s="1"/>
      <c r="BSU177" s="1"/>
      <c r="BSV177" s="1"/>
      <c r="BSW177" s="1"/>
      <c r="BSX177" s="1"/>
      <c r="BSY177" s="1"/>
      <c r="BSZ177" s="1"/>
      <c r="BTA177" s="1"/>
      <c r="BTB177" s="1"/>
      <c r="BTC177" s="1"/>
      <c r="BTD177" s="1"/>
      <c r="BTE177" s="1"/>
      <c r="BTF177" s="1"/>
      <c r="BTG177" s="1"/>
      <c r="BTH177" s="1"/>
      <c r="BTI177" s="1"/>
      <c r="BTJ177" s="1"/>
      <c r="BTK177" s="1"/>
      <c r="BTL177" s="1"/>
      <c r="BTM177" s="1"/>
      <c r="BTN177" s="1"/>
      <c r="BTO177" s="1"/>
      <c r="BTP177" s="1"/>
      <c r="BTQ177" s="1"/>
      <c r="BTR177" s="1"/>
      <c r="BTS177" s="1"/>
      <c r="BTT177" s="1"/>
      <c r="BTU177" s="1"/>
      <c r="BTV177" s="1"/>
      <c r="BTW177" s="1"/>
      <c r="BTX177" s="1"/>
      <c r="BTY177" s="1"/>
      <c r="BTZ177" s="1"/>
      <c r="BUA177" s="1"/>
      <c r="BUB177" s="1"/>
      <c r="BUC177" s="1"/>
      <c r="BUD177" s="1"/>
      <c r="BUE177" s="1"/>
      <c r="BUF177" s="1"/>
      <c r="BUG177" s="1"/>
      <c r="BUH177" s="1"/>
      <c r="BUI177" s="1"/>
      <c r="BUJ177" s="1"/>
      <c r="BUK177" s="1"/>
      <c r="BUL177" s="1"/>
      <c r="BUM177" s="1"/>
      <c r="BUN177" s="1"/>
      <c r="BUO177" s="1"/>
      <c r="BUP177" s="1"/>
      <c r="BUQ177" s="1"/>
      <c r="BUR177" s="1"/>
      <c r="BUS177" s="1"/>
      <c r="BUT177" s="1"/>
      <c r="BUU177" s="1"/>
      <c r="BUV177" s="1"/>
      <c r="BUW177" s="1"/>
      <c r="BUX177" s="1"/>
      <c r="BUY177" s="1"/>
      <c r="BUZ177" s="1"/>
      <c r="BVA177" s="1"/>
      <c r="BVB177" s="1"/>
      <c r="BVC177" s="1"/>
      <c r="BVD177" s="1"/>
      <c r="BVE177" s="1"/>
      <c r="BVF177" s="1"/>
      <c r="BVG177" s="1"/>
      <c r="BVH177" s="1"/>
      <c r="BVI177" s="1"/>
      <c r="BVJ177" s="1"/>
      <c r="BVK177" s="1"/>
      <c r="BVL177" s="1"/>
      <c r="BVM177" s="1"/>
      <c r="BVN177" s="1"/>
      <c r="BVO177" s="1"/>
      <c r="BVP177" s="1"/>
      <c r="BVQ177" s="1"/>
      <c r="BVR177" s="1"/>
      <c r="BVS177" s="1"/>
      <c r="BVT177" s="1"/>
      <c r="BVU177" s="1"/>
      <c r="BVV177" s="1"/>
      <c r="BVW177" s="1"/>
      <c r="BVX177" s="1"/>
      <c r="BVY177" s="1"/>
      <c r="BVZ177" s="1"/>
      <c r="BWA177" s="1"/>
      <c r="BWB177" s="1"/>
      <c r="BWC177" s="1"/>
      <c r="BWD177" s="1"/>
      <c r="BWE177" s="1"/>
      <c r="BWF177" s="1"/>
      <c r="BWG177" s="1"/>
      <c r="BWH177" s="1"/>
      <c r="BWI177" s="1"/>
      <c r="BWJ177" s="1"/>
      <c r="BWK177" s="1"/>
      <c r="BWL177" s="1"/>
      <c r="BWM177" s="1"/>
      <c r="BWN177" s="1"/>
      <c r="BWO177" s="1"/>
      <c r="BWP177" s="1"/>
      <c r="BWQ177" s="1"/>
      <c r="BWR177" s="1"/>
      <c r="BWS177" s="1"/>
      <c r="BWT177" s="1"/>
      <c r="BWU177" s="1"/>
      <c r="BWV177" s="1"/>
      <c r="BWW177" s="1"/>
      <c r="BWX177" s="1"/>
      <c r="BWY177" s="1"/>
      <c r="BWZ177" s="1"/>
      <c r="BXA177" s="1"/>
      <c r="BXB177" s="1"/>
      <c r="BXC177" s="1"/>
      <c r="BXD177" s="1"/>
      <c r="BXE177" s="1"/>
      <c r="BXF177" s="1"/>
      <c r="BXG177" s="1"/>
      <c r="BXH177" s="1"/>
      <c r="BXI177" s="1"/>
      <c r="BXJ177" s="1"/>
      <c r="BXK177" s="1"/>
      <c r="BXL177" s="1"/>
      <c r="BXM177" s="1"/>
      <c r="BXN177" s="1"/>
      <c r="BXO177" s="1"/>
      <c r="BXP177" s="1"/>
      <c r="BXQ177" s="1"/>
      <c r="BXR177" s="1"/>
      <c r="BXS177" s="1"/>
      <c r="BXT177" s="1"/>
      <c r="BXU177" s="1"/>
      <c r="BXV177" s="1"/>
      <c r="BXW177" s="1"/>
      <c r="BXX177" s="1"/>
      <c r="BXY177" s="1"/>
      <c r="BXZ177" s="1"/>
      <c r="BYA177" s="1"/>
      <c r="BYB177" s="1"/>
      <c r="BYC177" s="1"/>
      <c r="BYD177" s="1"/>
      <c r="BYE177" s="1"/>
      <c r="BYF177" s="1"/>
      <c r="BYG177" s="1"/>
      <c r="BYH177" s="1"/>
      <c r="BYI177" s="1"/>
      <c r="BYJ177" s="1"/>
      <c r="BYK177" s="1"/>
      <c r="BYL177" s="1"/>
      <c r="BYM177" s="1"/>
      <c r="BYN177" s="1"/>
      <c r="BYO177" s="1"/>
      <c r="BYP177" s="1"/>
      <c r="BYQ177" s="1"/>
      <c r="BYR177" s="1"/>
      <c r="BYS177" s="1"/>
      <c r="BYT177" s="1"/>
      <c r="BYU177" s="1"/>
      <c r="BYV177" s="1"/>
      <c r="BYW177" s="1"/>
      <c r="BYX177" s="1"/>
      <c r="BYY177" s="1"/>
      <c r="BYZ177" s="1"/>
      <c r="BZA177" s="1"/>
      <c r="BZB177" s="1"/>
      <c r="BZC177" s="1"/>
      <c r="BZD177" s="1"/>
      <c r="BZE177" s="1"/>
      <c r="BZF177" s="1"/>
      <c r="BZG177" s="1"/>
      <c r="BZH177" s="1"/>
      <c r="BZI177" s="1"/>
      <c r="BZJ177" s="1"/>
      <c r="BZK177" s="1"/>
      <c r="BZL177" s="1"/>
      <c r="BZM177" s="1"/>
      <c r="BZN177" s="1"/>
      <c r="BZO177" s="1"/>
      <c r="BZP177" s="1"/>
      <c r="BZQ177" s="1"/>
      <c r="BZR177" s="1"/>
      <c r="BZS177" s="1"/>
      <c r="BZT177" s="1"/>
      <c r="BZU177" s="1"/>
      <c r="BZV177" s="1"/>
      <c r="BZW177" s="1"/>
      <c r="BZX177" s="1"/>
      <c r="BZY177" s="1"/>
      <c r="BZZ177" s="1"/>
      <c r="CAA177" s="1"/>
      <c r="CAB177" s="1"/>
      <c r="CAC177" s="1"/>
      <c r="CAD177" s="1"/>
      <c r="CAE177" s="1"/>
      <c r="CAF177" s="1"/>
      <c r="CAG177" s="1"/>
      <c r="CAH177" s="1"/>
      <c r="CAI177" s="1"/>
      <c r="CAJ177" s="1"/>
      <c r="CAK177" s="1"/>
      <c r="CAL177" s="1"/>
      <c r="CAM177" s="1"/>
      <c r="CAN177" s="1"/>
      <c r="CAO177" s="1"/>
      <c r="CAP177" s="1"/>
      <c r="CAQ177" s="1"/>
      <c r="CAR177" s="1"/>
      <c r="CAS177" s="1"/>
      <c r="CAT177" s="1"/>
      <c r="CAU177" s="1"/>
      <c r="CAV177" s="1"/>
      <c r="CAW177" s="1"/>
      <c r="CAX177" s="1"/>
      <c r="CAY177" s="1"/>
      <c r="CAZ177" s="1"/>
      <c r="CBA177" s="1"/>
      <c r="CBB177" s="1"/>
      <c r="CBC177" s="1"/>
      <c r="CBD177" s="1"/>
      <c r="CBE177" s="1"/>
      <c r="CBF177" s="1"/>
      <c r="CBG177" s="1"/>
      <c r="CBH177" s="1"/>
      <c r="CBI177" s="1"/>
      <c r="CBJ177" s="1"/>
      <c r="CBK177" s="1"/>
      <c r="CBL177" s="1"/>
      <c r="CBM177" s="1"/>
      <c r="CBN177" s="1"/>
      <c r="CBO177" s="1"/>
      <c r="CBP177" s="1"/>
      <c r="CBQ177" s="1"/>
      <c r="CBR177" s="1"/>
      <c r="CBS177" s="1"/>
      <c r="CBT177" s="1"/>
      <c r="CBU177" s="1"/>
      <c r="CBV177" s="1"/>
      <c r="CBW177" s="1"/>
      <c r="CBX177" s="1"/>
      <c r="CBY177" s="1"/>
      <c r="CBZ177" s="1"/>
      <c r="CCA177" s="1"/>
      <c r="CCB177" s="1"/>
      <c r="CCC177" s="1"/>
      <c r="CCD177" s="1"/>
      <c r="CCE177" s="1"/>
      <c r="CCF177" s="1"/>
      <c r="CCG177" s="1"/>
      <c r="CCH177" s="1"/>
      <c r="CCI177" s="1"/>
      <c r="CCJ177" s="1"/>
      <c r="CCK177" s="1"/>
      <c r="CCL177" s="1"/>
      <c r="CCM177" s="1"/>
      <c r="CCN177" s="1"/>
      <c r="CCO177" s="1"/>
      <c r="CCP177" s="1"/>
      <c r="CCQ177" s="1"/>
      <c r="CCR177" s="1"/>
      <c r="CCS177" s="1"/>
      <c r="CCT177" s="1"/>
      <c r="CCU177" s="1"/>
      <c r="CCV177" s="1"/>
      <c r="CCW177" s="1"/>
      <c r="CCX177" s="1"/>
      <c r="CCY177" s="1"/>
      <c r="CCZ177" s="1"/>
      <c r="CDA177" s="1"/>
      <c r="CDB177" s="1"/>
      <c r="CDC177" s="1"/>
      <c r="CDD177" s="1"/>
      <c r="CDE177" s="1"/>
      <c r="CDF177" s="1"/>
      <c r="CDG177" s="1"/>
      <c r="CDH177" s="1"/>
      <c r="CDI177" s="1"/>
      <c r="CDJ177" s="1"/>
      <c r="CDK177" s="1"/>
      <c r="CDL177" s="1"/>
      <c r="CDM177" s="1"/>
      <c r="CDN177" s="1"/>
      <c r="CDO177" s="1"/>
      <c r="CDP177" s="1"/>
      <c r="CDQ177" s="1"/>
      <c r="CDR177" s="1"/>
      <c r="CDS177" s="1"/>
      <c r="CDT177" s="1"/>
      <c r="CDU177" s="1"/>
      <c r="CDV177" s="1"/>
      <c r="CDW177" s="1"/>
      <c r="CDX177" s="1"/>
      <c r="CDY177" s="1"/>
      <c r="CDZ177" s="1"/>
      <c r="CEA177" s="1"/>
      <c r="CEB177" s="1"/>
      <c r="CEC177" s="1"/>
      <c r="CED177" s="1"/>
      <c r="CEE177" s="1"/>
      <c r="CEF177" s="1"/>
      <c r="CEG177" s="1"/>
      <c r="CEH177" s="1"/>
      <c r="CEI177" s="1"/>
      <c r="CEJ177" s="1"/>
      <c r="CEK177" s="1"/>
      <c r="CEL177" s="1"/>
      <c r="CEM177" s="1"/>
      <c r="CEN177" s="1"/>
      <c r="CEO177" s="1"/>
      <c r="CEP177" s="1"/>
      <c r="CEQ177" s="1"/>
      <c r="CER177" s="1"/>
      <c r="CES177" s="1"/>
      <c r="CET177" s="1"/>
      <c r="CEU177" s="1"/>
      <c r="CEV177" s="1"/>
      <c r="CEW177" s="1"/>
      <c r="CEX177" s="1"/>
      <c r="CEY177" s="1"/>
      <c r="CEZ177" s="1"/>
      <c r="CFA177" s="1"/>
      <c r="CFB177" s="1"/>
      <c r="CFC177" s="1"/>
      <c r="CFD177" s="1"/>
      <c r="CFE177" s="1"/>
      <c r="CFF177" s="1"/>
      <c r="CFG177" s="1"/>
      <c r="CFH177" s="1"/>
      <c r="CFI177" s="1"/>
      <c r="CFJ177" s="1"/>
      <c r="CFK177" s="1"/>
      <c r="CFL177" s="1"/>
      <c r="CFM177" s="1"/>
      <c r="CFN177" s="1"/>
      <c r="CFO177" s="1"/>
      <c r="CFP177" s="1"/>
      <c r="CFQ177" s="1"/>
      <c r="CFR177" s="1"/>
      <c r="CFS177" s="1"/>
      <c r="CFT177" s="1"/>
      <c r="CFU177" s="1"/>
      <c r="CFV177" s="1"/>
      <c r="CFW177" s="1"/>
      <c r="CFX177" s="1"/>
      <c r="CFY177" s="1"/>
      <c r="CFZ177" s="1"/>
      <c r="CGA177" s="1"/>
      <c r="CGB177" s="1"/>
      <c r="CGC177" s="1"/>
      <c r="CGD177" s="1"/>
      <c r="CGE177" s="1"/>
      <c r="CGF177" s="1"/>
      <c r="CGG177" s="1"/>
      <c r="CGH177" s="1"/>
      <c r="CGI177" s="1"/>
      <c r="CGJ177" s="1"/>
      <c r="CGK177" s="1"/>
      <c r="CGL177" s="1"/>
      <c r="CGM177" s="1"/>
      <c r="CGN177" s="1"/>
      <c r="CGO177" s="1"/>
      <c r="CGP177" s="1"/>
      <c r="CGQ177" s="1"/>
      <c r="CGR177" s="1"/>
      <c r="CGS177" s="1"/>
      <c r="CGT177" s="1"/>
      <c r="CGU177" s="1"/>
      <c r="CGV177" s="1"/>
      <c r="CGW177" s="1"/>
      <c r="CGX177" s="1"/>
      <c r="CGY177" s="1"/>
      <c r="CGZ177" s="1"/>
      <c r="CHA177" s="1"/>
      <c r="CHB177" s="1"/>
      <c r="CHC177" s="1"/>
      <c r="CHD177" s="1"/>
      <c r="CHE177" s="1"/>
      <c r="CHF177" s="1"/>
      <c r="CHG177" s="1"/>
      <c r="CHH177" s="1"/>
      <c r="CHI177" s="1"/>
      <c r="CHJ177" s="1"/>
      <c r="CHK177" s="1"/>
      <c r="CHL177" s="1"/>
      <c r="CHM177" s="1"/>
      <c r="CHN177" s="1"/>
      <c r="CHO177" s="1"/>
      <c r="CHP177" s="1"/>
      <c r="CHQ177" s="1"/>
      <c r="CHR177" s="1"/>
      <c r="CHS177" s="1"/>
      <c r="CHT177" s="1"/>
      <c r="CHU177" s="1"/>
      <c r="CHV177" s="1"/>
      <c r="CHW177" s="1"/>
      <c r="CHX177" s="1"/>
      <c r="CHY177" s="1"/>
      <c r="CHZ177" s="1"/>
      <c r="CIA177" s="1"/>
      <c r="CIB177" s="1"/>
      <c r="CIC177" s="1"/>
      <c r="CID177" s="1"/>
      <c r="CIE177" s="1"/>
      <c r="CIF177" s="1"/>
      <c r="CIG177" s="1"/>
      <c r="CIH177" s="1"/>
      <c r="CII177" s="1"/>
      <c r="CIJ177" s="1"/>
      <c r="CIK177" s="1"/>
      <c r="CIL177" s="1"/>
      <c r="CIM177" s="1"/>
      <c r="CIN177" s="1"/>
      <c r="CIO177" s="1"/>
      <c r="CIP177" s="1"/>
      <c r="CIQ177" s="1"/>
      <c r="CIR177" s="1"/>
      <c r="CIS177" s="1"/>
      <c r="CIT177" s="1"/>
      <c r="CIU177" s="1"/>
      <c r="CIV177" s="1"/>
      <c r="CIW177" s="1"/>
      <c r="CIX177" s="1"/>
      <c r="CIY177" s="1"/>
      <c r="CIZ177" s="1"/>
      <c r="CJA177" s="1"/>
      <c r="CJB177" s="1"/>
      <c r="CJC177" s="1"/>
      <c r="CJD177" s="1"/>
      <c r="CJE177" s="1"/>
      <c r="CJF177" s="1"/>
      <c r="CJG177" s="1"/>
      <c r="CJH177" s="1"/>
      <c r="CJI177" s="1"/>
      <c r="CJJ177" s="1"/>
      <c r="CJK177" s="1"/>
      <c r="CJL177" s="1"/>
      <c r="CJM177" s="1"/>
      <c r="CJN177" s="1"/>
      <c r="CJO177" s="1"/>
      <c r="CJP177" s="1"/>
      <c r="CJQ177" s="1"/>
      <c r="CJR177" s="1"/>
      <c r="CJS177" s="1"/>
      <c r="CJT177" s="1"/>
      <c r="CJU177" s="1"/>
      <c r="CJV177" s="1"/>
      <c r="CJW177" s="1"/>
      <c r="CJX177" s="1"/>
      <c r="CJY177" s="1"/>
      <c r="CJZ177" s="1"/>
      <c r="CKA177" s="1"/>
      <c r="CKB177" s="1"/>
      <c r="CKC177" s="1"/>
      <c r="CKD177" s="1"/>
      <c r="CKE177" s="1"/>
      <c r="CKF177" s="1"/>
      <c r="CKG177" s="1"/>
      <c r="CKH177" s="1"/>
      <c r="CKI177" s="1"/>
      <c r="CKJ177" s="1"/>
      <c r="CKK177" s="1"/>
      <c r="CKL177" s="1"/>
      <c r="CKM177" s="1"/>
      <c r="CKN177" s="1"/>
      <c r="CKO177" s="1"/>
      <c r="CKP177" s="1"/>
      <c r="CKQ177" s="1"/>
      <c r="CKR177" s="1"/>
      <c r="CKS177" s="1"/>
      <c r="CKT177" s="1"/>
      <c r="CKU177" s="1"/>
      <c r="CKV177" s="1"/>
      <c r="CKW177" s="1"/>
      <c r="CKX177" s="1"/>
      <c r="CKY177" s="1"/>
      <c r="CKZ177" s="1"/>
      <c r="CLA177" s="1"/>
      <c r="CLB177" s="1"/>
      <c r="CLC177" s="1"/>
      <c r="CLD177" s="1"/>
      <c r="CLE177" s="1"/>
      <c r="CLF177" s="1"/>
      <c r="CLG177" s="1"/>
      <c r="CLH177" s="1"/>
      <c r="CLI177" s="1"/>
      <c r="CLJ177" s="1"/>
      <c r="CLK177" s="1"/>
      <c r="CLL177" s="1"/>
      <c r="CLM177" s="1"/>
      <c r="CLN177" s="1"/>
      <c r="CLO177" s="1"/>
      <c r="CLP177" s="1"/>
      <c r="CLQ177" s="1"/>
      <c r="CLR177" s="1"/>
      <c r="CLS177" s="1"/>
      <c r="CLT177" s="1"/>
      <c r="CLU177" s="1"/>
      <c r="CLV177" s="1"/>
      <c r="CLW177" s="1"/>
      <c r="CLX177" s="1"/>
      <c r="CLY177" s="1"/>
      <c r="CLZ177" s="1"/>
      <c r="CMA177" s="1"/>
      <c r="CMB177" s="1"/>
      <c r="CMC177" s="1"/>
      <c r="CMD177" s="1"/>
      <c r="CME177" s="1"/>
      <c r="CMF177" s="1"/>
      <c r="CMG177" s="1"/>
      <c r="CMH177" s="1"/>
      <c r="CMI177" s="1"/>
      <c r="CMJ177" s="1"/>
      <c r="CMK177" s="1"/>
      <c r="CML177" s="1"/>
      <c r="CMM177" s="1"/>
      <c r="CMN177" s="1"/>
      <c r="CMO177" s="1"/>
      <c r="CMP177" s="1"/>
      <c r="CMQ177" s="1"/>
      <c r="CMR177" s="1"/>
      <c r="CMS177" s="1"/>
      <c r="CMT177" s="1"/>
      <c r="CMU177" s="1"/>
      <c r="CMV177" s="1"/>
      <c r="CMW177" s="1"/>
      <c r="CMX177" s="1"/>
      <c r="CMY177" s="1"/>
      <c r="CMZ177" s="1"/>
      <c r="CNA177" s="1"/>
      <c r="CNB177" s="1"/>
      <c r="CNC177" s="1"/>
      <c r="CND177" s="1"/>
      <c r="CNE177" s="1"/>
      <c r="CNF177" s="1"/>
      <c r="CNG177" s="1"/>
      <c r="CNH177" s="1"/>
      <c r="CNI177" s="1"/>
      <c r="CNJ177" s="1"/>
      <c r="CNK177" s="1"/>
      <c r="CNL177" s="1"/>
      <c r="CNM177" s="1"/>
      <c r="CNN177" s="1"/>
      <c r="CNO177" s="1"/>
      <c r="CNP177" s="1"/>
      <c r="CNQ177" s="1"/>
      <c r="CNR177" s="1"/>
      <c r="CNS177" s="1"/>
      <c r="CNT177" s="1"/>
      <c r="CNU177" s="1"/>
      <c r="CNV177" s="1"/>
      <c r="CNW177" s="1"/>
      <c r="CNX177" s="1"/>
      <c r="CNY177" s="1"/>
      <c r="CNZ177" s="1"/>
      <c r="COA177" s="1"/>
      <c r="COB177" s="1"/>
      <c r="COC177" s="1"/>
      <c r="COD177" s="1"/>
      <c r="COE177" s="1"/>
      <c r="COF177" s="1"/>
      <c r="COG177" s="1"/>
      <c r="COH177" s="1"/>
      <c r="COI177" s="1"/>
      <c r="COJ177" s="1"/>
      <c r="COK177" s="1"/>
      <c r="COL177" s="1"/>
      <c r="COM177" s="1"/>
      <c r="CON177" s="1"/>
      <c r="COO177" s="1"/>
      <c r="COP177" s="1"/>
      <c r="COQ177" s="1"/>
      <c r="COR177" s="1"/>
      <c r="COS177" s="1"/>
      <c r="COT177" s="1"/>
      <c r="COU177" s="1"/>
      <c r="COV177" s="1"/>
      <c r="COW177" s="1"/>
      <c r="COX177" s="1"/>
      <c r="COY177" s="1"/>
      <c r="COZ177" s="1"/>
      <c r="CPA177" s="1"/>
      <c r="CPB177" s="1"/>
      <c r="CPC177" s="1"/>
      <c r="CPD177" s="1"/>
      <c r="CPE177" s="1"/>
      <c r="CPF177" s="1"/>
      <c r="CPG177" s="1"/>
      <c r="CPH177" s="1"/>
      <c r="CPI177" s="1"/>
      <c r="CPJ177" s="1"/>
      <c r="CPK177" s="1"/>
      <c r="CPL177" s="1"/>
      <c r="CPM177" s="1"/>
      <c r="CPN177" s="1"/>
      <c r="CPO177" s="1"/>
      <c r="CPP177" s="1"/>
      <c r="CPQ177" s="1"/>
      <c r="CPR177" s="1"/>
      <c r="CPS177" s="1"/>
      <c r="CPT177" s="1"/>
      <c r="CPU177" s="1"/>
      <c r="CPV177" s="1"/>
      <c r="CPW177" s="1"/>
      <c r="CPX177" s="1"/>
      <c r="CPY177" s="1"/>
      <c r="CPZ177" s="1"/>
      <c r="CQA177" s="1"/>
      <c r="CQB177" s="1"/>
      <c r="CQC177" s="1"/>
      <c r="CQD177" s="1"/>
      <c r="CQE177" s="1"/>
      <c r="CQF177" s="1"/>
      <c r="CQG177" s="1"/>
      <c r="CQH177" s="1"/>
      <c r="CQI177" s="1"/>
      <c r="CQJ177" s="1"/>
      <c r="CQK177" s="1"/>
      <c r="CQL177" s="1"/>
      <c r="CQM177" s="1"/>
      <c r="CQN177" s="1"/>
      <c r="CQO177" s="1"/>
      <c r="CQP177" s="1"/>
      <c r="CQQ177" s="1"/>
      <c r="CQR177" s="1"/>
      <c r="CQS177" s="1"/>
      <c r="CQT177" s="1"/>
      <c r="CQU177" s="1"/>
      <c r="CQV177" s="1"/>
      <c r="CQW177" s="1"/>
      <c r="CQX177" s="1"/>
      <c r="CQY177" s="1"/>
      <c r="CQZ177" s="1"/>
      <c r="CRA177" s="1"/>
      <c r="CRB177" s="1"/>
      <c r="CRC177" s="1"/>
      <c r="CRD177" s="1"/>
      <c r="CRE177" s="1"/>
      <c r="CRF177" s="1"/>
      <c r="CRG177" s="1"/>
      <c r="CRH177" s="1"/>
      <c r="CRI177" s="1"/>
      <c r="CRJ177" s="1"/>
      <c r="CRK177" s="1"/>
      <c r="CRL177" s="1"/>
      <c r="CRM177" s="1"/>
      <c r="CRN177" s="1"/>
      <c r="CRO177" s="1"/>
      <c r="CRP177" s="1"/>
      <c r="CRQ177" s="1"/>
      <c r="CRR177" s="1"/>
      <c r="CRS177" s="1"/>
      <c r="CRT177" s="1"/>
      <c r="CRU177" s="1"/>
      <c r="CRV177" s="1"/>
      <c r="CRW177" s="1"/>
      <c r="CRX177" s="1"/>
      <c r="CRY177" s="1"/>
      <c r="CRZ177" s="1"/>
      <c r="CSA177" s="1"/>
      <c r="CSB177" s="1"/>
      <c r="CSC177" s="1"/>
      <c r="CSD177" s="1"/>
      <c r="CSE177" s="1"/>
      <c r="CSF177" s="1"/>
      <c r="CSG177" s="1"/>
      <c r="CSH177" s="1"/>
      <c r="CSI177" s="1"/>
      <c r="CSJ177" s="1"/>
      <c r="CSK177" s="1"/>
      <c r="CSL177" s="1"/>
      <c r="CSM177" s="1"/>
      <c r="CSN177" s="1"/>
      <c r="CSO177" s="1"/>
      <c r="CSP177" s="1"/>
      <c r="CSQ177" s="1"/>
      <c r="CSR177" s="1"/>
      <c r="CSS177" s="1"/>
      <c r="CST177" s="1"/>
      <c r="CSU177" s="1"/>
      <c r="CSV177" s="1"/>
      <c r="CSW177" s="1"/>
      <c r="CSX177" s="1"/>
      <c r="CSY177" s="1"/>
      <c r="CSZ177" s="1"/>
      <c r="CTA177" s="1"/>
      <c r="CTB177" s="1"/>
      <c r="CTC177" s="1"/>
      <c r="CTD177" s="1"/>
      <c r="CTE177" s="1"/>
      <c r="CTF177" s="1"/>
      <c r="CTG177" s="1"/>
      <c r="CTH177" s="1"/>
      <c r="CTI177" s="1"/>
      <c r="CTJ177" s="1"/>
      <c r="CTK177" s="1"/>
      <c r="CTL177" s="1"/>
      <c r="CTM177" s="1"/>
      <c r="CTN177" s="1"/>
      <c r="CTO177" s="1"/>
      <c r="CTP177" s="1"/>
      <c r="CTQ177" s="1"/>
      <c r="CTR177" s="1"/>
      <c r="CTS177" s="1"/>
      <c r="CTT177" s="1"/>
      <c r="CTU177" s="1"/>
      <c r="CTV177" s="1"/>
      <c r="CTW177" s="1"/>
      <c r="CTX177" s="1"/>
      <c r="CTY177" s="1"/>
      <c r="CTZ177" s="1"/>
      <c r="CUA177" s="1"/>
      <c r="CUB177" s="1"/>
      <c r="CUC177" s="1"/>
      <c r="CUD177" s="1"/>
      <c r="CUE177" s="1"/>
      <c r="CUF177" s="1"/>
      <c r="CUG177" s="1"/>
      <c r="CUH177" s="1"/>
      <c r="CUI177" s="1"/>
      <c r="CUJ177" s="1"/>
      <c r="CUK177" s="1"/>
      <c r="CUL177" s="1"/>
      <c r="CUM177" s="1"/>
      <c r="CUN177" s="1"/>
      <c r="CUO177" s="1"/>
      <c r="CUP177" s="1"/>
      <c r="CUQ177" s="1"/>
      <c r="CUR177" s="1"/>
      <c r="CUS177" s="1"/>
      <c r="CUT177" s="1"/>
      <c r="CUU177" s="1"/>
      <c r="CUV177" s="1"/>
      <c r="CUW177" s="1"/>
      <c r="CUX177" s="1"/>
      <c r="CUY177" s="1"/>
      <c r="CUZ177" s="1"/>
      <c r="CVA177" s="1"/>
      <c r="CVB177" s="1"/>
      <c r="CVC177" s="1"/>
      <c r="CVD177" s="1"/>
      <c r="CVE177" s="1"/>
      <c r="CVF177" s="1"/>
      <c r="CVG177" s="1"/>
      <c r="CVH177" s="1"/>
      <c r="CVI177" s="1"/>
      <c r="CVJ177" s="1"/>
      <c r="CVK177" s="1"/>
      <c r="CVL177" s="1"/>
      <c r="CVM177" s="1"/>
      <c r="CVN177" s="1"/>
      <c r="CVO177" s="1"/>
      <c r="CVP177" s="1"/>
      <c r="CVQ177" s="1"/>
      <c r="CVR177" s="1"/>
      <c r="CVS177" s="1"/>
      <c r="CVT177" s="1"/>
      <c r="CVU177" s="1"/>
      <c r="CVV177" s="1"/>
      <c r="CVW177" s="1"/>
      <c r="CVX177" s="1"/>
      <c r="CVY177" s="1"/>
      <c r="CVZ177" s="1"/>
      <c r="CWA177" s="1"/>
      <c r="CWB177" s="1"/>
      <c r="CWC177" s="1"/>
      <c r="CWD177" s="1"/>
      <c r="CWE177" s="1"/>
      <c r="CWF177" s="1"/>
      <c r="CWG177" s="1"/>
      <c r="CWH177" s="1"/>
      <c r="CWI177" s="1"/>
      <c r="CWJ177" s="1"/>
      <c r="CWK177" s="1"/>
      <c r="CWL177" s="1"/>
      <c r="CWM177" s="1"/>
      <c r="CWN177" s="1"/>
      <c r="CWO177" s="1"/>
      <c r="CWP177" s="1"/>
      <c r="CWQ177" s="1"/>
      <c r="CWR177" s="1"/>
      <c r="CWS177" s="1"/>
      <c r="CWT177" s="1"/>
      <c r="CWU177" s="1"/>
      <c r="CWV177" s="1"/>
      <c r="CWW177" s="1"/>
      <c r="CWX177" s="1"/>
      <c r="CWY177" s="1"/>
      <c r="CWZ177" s="1"/>
      <c r="CXA177" s="1"/>
      <c r="CXB177" s="1"/>
      <c r="CXC177" s="1"/>
      <c r="CXD177" s="1"/>
      <c r="CXE177" s="1"/>
      <c r="CXF177" s="1"/>
      <c r="CXG177" s="1"/>
      <c r="CXH177" s="1"/>
      <c r="CXI177" s="1"/>
      <c r="CXJ177" s="1"/>
      <c r="CXK177" s="1"/>
      <c r="CXL177" s="1"/>
      <c r="CXM177" s="1"/>
      <c r="CXN177" s="1"/>
      <c r="CXO177" s="1"/>
      <c r="CXP177" s="1"/>
      <c r="CXQ177" s="1"/>
      <c r="CXR177" s="1"/>
      <c r="CXS177" s="1"/>
      <c r="CXT177" s="1"/>
      <c r="CXU177" s="1"/>
      <c r="CXV177" s="1"/>
      <c r="CXW177" s="1"/>
      <c r="CXX177" s="1"/>
      <c r="CXY177" s="1"/>
      <c r="CXZ177" s="1"/>
      <c r="CYA177" s="1"/>
      <c r="CYB177" s="1"/>
      <c r="CYC177" s="1"/>
      <c r="CYD177" s="1"/>
      <c r="CYE177" s="1"/>
      <c r="CYF177" s="1"/>
      <c r="CYG177" s="1"/>
      <c r="CYH177" s="1"/>
      <c r="CYI177" s="1"/>
      <c r="CYJ177" s="1"/>
      <c r="CYK177" s="1"/>
      <c r="CYL177" s="1"/>
      <c r="CYM177" s="1"/>
      <c r="CYN177" s="1"/>
      <c r="CYO177" s="1"/>
      <c r="CYP177" s="1"/>
      <c r="CYQ177" s="1"/>
      <c r="CYR177" s="1"/>
      <c r="CYS177" s="1"/>
      <c r="CYT177" s="1"/>
      <c r="CYU177" s="1"/>
      <c r="CYV177" s="1"/>
      <c r="CYW177" s="1"/>
      <c r="CYX177" s="1"/>
      <c r="CYY177" s="1"/>
      <c r="CYZ177" s="1"/>
      <c r="CZA177" s="1"/>
      <c r="CZB177" s="1"/>
      <c r="CZC177" s="1"/>
      <c r="CZD177" s="1"/>
      <c r="CZE177" s="1"/>
      <c r="CZF177" s="1"/>
      <c r="CZG177" s="1"/>
      <c r="CZH177" s="1"/>
      <c r="CZI177" s="1"/>
      <c r="CZJ177" s="1"/>
      <c r="CZK177" s="1"/>
      <c r="CZL177" s="1"/>
      <c r="CZM177" s="1"/>
      <c r="CZN177" s="1"/>
      <c r="CZO177" s="1"/>
      <c r="CZP177" s="1"/>
      <c r="CZQ177" s="1"/>
      <c r="CZR177" s="1"/>
      <c r="CZS177" s="1"/>
      <c r="CZT177" s="1"/>
      <c r="CZU177" s="1"/>
      <c r="CZV177" s="1"/>
      <c r="CZW177" s="1"/>
      <c r="CZX177" s="1"/>
      <c r="CZY177" s="1"/>
      <c r="CZZ177" s="1"/>
      <c r="DAA177" s="1"/>
      <c r="DAB177" s="1"/>
      <c r="DAC177" s="1"/>
      <c r="DAD177" s="1"/>
      <c r="DAE177" s="1"/>
      <c r="DAF177" s="1"/>
      <c r="DAG177" s="1"/>
      <c r="DAH177" s="1"/>
      <c r="DAI177" s="1"/>
      <c r="DAJ177" s="1"/>
      <c r="DAK177" s="1"/>
      <c r="DAL177" s="1"/>
      <c r="DAM177" s="1"/>
      <c r="DAN177" s="1"/>
      <c r="DAO177" s="1"/>
      <c r="DAP177" s="1"/>
      <c r="DAQ177" s="1"/>
      <c r="DAR177" s="1"/>
      <c r="DAS177" s="1"/>
      <c r="DAT177" s="1"/>
      <c r="DAU177" s="1"/>
      <c r="DAV177" s="1"/>
      <c r="DAW177" s="1"/>
      <c r="DAX177" s="1"/>
      <c r="DAY177" s="1"/>
      <c r="DAZ177" s="1"/>
      <c r="DBA177" s="1"/>
      <c r="DBB177" s="1"/>
      <c r="DBC177" s="1"/>
      <c r="DBD177" s="1"/>
      <c r="DBE177" s="1"/>
      <c r="DBF177" s="1"/>
      <c r="DBG177" s="1"/>
      <c r="DBH177" s="1"/>
      <c r="DBI177" s="1"/>
      <c r="DBJ177" s="1"/>
      <c r="DBK177" s="1"/>
      <c r="DBL177" s="1"/>
      <c r="DBM177" s="1"/>
      <c r="DBN177" s="1"/>
      <c r="DBO177" s="1"/>
      <c r="DBP177" s="1"/>
      <c r="DBQ177" s="1"/>
      <c r="DBR177" s="1"/>
      <c r="DBS177" s="1"/>
      <c r="DBT177" s="1"/>
      <c r="DBU177" s="1"/>
      <c r="DBV177" s="1"/>
      <c r="DBW177" s="1"/>
      <c r="DBX177" s="1"/>
      <c r="DBY177" s="1"/>
      <c r="DBZ177" s="1"/>
      <c r="DCA177" s="1"/>
      <c r="DCB177" s="1"/>
      <c r="DCC177" s="1"/>
      <c r="DCD177" s="1"/>
      <c r="DCE177" s="1"/>
      <c r="DCF177" s="1"/>
      <c r="DCG177" s="1"/>
      <c r="DCH177" s="1"/>
      <c r="DCI177" s="1"/>
      <c r="DCJ177" s="1"/>
      <c r="DCK177" s="1"/>
      <c r="DCL177" s="1"/>
      <c r="DCM177" s="1"/>
      <c r="DCN177" s="1"/>
      <c r="DCO177" s="1"/>
      <c r="DCP177" s="1"/>
      <c r="DCQ177" s="1"/>
      <c r="DCR177" s="1"/>
      <c r="DCS177" s="1"/>
      <c r="DCT177" s="1"/>
      <c r="DCU177" s="1"/>
      <c r="DCV177" s="1"/>
      <c r="DCW177" s="1"/>
      <c r="DCX177" s="1"/>
      <c r="DCY177" s="1"/>
      <c r="DCZ177" s="1"/>
      <c r="DDA177" s="1"/>
      <c r="DDB177" s="1"/>
      <c r="DDC177" s="1"/>
      <c r="DDD177" s="1"/>
      <c r="DDE177" s="1"/>
      <c r="DDF177" s="1"/>
      <c r="DDG177" s="1"/>
      <c r="DDH177" s="1"/>
      <c r="DDI177" s="1"/>
      <c r="DDJ177" s="1"/>
      <c r="DDK177" s="1"/>
      <c r="DDL177" s="1"/>
      <c r="DDM177" s="1"/>
      <c r="DDN177" s="1"/>
      <c r="DDO177" s="1"/>
      <c r="DDP177" s="1"/>
      <c r="DDQ177" s="1"/>
      <c r="DDR177" s="1"/>
      <c r="DDS177" s="1"/>
      <c r="DDT177" s="1"/>
      <c r="DDU177" s="1"/>
      <c r="DDV177" s="1"/>
      <c r="DDW177" s="1"/>
      <c r="DDX177" s="1"/>
      <c r="DDY177" s="1"/>
      <c r="DDZ177" s="1"/>
      <c r="DEA177" s="1"/>
      <c r="DEB177" s="1"/>
      <c r="DEC177" s="1"/>
      <c r="DED177" s="1"/>
      <c r="DEE177" s="1"/>
      <c r="DEF177" s="1"/>
      <c r="DEG177" s="1"/>
      <c r="DEH177" s="1"/>
      <c r="DEI177" s="1"/>
      <c r="DEJ177" s="1"/>
      <c r="DEK177" s="1"/>
      <c r="DEL177" s="1"/>
      <c r="DEM177" s="1"/>
      <c r="DEN177" s="1"/>
      <c r="DEO177" s="1"/>
      <c r="DEP177" s="1"/>
      <c r="DEQ177" s="1"/>
      <c r="DER177" s="1"/>
      <c r="DES177" s="1"/>
      <c r="DET177" s="1"/>
      <c r="DEU177" s="1"/>
      <c r="DEV177" s="1"/>
      <c r="DEW177" s="1"/>
      <c r="DEX177" s="1"/>
      <c r="DEY177" s="1"/>
      <c r="DEZ177" s="1"/>
      <c r="DFA177" s="1"/>
      <c r="DFB177" s="1"/>
      <c r="DFC177" s="1"/>
      <c r="DFD177" s="1"/>
      <c r="DFE177" s="1"/>
      <c r="DFF177" s="1"/>
      <c r="DFG177" s="1"/>
      <c r="DFH177" s="1"/>
      <c r="DFI177" s="1"/>
      <c r="DFJ177" s="1"/>
      <c r="DFK177" s="1"/>
      <c r="DFL177" s="1"/>
      <c r="DFM177" s="1"/>
      <c r="DFN177" s="1"/>
      <c r="DFO177" s="1"/>
      <c r="DFP177" s="1"/>
      <c r="DFQ177" s="1"/>
      <c r="DFR177" s="1"/>
      <c r="DFS177" s="1"/>
      <c r="DFT177" s="1"/>
      <c r="DFU177" s="1"/>
      <c r="DFV177" s="1"/>
      <c r="DFW177" s="1"/>
      <c r="DFX177" s="1"/>
      <c r="DFY177" s="1"/>
      <c r="DFZ177" s="1"/>
      <c r="DGA177" s="1"/>
      <c r="DGB177" s="1"/>
      <c r="DGC177" s="1"/>
      <c r="DGD177" s="1"/>
      <c r="DGE177" s="1"/>
      <c r="DGF177" s="1"/>
      <c r="DGG177" s="1"/>
      <c r="DGH177" s="1"/>
      <c r="DGI177" s="1"/>
      <c r="DGJ177" s="1"/>
      <c r="DGK177" s="1"/>
      <c r="DGL177" s="1"/>
      <c r="DGM177" s="1"/>
      <c r="DGN177" s="1"/>
      <c r="DGO177" s="1"/>
      <c r="DGP177" s="1"/>
      <c r="DGQ177" s="1"/>
      <c r="DGR177" s="1"/>
      <c r="DGS177" s="1"/>
      <c r="DGT177" s="1"/>
      <c r="DGU177" s="1"/>
      <c r="DGV177" s="1"/>
      <c r="DGW177" s="1"/>
      <c r="DGX177" s="1"/>
      <c r="DGY177" s="1"/>
      <c r="DGZ177" s="1"/>
      <c r="DHA177" s="1"/>
      <c r="DHB177" s="1"/>
      <c r="DHC177" s="1"/>
      <c r="DHD177" s="1"/>
      <c r="DHE177" s="1"/>
      <c r="DHF177" s="1"/>
      <c r="DHG177" s="1"/>
      <c r="DHH177" s="1"/>
      <c r="DHI177" s="1"/>
      <c r="DHJ177" s="1"/>
      <c r="DHK177" s="1"/>
      <c r="DHL177" s="1"/>
      <c r="DHM177" s="1"/>
      <c r="DHN177" s="1"/>
      <c r="DHO177" s="1"/>
      <c r="DHP177" s="1"/>
      <c r="DHQ177" s="1"/>
      <c r="DHR177" s="1"/>
      <c r="DHS177" s="1"/>
      <c r="DHT177" s="1"/>
      <c r="DHU177" s="1"/>
      <c r="DHV177" s="1"/>
      <c r="DHW177" s="1"/>
      <c r="DHX177" s="1"/>
      <c r="DHY177" s="1"/>
      <c r="DHZ177" s="1"/>
      <c r="DIA177" s="1"/>
      <c r="DIB177" s="1"/>
      <c r="DIC177" s="1"/>
      <c r="DID177" s="1"/>
      <c r="DIE177" s="1"/>
      <c r="DIF177" s="1"/>
      <c r="DIG177" s="1"/>
      <c r="DIH177" s="1"/>
      <c r="DII177" s="1"/>
      <c r="DIJ177" s="1"/>
      <c r="DIK177" s="1"/>
      <c r="DIL177" s="1"/>
      <c r="DIM177" s="1"/>
      <c r="DIN177" s="1"/>
      <c r="DIO177" s="1"/>
      <c r="DIP177" s="1"/>
      <c r="DIQ177" s="1"/>
      <c r="DIR177" s="1"/>
      <c r="DIS177" s="1"/>
      <c r="DIT177" s="1"/>
      <c r="DIU177" s="1"/>
      <c r="DIV177" s="1"/>
      <c r="DIW177" s="1"/>
      <c r="DIX177" s="1"/>
      <c r="DIY177" s="1"/>
      <c r="DIZ177" s="1"/>
      <c r="DJA177" s="1"/>
      <c r="DJB177" s="1"/>
      <c r="DJC177" s="1"/>
      <c r="DJD177" s="1"/>
      <c r="DJE177" s="1"/>
      <c r="DJF177" s="1"/>
      <c r="DJG177" s="1"/>
      <c r="DJH177" s="1"/>
      <c r="DJI177" s="1"/>
      <c r="DJJ177" s="1"/>
      <c r="DJK177" s="1"/>
      <c r="DJL177" s="1"/>
      <c r="DJM177" s="1"/>
      <c r="DJN177" s="1"/>
      <c r="DJO177" s="1"/>
      <c r="DJP177" s="1"/>
      <c r="DJQ177" s="1"/>
      <c r="DJR177" s="1"/>
      <c r="DJS177" s="1"/>
      <c r="DJT177" s="1"/>
      <c r="DJU177" s="1"/>
      <c r="DJV177" s="1"/>
      <c r="DJW177" s="1"/>
      <c r="DJX177" s="1"/>
      <c r="DJY177" s="1"/>
      <c r="DJZ177" s="1"/>
      <c r="DKA177" s="1"/>
      <c r="DKB177" s="1"/>
      <c r="DKC177" s="1"/>
      <c r="DKD177" s="1"/>
      <c r="DKE177" s="1"/>
      <c r="DKF177" s="1"/>
      <c r="DKG177" s="1"/>
      <c r="DKH177" s="1"/>
      <c r="DKI177" s="1"/>
      <c r="DKJ177" s="1"/>
      <c r="DKK177" s="1"/>
      <c r="DKL177" s="1"/>
      <c r="DKM177" s="1"/>
      <c r="DKN177" s="1"/>
      <c r="DKO177" s="1"/>
      <c r="DKP177" s="1"/>
      <c r="DKQ177" s="1"/>
      <c r="DKR177" s="1"/>
      <c r="DKS177" s="1"/>
      <c r="DKT177" s="1"/>
      <c r="DKU177" s="1"/>
      <c r="DKV177" s="1"/>
      <c r="DKW177" s="1"/>
      <c r="DKX177" s="1"/>
      <c r="DKY177" s="1"/>
      <c r="DKZ177" s="1"/>
      <c r="DLA177" s="1"/>
      <c r="DLB177" s="1"/>
      <c r="DLC177" s="1"/>
      <c r="DLD177" s="1"/>
      <c r="DLE177" s="1"/>
      <c r="DLF177" s="1"/>
      <c r="DLG177" s="1"/>
      <c r="DLH177" s="1"/>
      <c r="DLI177" s="1"/>
      <c r="DLJ177" s="1"/>
      <c r="DLK177" s="1"/>
      <c r="DLL177" s="1"/>
      <c r="DLM177" s="1"/>
      <c r="DLN177" s="1"/>
      <c r="DLO177" s="1"/>
      <c r="DLP177" s="1"/>
      <c r="DLQ177" s="1"/>
      <c r="DLR177" s="1"/>
      <c r="DLS177" s="1"/>
      <c r="DLT177" s="1"/>
      <c r="DLU177" s="1"/>
      <c r="DLV177" s="1"/>
      <c r="DLW177" s="1"/>
      <c r="DLX177" s="1"/>
      <c r="DLY177" s="1"/>
      <c r="DLZ177" s="1"/>
      <c r="DMA177" s="1"/>
      <c r="DMB177" s="1"/>
      <c r="DMC177" s="1"/>
      <c r="DMD177" s="1"/>
      <c r="DME177" s="1"/>
      <c r="DMF177" s="1"/>
      <c r="DMG177" s="1"/>
      <c r="DMH177" s="1"/>
      <c r="DMI177" s="1"/>
      <c r="DMJ177" s="1"/>
      <c r="DMK177" s="1"/>
      <c r="DML177" s="1"/>
      <c r="DMM177" s="1"/>
      <c r="DMN177" s="1"/>
      <c r="DMO177" s="1"/>
      <c r="DMP177" s="1"/>
      <c r="DMQ177" s="1"/>
      <c r="DMR177" s="1"/>
      <c r="DMS177" s="1"/>
      <c r="DMT177" s="1"/>
      <c r="DMU177" s="1"/>
      <c r="DMV177" s="1"/>
      <c r="DMW177" s="1"/>
      <c r="DMX177" s="1"/>
      <c r="DMY177" s="1"/>
      <c r="DMZ177" s="1"/>
      <c r="DNA177" s="1"/>
      <c r="DNB177" s="1"/>
      <c r="DNC177" s="1"/>
      <c r="DND177" s="1"/>
      <c r="DNE177" s="1"/>
      <c r="DNF177" s="1"/>
      <c r="DNG177" s="1"/>
      <c r="DNH177" s="1"/>
      <c r="DNI177" s="1"/>
      <c r="DNJ177" s="1"/>
      <c r="DNK177" s="1"/>
      <c r="DNL177" s="1"/>
      <c r="DNM177" s="1"/>
      <c r="DNN177" s="1"/>
      <c r="DNO177" s="1"/>
      <c r="DNP177" s="1"/>
      <c r="DNQ177" s="1"/>
      <c r="DNR177" s="1"/>
      <c r="DNS177" s="1"/>
      <c r="DNT177" s="1"/>
      <c r="DNU177" s="1"/>
      <c r="DNV177" s="1"/>
      <c r="DNW177" s="1"/>
      <c r="DNX177" s="1"/>
      <c r="DNY177" s="1"/>
      <c r="DNZ177" s="1"/>
      <c r="DOA177" s="1"/>
      <c r="DOB177" s="1"/>
      <c r="DOC177" s="1"/>
      <c r="DOD177" s="1"/>
      <c r="DOE177" s="1"/>
      <c r="DOF177" s="1"/>
      <c r="DOG177" s="1"/>
      <c r="DOH177" s="1"/>
      <c r="DOI177" s="1"/>
      <c r="DOJ177" s="1"/>
      <c r="DOK177" s="1"/>
      <c r="DOL177" s="1"/>
      <c r="DOM177" s="1"/>
      <c r="DON177" s="1"/>
      <c r="DOO177" s="1"/>
      <c r="DOP177" s="1"/>
      <c r="DOQ177" s="1"/>
      <c r="DOR177" s="1"/>
      <c r="DOS177" s="1"/>
      <c r="DOT177" s="1"/>
      <c r="DOU177" s="1"/>
      <c r="DOV177" s="1"/>
      <c r="DOW177" s="1"/>
      <c r="DOX177" s="1"/>
      <c r="DOY177" s="1"/>
      <c r="DOZ177" s="1"/>
      <c r="DPA177" s="1"/>
      <c r="DPB177" s="1"/>
      <c r="DPC177" s="1"/>
      <c r="DPD177" s="1"/>
      <c r="DPE177" s="1"/>
      <c r="DPF177" s="1"/>
      <c r="DPG177" s="1"/>
      <c r="DPH177" s="1"/>
      <c r="DPI177" s="1"/>
      <c r="DPJ177" s="1"/>
      <c r="DPK177" s="1"/>
      <c r="DPL177" s="1"/>
      <c r="DPM177" s="1"/>
      <c r="DPN177" s="1"/>
      <c r="DPO177" s="1"/>
      <c r="DPP177" s="1"/>
      <c r="DPQ177" s="1"/>
      <c r="DPR177" s="1"/>
      <c r="DPS177" s="1"/>
      <c r="DPT177" s="1"/>
      <c r="DPU177" s="1"/>
      <c r="DPV177" s="1"/>
      <c r="DPW177" s="1"/>
      <c r="DPX177" s="1"/>
      <c r="DPY177" s="1"/>
      <c r="DPZ177" s="1"/>
      <c r="DQA177" s="1"/>
      <c r="DQB177" s="1"/>
      <c r="DQC177" s="1"/>
      <c r="DQD177" s="1"/>
      <c r="DQE177" s="1"/>
      <c r="DQF177" s="1"/>
      <c r="DQG177" s="1"/>
      <c r="DQH177" s="1"/>
      <c r="DQI177" s="1"/>
      <c r="DQJ177" s="1"/>
      <c r="DQK177" s="1"/>
      <c r="DQL177" s="1"/>
      <c r="DQM177" s="1"/>
      <c r="DQN177" s="1"/>
      <c r="DQO177" s="1"/>
      <c r="DQP177" s="1"/>
      <c r="DQQ177" s="1"/>
      <c r="DQR177" s="1"/>
      <c r="DQS177" s="1"/>
      <c r="DQT177" s="1"/>
      <c r="DQU177" s="1"/>
      <c r="DQV177" s="1"/>
      <c r="DQW177" s="1"/>
      <c r="DQX177" s="1"/>
      <c r="DQY177" s="1"/>
      <c r="DQZ177" s="1"/>
      <c r="DRA177" s="1"/>
      <c r="DRB177" s="1"/>
      <c r="DRC177" s="1"/>
      <c r="DRD177" s="1"/>
      <c r="DRE177" s="1"/>
      <c r="DRF177" s="1"/>
      <c r="DRG177" s="1"/>
      <c r="DRH177" s="1"/>
      <c r="DRI177" s="1"/>
      <c r="DRJ177" s="1"/>
      <c r="DRK177" s="1"/>
      <c r="DRL177" s="1"/>
      <c r="DRM177" s="1"/>
      <c r="DRN177" s="1"/>
      <c r="DRO177" s="1"/>
      <c r="DRP177" s="1"/>
      <c r="DRQ177" s="1"/>
      <c r="DRR177" s="1"/>
      <c r="DRS177" s="1"/>
      <c r="DRT177" s="1"/>
      <c r="DRU177" s="1"/>
      <c r="DRV177" s="1"/>
      <c r="DRW177" s="1"/>
      <c r="DRX177" s="1"/>
      <c r="DRY177" s="1"/>
      <c r="DRZ177" s="1"/>
      <c r="DSA177" s="1"/>
      <c r="DSB177" s="1"/>
      <c r="DSC177" s="1"/>
      <c r="DSD177" s="1"/>
      <c r="DSE177" s="1"/>
      <c r="DSF177" s="1"/>
      <c r="DSG177" s="1"/>
      <c r="DSH177" s="1"/>
      <c r="DSI177" s="1"/>
      <c r="DSJ177" s="1"/>
      <c r="DSK177" s="1"/>
      <c r="DSL177" s="1"/>
      <c r="DSM177" s="1"/>
      <c r="DSN177" s="1"/>
      <c r="DSO177" s="1"/>
      <c r="DSP177" s="1"/>
      <c r="DSQ177" s="1"/>
      <c r="DSR177" s="1"/>
      <c r="DSS177" s="1"/>
      <c r="DST177" s="1"/>
      <c r="DSU177" s="1"/>
      <c r="DSV177" s="1"/>
      <c r="DSW177" s="1"/>
      <c r="DSX177" s="1"/>
      <c r="DSY177" s="1"/>
      <c r="DSZ177" s="1"/>
      <c r="DTA177" s="1"/>
      <c r="DTB177" s="1"/>
      <c r="DTC177" s="1"/>
      <c r="DTD177" s="1"/>
      <c r="DTE177" s="1"/>
      <c r="DTF177" s="1"/>
      <c r="DTG177" s="1"/>
      <c r="DTH177" s="1"/>
      <c r="DTI177" s="1"/>
      <c r="DTJ177" s="1"/>
      <c r="DTK177" s="1"/>
      <c r="DTL177" s="1"/>
      <c r="DTM177" s="1"/>
      <c r="DTN177" s="1"/>
      <c r="DTO177" s="1"/>
      <c r="DTP177" s="1"/>
      <c r="DTQ177" s="1"/>
      <c r="DTR177" s="1"/>
      <c r="DTS177" s="1"/>
      <c r="DTT177" s="1"/>
      <c r="DTU177" s="1"/>
      <c r="DTV177" s="1"/>
      <c r="DTW177" s="1"/>
      <c r="DTX177" s="1"/>
      <c r="DTY177" s="1"/>
      <c r="DTZ177" s="1"/>
      <c r="DUA177" s="1"/>
      <c r="DUB177" s="1"/>
      <c r="DUC177" s="1"/>
      <c r="DUD177" s="1"/>
      <c r="DUE177" s="1"/>
      <c r="DUF177" s="1"/>
      <c r="DUG177" s="1"/>
      <c r="DUH177" s="1"/>
      <c r="DUI177" s="1"/>
      <c r="DUJ177" s="1"/>
      <c r="DUK177" s="1"/>
      <c r="DUL177" s="1"/>
      <c r="DUM177" s="1"/>
      <c r="DUN177" s="1"/>
      <c r="DUO177" s="1"/>
      <c r="DUP177" s="1"/>
      <c r="DUQ177" s="1"/>
      <c r="DUR177" s="1"/>
      <c r="DUS177" s="1"/>
      <c r="DUT177" s="1"/>
      <c r="DUU177" s="1"/>
      <c r="DUV177" s="1"/>
      <c r="DUW177" s="1"/>
      <c r="DUX177" s="1"/>
      <c r="DUY177" s="1"/>
      <c r="DUZ177" s="1"/>
      <c r="DVA177" s="1"/>
      <c r="DVB177" s="1"/>
      <c r="DVC177" s="1"/>
      <c r="DVD177" s="1"/>
      <c r="DVE177" s="1"/>
      <c r="DVF177" s="1"/>
      <c r="DVG177" s="1"/>
      <c r="DVH177" s="1"/>
      <c r="DVI177" s="1"/>
      <c r="DVJ177" s="1"/>
      <c r="DVK177" s="1"/>
      <c r="DVL177" s="1"/>
      <c r="DVM177" s="1"/>
      <c r="DVN177" s="1"/>
      <c r="DVO177" s="1"/>
      <c r="DVP177" s="1"/>
      <c r="DVQ177" s="1"/>
      <c r="DVR177" s="1"/>
      <c r="DVS177" s="1"/>
      <c r="DVT177" s="1"/>
      <c r="DVU177" s="1"/>
      <c r="DVV177" s="1"/>
      <c r="DVW177" s="1"/>
      <c r="DVX177" s="1"/>
      <c r="DVY177" s="1"/>
      <c r="DVZ177" s="1"/>
      <c r="DWA177" s="1"/>
      <c r="DWB177" s="1"/>
      <c r="DWC177" s="1"/>
      <c r="DWD177" s="1"/>
      <c r="DWE177" s="1"/>
      <c r="DWF177" s="1"/>
      <c r="DWG177" s="1"/>
      <c r="DWH177" s="1"/>
      <c r="DWI177" s="1"/>
      <c r="DWJ177" s="1"/>
      <c r="DWK177" s="1"/>
      <c r="DWL177" s="1"/>
      <c r="DWM177" s="1"/>
      <c r="DWN177" s="1"/>
      <c r="DWO177" s="1"/>
      <c r="DWP177" s="1"/>
      <c r="DWQ177" s="1"/>
      <c r="DWR177" s="1"/>
      <c r="DWS177" s="1"/>
      <c r="DWT177" s="1"/>
      <c r="DWU177" s="1"/>
      <c r="DWV177" s="1"/>
      <c r="DWW177" s="1"/>
      <c r="DWX177" s="1"/>
      <c r="DWY177" s="1"/>
      <c r="DWZ177" s="1"/>
      <c r="DXA177" s="1"/>
      <c r="DXB177" s="1"/>
      <c r="DXC177" s="1"/>
      <c r="DXD177" s="1"/>
      <c r="DXE177" s="1"/>
      <c r="DXF177" s="1"/>
      <c r="DXG177" s="1"/>
      <c r="DXH177" s="1"/>
      <c r="DXI177" s="1"/>
      <c r="DXJ177" s="1"/>
      <c r="DXK177" s="1"/>
      <c r="DXL177" s="1"/>
      <c r="DXM177" s="1"/>
      <c r="DXN177" s="1"/>
      <c r="DXO177" s="1"/>
      <c r="DXP177" s="1"/>
      <c r="DXQ177" s="1"/>
      <c r="DXR177" s="1"/>
      <c r="DXS177" s="1"/>
      <c r="DXT177" s="1"/>
      <c r="DXU177" s="1"/>
      <c r="DXV177" s="1"/>
      <c r="DXW177" s="1"/>
      <c r="DXX177" s="1"/>
      <c r="DXY177" s="1"/>
      <c r="DXZ177" s="1"/>
      <c r="DYA177" s="1"/>
      <c r="DYB177" s="1"/>
      <c r="DYC177" s="1"/>
      <c r="DYD177" s="1"/>
      <c r="DYE177" s="1"/>
      <c r="DYF177" s="1"/>
      <c r="DYG177" s="1"/>
      <c r="DYH177" s="1"/>
      <c r="DYI177" s="1"/>
      <c r="DYJ177" s="1"/>
      <c r="DYK177" s="1"/>
      <c r="DYL177" s="1"/>
      <c r="DYM177" s="1"/>
      <c r="DYN177" s="1"/>
      <c r="DYO177" s="1"/>
      <c r="DYP177" s="1"/>
      <c r="DYQ177" s="1"/>
      <c r="DYR177" s="1"/>
      <c r="DYS177" s="1"/>
      <c r="DYT177" s="1"/>
      <c r="DYU177" s="1"/>
      <c r="DYV177" s="1"/>
      <c r="DYW177" s="1"/>
      <c r="DYX177" s="1"/>
      <c r="DYY177" s="1"/>
      <c r="DYZ177" s="1"/>
      <c r="DZA177" s="1"/>
      <c r="DZB177" s="1"/>
      <c r="DZC177" s="1"/>
      <c r="DZD177" s="1"/>
      <c r="DZE177" s="1"/>
      <c r="DZF177" s="1"/>
      <c r="DZG177" s="1"/>
      <c r="DZH177" s="1"/>
      <c r="DZI177" s="1"/>
      <c r="DZJ177" s="1"/>
      <c r="DZK177" s="1"/>
      <c r="DZL177" s="1"/>
      <c r="DZM177" s="1"/>
      <c r="DZN177" s="1"/>
      <c r="DZO177" s="1"/>
      <c r="DZP177" s="1"/>
      <c r="DZQ177" s="1"/>
      <c r="DZR177" s="1"/>
      <c r="DZS177" s="1"/>
      <c r="DZT177" s="1"/>
      <c r="DZU177" s="1"/>
      <c r="DZV177" s="1"/>
      <c r="DZW177" s="1"/>
      <c r="DZX177" s="1"/>
      <c r="DZY177" s="1"/>
      <c r="DZZ177" s="1"/>
      <c r="EAA177" s="1"/>
      <c r="EAB177" s="1"/>
      <c r="EAC177" s="1"/>
      <c r="EAD177" s="1"/>
      <c r="EAE177" s="1"/>
      <c r="EAF177" s="1"/>
      <c r="EAG177" s="1"/>
      <c r="EAH177" s="1"/>
      <c r="EAI177" s="1"/>
      <c r="EAJ177" s="1"/>
      <c r="EAK177" s="1"/>
      <c r="EAL177" s="1"/>
      <c r="EAM177" s="1"/>
      <c r="EAN177" s="1"/>
      <c r="EAO177" s="1"/>
      <c r="EAP177" s="1"/>
      <c r="EAQ177" s="1"/>
      <c r="EAR177" s="1"/>
      <c r="EAS177" s="1"/>
      <c r="EAT177" s="1"/>
      <c r="EAU177" s="1"/>
      <c r="EAV177" s="1"/>
      <c r="EAW177" s="1"/>
      <c r="EAX177" s="1"/>
      <c r="EAY177" s="1"/>
      <c r="EAZ177" s="1"/>
      <c r="EBA177" s="1"/>
      <c r="EBB177" s="1"/>
      <c r="EBC177" s="1"/>
      <c r="EBD177" s="1"/>
      <c r="EBE177" s="1"/>
      <c r="EBF177" s="1"/>
      <c r="EBG177" s="1"/>
      <c r="EBH177" s="1"/>
      <c r="EBI177" s="1"/>
      <c r="EBJ177" s="1"/>
      <c r="EBK177" s="1"/>
      <c r="EBL177" s="1"/>
      <c r="EBM177" s="1"/>
      <c r="EBN177" s="1"/>
      <c r="EBO177" s="1"/>
      <c r="EBP177" s="1"/>
      <c r="EBQ177" s="1"/>
      <c r="EBR177" s="1"/>
      <c r="EBS177" s="1"/>
      <c r="EBT177" s="1"/>
      <c r="EBU177" s="1"/>
      <c r="EBV177" s="1"/>
      <c r="EBW177" s="1"/>
      <c r="EBX177" s="1"/>
      <c r="EBY177" s="1"/>
      <c r="EBZ177" s="1"/>
      <c r="ECA177" s="1"/>
      <c r="ECB177" s="1"/>
      <c r="ECC177" s="1"/>
      <c r="ECD177" s="1"/>
      <c r="ECE177" s="1"/>
      <c r="ECF177" s="1"/>
      <c r="ECG177" s="1"/>
      <c r="ECH177" s="1"/>
      <c r="ECI177" s="1"/>
      <c r="ECJ177" s="1"/>
      <c r="ECK177" s="1"/>
      <c r="ECL177" s="1"/>
      <c r="ECM177" s="1"/>
      <c r="ECN177" s="1"/>
      <c r="ECO177" s="1"/>
      <c r="ECP177" s="1"/>
      <c r="ECQ177" s="1"/>
      <c r="ECR177" s="1"/>
      <c r="ECS177" s="1"/>
      <c r="ECT177" s="1"/>
      <c r="ECU177" s="1"/>
      <c r="ECV177" s="1"/>
      <c r="ECW177" s="1"/>
      <c r="ECX177" s="1"/>
      <c r="ECY177" s="1"/>
      <c r="ECZ177" s="1"/>
      <c r="EDA177" s="1"/>
      <c r="EDB177" s="1"/>
      <c r="EDC177" s="1"/>
      <c r="EDD177" s="1"/>
      <c r="EDE177" s="1"/>
      <c r="EDF177" s="1"/>
      <c r="EDG177" s="1"/>
      <c r="EDH177" s="1"/>
      <c r="EDI177" s="1"/>
      <c r="EDJ177" s="1"/>
      <c r="EDK177" s="1"/>
      <c r="EDL177" s="1"/>
      <c r="EDM177" s="1"/>
      <c r="EDN177" s="1"/>
      <c r="EDO177" s="1"/>
      <c r="EDP177" s="1"/>
      <c r="EDQ177" s="1"/>
      <c r="EDR177" s="1"/>
      <c r="EDS177" s="1"/>
      <c r="EDT177" s="1"/>
      <c r="EDU177" s="1"/>
      <c r="EDV177" s="1"/>
      <c r="EDW177" s="1"/>
      <c r="EDX177" s="1"/>
      <c r="EDY177" s="1"/>
      <c r="EDZ177" s="1"/>
      <c r="EEA177" s="1"/>
      <c r="EEB177" s="1"/>
      <c r="EEC177" s="1"/>
      <c r="EED177" s="1"/>
      <c r="EEE177" s="1"/>
      <c r="EEF177" s="1"/>
      <c r="EEG177" s="1"/>
      <c r="EEH177" s="1"/>
      <c r="EEI177" s="1"/>
      <c r="EEJ177" s="1"/>
      <c r="EEK177" s="1"/>
      <c r="EEL177" s="1"/>
      <c r="EEM177" s="1"/>
      <c r="EEN177" s="1"/>
      <c r="EEO177" s="1"/>
      <c r="EEP177" s="1"/>
      <c r="EEQ177" s="1"/>
      <c r="EER177" s="1"/>
      <c r="EES177" s="1"/>
      <c r="EET177" s="1"/>
      <c r="EEU177" s="1"/>
      <c r="EEV177" s="1"/>
      <c r="EEW177" s="1"/>
      <c r="EEX177" s="1"/>
      <c r="EEY177" s="1"/>
      <c r="EEZ177" s="1"/>
      <c r="EFA177" s="1"/>
      <c r="EFB177" s="1"/>
      <c r="EFC177" s="1"/>
      <c r="EFD177" s="1"/>
      <c r="EFE177" s="1"/>
      <c r="EFF177" s="1"/>
      <c r="EFG177" s="1"/>
      <c r="EFH177" s="1"/>
      <c r="EFI177" s="1"/>
      <c r="EFJ177" s="1"/>
      <c r="EFK177" s="1"/>
      <c r="EFL177" s="1"/>
      <c r="EFM177" s="1"/>
      <c r="EFN177" s="1"/>
      <c r="EFO177" s="1"/>
      <c r="EFP177" s="1"/>
      <c r="EFQ177" s="1"/>
      <c r="EFR177" s="1"/>
      <c r="EFS177" s="1"/>
      <c r="EFT177" s="1"/>
      <c r="EFU177" s="1"/>
      <c r="EFV177" s="1"/>
      <c r="EFW177" s="1"/>
      <c r="EFX177" s="1"/>
      <c r="EFY177" s="1"/>
      <c r="EFZ177" s="1"/>
      <c r="EGA177" s="1"/>
      <c r="EGB177" s="1"/>
      <c r="EGC177" s="1"/>
      <c r="EGD177" s="1"/>
      <c r="EGE177" s="1"/>
      <c r="EGF177" s="1"/>
      <c r="EGG177" s="1"/>
      <c r="EGH177" s="1"/>
      <c r="EGI177" s="1"/>
      <c r="EGJ177" s="1"/>
      <c r="EGK177" s="1"/>
      <c r="EGL177" s="1"/>
      <c r="EGM177" s="1"/>
      <c r="EGN177" s="1"/>
      <c r="EGO177" s="1"/>
      <c r="EGP177" s="1"/>
      <c r="EGQ177" s="1"/>
      <c r="EGR177" s="1"/>
      <c r="EGS177" s="1"/>
      <c r="EGT177" s="1"/>
      <c r="EGU177" s="1"/>
      <c r="EGV177" s="1"/>
      <c r="EGW177" s="1"/>
      <c r="EGX177" s="1"/>
      <c r="EGY177" s="1"/>
      <c r="EGZ177" s="1"/>
      <c r="EHA177" s="1"/>
      <c r="EHB177" s="1"/>
      <c r="EHC177" s="1"/>
      <c r="EHD177" s="1"/>
      <c r="EHE177" s="1"/>
      <c r="EHF177" s="1"/>
      <c r="EHG177" s="1"/>
      <c r="EHH177" s="1"/>
      <c r="EHI177" s="1"/>
      <c r="EHJ177" s="1"/>
      <c r="EHK177" s="1"/>
      <c r="EHL177" s="1"/>
      <c r="EHM177" s="1"/>
      <c r="EHN177" s="1"/>
      <c r="EHO177" s="1"/>
      <c r="EHP177" s="1"/>
      <c r="EHQ177" s="1"/>
      <c r="EHR177" s="1"/>
      <c r="EHS177" s="1"/>
      <c r="EHT177" s="1"/>
      <c r="EHU177" s="1"/>
      <c r="EHV177" s="1"/>
      <c r="EHW177" s="1"/>
      <c r="EHX177" s="1"/>
      <c r="EHY177" s="1"/>
      <c r="EHZ177" s="1"/>
      <c r="EIA177" s="1"/>
      <c r="EIB177" s="1"/>
      <c r="EIC177" s="1"/>
      <c r="EID177" s="1"/>
      <c r="EIE177" s="1"/>
      <c r="EIF177" s="1"/>
      <c r="EIG177" s="1"/>
      <c r="EIH177" s="1"/>
      <c r="EII177" s="1"/>
      <c r="EIJ177" s="1"/>
      <c r="EIK177" s="1"/>
      <c r="EIL177" s="1"/>
      <c r="EIM177" s="1"/>
      <c r="EIN177" s="1"/>
      <c r="EIO177" s="1"/>
      <c r="EIP177" s="1"/>
      <c r="EIQ177" s="1"/>
      <c r="EIR177" s="1"/>
      <c r="EIS177" s="1"/>
      <c r="EIT177" s="1"/>
      <c r="EIU177" s="1"/>
      <c r="EIV177" s="1"/>
      <c r="EIW177" s="1"/>
      <c r="EIX177" s="1"/>
      <c r="EIY177" s="1"/>
      <c r="EIZ177" s="1"/>
      <c r="EJA177" s="1"/>
      <c r="EJB177" s="1"/>
      <c r="EJC177" s="1"/>
      <c r="EJD177" s="1"/>
      <c r="EJE177" s="1"/>
      <c r="EJF177" s="1"/>
      <c r="EJG177" s="1"/>
      <c r="EJH177" s="1"/>
      <c r="EJI177" s="1"/>
      <c r="EJJ177" s="1"/>
      <c r="EJK177" s="1"/>
      <c r="EJL177" s="1"/>
      <c r="EJM177" s="1"/>
      <c r="EJN177" s="1"/>
      <c r="EJO177" s="1"/>
      <c r="EJP177" s="1"/>
      <c r="EJQ177" s="1"/>
      <c r="EJR177" s="1"/>
      <c r="EJS177" s="1"/>
      <c r="EJT177" s="1"/>
      <c r="EJU177" s="1"/>
      <c r="EJV177" s="1"/>
      <c r="EJW177" s="1"/>
      <c r="EJX177" s="1"/>
      <c r="EJY177" s="1"/>
      <c r="EJZ177" s="1"/>
      <c r="EKA177" s="1"/>
      <c r="EKB177" s="1"/>
      <c r="EKC177" s="1"/>
      <c r="EKD177" s="1"/>
      <c r="EKE177" s="1"/>
      <c r="EKF177" s="1"/>
      <c r="EKG177" s="1"/>
      <c r="EKH177" s="1"/>
      <c r="EKI177" s="1"/>
      <c r="EKJ177" s="1"/>
      <c r="EKK177" s="1"/>
      <c r="EKL177" s="1"/>
      <c r="EKM177" s="1"/>
      <c r="EKN177" s="1"/>
      <c r="EKO177" s="1"/>
      <c r="EKP177" s="1"/>
      <c r="EKQ177" s="1"/>
      <c r="EKR177" s="1"/>
      <c r="EKS177" s="1"/>
      <c r="EKT177" s="1"/>
      <c r="EKU177" s="1"/>
      <c r="EKV177" s="1"/>
      <c r="EKW177" s="1"/>
      <c r="EKX177" s="1"/>
      <c r="EKY177" s="1"/>
      <c r="EKZ177" s="1"/>
      <c r="ELA177" s="1"/>
      <c r="ELB177" s="1"/>
      <c r="ELC177" s="1"/>
      <c r="ELD177" s="1"/>
      <c r="ELE177" s="1"/>
      <c r="ELF177" s="1"/>
      <c r="ELG177" s="1"/>
      <c r="ELH177" s="1"/>
      <c r="ELI177" s="1"/>
      <c r="ELJ177" s="1"/>
      <c r="ELK177" s="1"/>
      <c r="ELL177" s="1"/>
      <c r="ELM177" s="1"/>
      <c r="ELN177" s="1"/>
      <c r="ELO177" s="1"/>
      <c r="ELP177" s="1"/>
      <c r="ELQ177" s="1"/>
      <c r="ELR177" s="1"/>
      <c r="ELS177" s="1"/>
      <c r="ELT177" s="1"/>
      <c r="ELU177" s="1"/>
      <c r="ELV177" s="1"/>
      <c r="ELW177" s="1"/>
      <c r="ELX177" s="1"/>
      <c r="ELY177" s="1"/>
      <c r="ELZ177" s="1"/>
      <c r="EMA177" s="1"/>
      <c r="EMB177" s="1"/>
      <c r="EMC177" s="1"/>
      <c r="EMD177" s="1"/>
      <c r="EME177" s="1"/>
      <c r="EMF177" s="1"/>
      <c r="EMG177" s="1"/>
      <c r="EMH177" s="1"/>
      <c r="EMI177" s="1"/>
      <c r="EMJ177" s="1"/>
      <c r="EMK177" s="1"/>
      <c r="EML177" s="1"/>
      <c r="EMM177" s="1"/>
      <c r="EMN177" s="1"/>
      <c r="EMO177" s="1"/>
      <c r="EMP177" s="1"/>
      <c r="EMQ177" s="1"/>
      <c r="EMR177" s="1"/>
      <c r="EMS177" s="1"/>
      <c r="EMT177" s="1"/>
      <c r="EMU177" s="1"/>
      <c r="EMV177" s="1"/>
      <c r="EMW177" s="1"/>
      <c r="EMX177" s="1"/>
      <c r="EMY177" s="1"/>
      <c r="EMZ177" s="1"/>
      <c r="ENA177" s="1"/>
      <c r="ENB177" s="1"/>
      <c r="ENC177" s="1"/>
      <c r="END177" s="1"/>
      <c r="ENE177" s="1"/>
      <c r="ENF177" s="1"/>
      <c r="ENG177" s="1"/>
      <c r="ENH177" s="1"/>
      <c r="ENI177" s="1"/>
      <c r="ENJ177" s="1"/>
      <c r="ENK177" s="1"/>
      <c r="ENL177" s="1"/>
      <c r="ENM177" s="1"/>
      <c r="ENN177" s="1"/>
      <c r="ENO177" s="1"/>
      <c r="ENP177" s="1"/>
      <c r="ENQ177" s="1"/>
      <c r="ENR177" s="1"/>
      <c r="ENS177" s="1"/>
      <c r="ENT177" s="1"/>
      <c r="ENU177" s="1"/>
      <c r="ENV177" s="1"/>
      <c r="ENW177" s="1"/>
      <c r="ENX177" s="1"/>
      <c r="ENY177" s="1"/>
      <c r="ENZ177" s="1"/>
      <c r="EOA177" s="1"/>
      <c r="EOB177" s="1"/>
      <c r="EOC177" s="1"/>
      <c r="EOD177" s="1"/>
      <c r="EOE177" s="1"/>
      <c r="EOF177" s="1"/>
      <c r="EOG177" s="1"/>
      <c r="EOH177" s="1"/>
      <c r="EOI177" s="1"/>
      <c r="EOJ177" s="1"/>
      <c r="EOK177" s="1"/>
      <c r="EOL177" s="1"/>
      <c r="EOM177" s="1"/>
      <c r="EON177" s="1"/>
      <c r="EOO177" s="1"/>
      <c r="EOP177" s="1"/>
      <c r="EOQ177" s="1"/>
      <c r="EOR177" s="1"/>
      <c r="EOS177" s="1"/>
      <c r="EOT177" s="1"/>
      <c r="EOU177" s="1"/>
      <c r="EOV177" s="1"/>
      <c r="EOW177" s="1"/>
      <c r="EOX177" s="1"/>
      <c r="EOY177" s="1"/>
      <c r="EOZ177" s="1"/>
      <c r="EPA177" s="1"/>
      <c r="EPB177" s="1"/>
      <c r="EPC177" s="1"/>
      <c r="EPD177" s="1"/>
      <c r="EPE177" s="1"/>
      <c r="EPF177" s="1"/>
      <c r="EPG177" s="1"/>
      <c r="EPH177" s="1"/>
      <c r="EPI177" s="1"/>
      <c r="EPJ177" s="1"/>
      <c r="EPK177" s="1"/>
      <c r="EPL177" s="1"/>
      <c r="EPM177" s="1"/>
      <c r="EPN177" s="1"/>
      <c r="EPO177" s="1"/>
      <c r="EPP177" s="1"/>
      <c r="EPQ177" s="1"/>
      <c r="EPR177" s="1"/>
      <c r="EPS177" s="1"/>
      <c r="EPT177" s="1"/>
      <c r="EPU177" s="1"/>
      <c r="EPV177" s="1"/>
      <c r="EPW177" s="1"/>
      <c r="EPX177" s="1"/>
      <c r="EPY177" s="1"/>
      <c r="EPZ177" s="1"/>
      <c r="EQA177" s="1"/>
      <c r="EQB177" s="1"/>
      <c r="EQC177" s="1"/>
      <c r="EQD177" s="1"/>
      <c r="EQE177" s="1"/>
      <c r="EQF177" s="1"/>
      <c r="EQG177" s="1"/>
      <c r="EQH177" s="1"/>
      <c r="EQI177" s="1"/>
      <c r="EQJ177" s="1"/>
      <c r="EQK177" s="1"/>
      <c r="EQL177" s="1"/>
      <c r="EQM177" s="1"/>
      <c r="EQN177" s="1"/>
      <c r="EQO177" s="1"/>
      <c r="EQP177" s="1"/>
      <c r="EQQ177" s="1"/>
      <c r="EQR177" s="1"/>
      <c r="EQS177" s="1"/>
      <c r="EQT177" s="1"/>
      <c r="EQU177" s="1"/>
      <c r="EQV177" s="1"/>
      <c r="EQW177" s="1"/>
      <c r="EQX177" s="1"/>
      <c r="EQY177" s="1"/>
      <c r="EQZ177" s="1"/>
      <c r="ERA177" s="1"/>
      <c r="ERB177" s="1"/>
      <c r="ERC177" s="1"/>
      <c r="ERD177" s="1"/>
      <c r="ERE177" s="1"/>
      <c r="ERF177" s="1"/>
      <c r="ERG177" s="1"/>
      <c r="ERH177" s="1"/>
      <c r="ERI177" s="1"/>
      <c r="ERJ177" s="1"/>
      <c r="ERK177" s="1"/>
      <c r="ERL177" s="1"/>
      <c r="ERM177" s="1"/>
      <c r="ERN177" s="1"/>
      <c r="ERO177" s="1"/>
      <c r="ERP177" s="1"/>
      <c r="ERQ177" s="1"/>
      <c r="ERR177" s="1"/>
      <c r="ERS177" s="1"/>
      <c r="ERT177" s="1"/>
      <c r="ERU177" s="1"/>
      <c r="ERV177" s="1"/>
      <c r="ERW177" s="1"/>
      <c r="ERX177" s="1"/>
      <c r="ERY177" s="1"/>
      <c r="ERZ177" s="1"/>
      <c r="ESA177" s="1"/>
      <c r="ESB177" s="1"/>
      <c r="ESC177" s="1"/>
      <c r="ESD177" s="1"/>
      <c r="ESE177" s="1"/>
      <c r="ESF177" s="1"/>
      <c r="ESG177" s="1"/>
      <c r="ESH177" s="1"/>
      <c r="ESI177" s="1"/>
      <c r="ESJ177" s="1"/>
      <c r="ESK177" s="1"/>
      <c r="ESL177" s="1"/>
      <c r="ESM177" s="1"/>
      <c r="ESN177" s="1"/>
      <c r="ESO177" s="1"/>
      <c r="ESP177" s="1"/>
      <c r="ESQ177" s="1"/>
      <c r="ESR177" s="1"/>
      <c r="ESS177" s="1"/>
      <c r="EST177" s="1"/>
      <c r="ESU177" s="1"/>
      <c r="ESV177" s="1"/>
      <c r="ESW177" s="1"/>
      <c r="ESX177" s="1"/>
      <c r="ESY177" s="1"/>
      <c r="ESZ177" s="1"/>
      <c r="ETA177" s="1"/>
      <c r="ETB177" s="1"/>
      <c r="ETC177" s="1"/>
      <c r="ETD177" s="1"/>
      <c r="ETE177" s="1"/>
      <c r="ETF177" s="1"/>
      <c r="ETG177" s="1"/>
      <c r="ETH177" s="1"/>
      <c r="ETI177" s="1"/>
      <c r="ETJ177" s="1"/>
      <c r="ETK177" s="1"/>
      <c r="ETL177" s="1"/>
      <c r="ETM177" s="1"/>
      <c r="ETN177" s="1"/>
      <c r="ETO177" s="1"/>
      <c r="ETP177" s="1"/>
      <c r="ETQ177" s="1"/>
      <c r="ETR177" s="1"/>
      <c r="ETS177" s="1"/>
      <c r="ETT177" s="1"/>
      <c r="ETU177" s="1"/>
      <c r="ETV177" s="1"/>
      <c r="ETW177" s="1"/>
      <c r="ETX177" s="1"/>
      <c r="ETY177" s="1"/>
      <c r="ETZ177" s="1"/>
      <c r="EUA177" s="1"/>
      <c r="EUB177" s="1"/>
      <c r="EUC177" s="1"/>
      <c r="EUD177" s="1"/>
      <c r="EUE177" s="1"/>
      <c r="EUF177" s="1"/>
      <c r="EUG177" s="1"/>
      <c r="EUH177" s="1"/>
      <c r="EUI177" s="1"/>
      <c r="EUJ177" s="1"/>
      <c r="EUK177" s="1"/>
      <c r="EUL177" s="1"/>
      <c r="EUM177" s="1"/>
      <c r="EUN177" s="1"/>
      <c r="EUO177" s="1"/>
      <c r="EUP177" s="1"/>
      <c r="EUQ177" s="1"/>
      <c r="EUR177" s="1"/>
      <c r="EUS177" s="1"/>
      <c r="EUT177" s="1"/>
      <c r="EUU177" s="1"/>
      <c r="EUV177" s="1"/>
      <c r="EUW177" s="1"/>
      <c r="EUX177" s="1"/>
      <c r="EUY177" s="1"/>
      <c r="EUZ177" s="1"/>
      <c r="EVA177" s="1"/>
      <c r="EVB177" s="1"/>
      <c r="EVC177" s="1"/>
      <c r="EVD177" s="1"/>
      <c r="EVE177" s="1"/>
      <c r="EVF177" s="1"/>
      <c r="EVG177" s="1"/>
      <c r="EVH177" s="1"/>
      <c r="EVI177" s="1"/>
      <c r="EVJ177" s="1"/>
      <c r="EVK177" s="1"/>
      <c r="EVL177" s="1"/>
      <c r="EVM177" s="1"/>
      <c r="EVN177" s="1"/>
      <c r="EVO177" s="1"/>
      <c r="EVP177" s="1"/>
      <c r="EVQ177" s="1"/>
      <c r="EVR177" s="1"/>
      <c r="EVS177" s="1"/>
      <c r="EVT177" s="1"/>
      <c r="EVU177" s="1"/>
      <c r="EVV177" s="1"/>
      <c r="EVW177" s="1"/>
      <c r="EVX177" s="1"/>
      <c r="EVY177" s="1"/>
      <c r="EVZ177" s="1"/>
      <c r="EWA177" s="1"/>
      <c r="EWB177" s="1"/>
      <c r="EWC177" s="1"/>
      <c r="EWD177" s="1"/>
      <c r="EWE177" s="1"/>
      <c r="EWF177" s="1"/>
      <c r="EWG177" s="1"/>
      <c r="EWH177" s="1"/>
      <c r="EWI177" s="1"/>
      <c r="EWJ177" s="1"/>
      <c r="EWK177" s="1"/>
      <c r="EWL177" s="1"/>
      <c r="EWM177" s="1"/>
      <c r="EWN177" s="1"/>
      <c r="EWO177" s="1"/>
      <c r="EWP177" s="1"/>
      <c r="EWQ177" s="1"/>
      <c r="EWR177" s="1"/>
      <c r="EWS177" s="1"/>
      <c r="EWT177" s="1"/>
      <c r="EWU177" s="1"/>
      <c r="EWV177" s="1"/>
      <c r="EWW177" s="1"/>
      <c r="EWX177" s="1"/>
      <c r="EWY177" s="1"/>
      <c r="EWZ177" s="1"/>
      <c r="EXA177" s="1"/>
      <c r="EXB177" s="1"/>
      <c r="EXC177" s="1"/>
      <c r="EXD177" s="1"/>
      <c r="EXE177" s="1"/>
      <c r="EXF177" s="1"/>
      <c r="EXG177" s="1"/>
      <c r="EXH177" s="1"/>
      <c r="EXI177" s="1"/>
      <c r="EXJ177" s="1"/>
      <c r="EXK177" s="1"/>
      <c r="EXL177" s="1"/>
      <c r="EXM177" s="1"/>
      <c r="EXN177" s="1"/>
      <c r="EXO177" s="1"/>
      <c r="EXP177" s="1"/>
      <c r="EXQ177" s="1"/>
      <c r="EXR177" s="1"/>
      <c r="EXS177" s="1"/>
      <c r="EXT177" s="1"/>
      <c r="EXU177" s="1"/>
      <c r="EXV177" s="1"/>
      <c r="EXW177" s="1"/>
      <c r="EXX177" s="1"/>
      <c r="EXY177" s="1"/>
      <c r="EXZ177" s="1"/>
      <c r="EYA177" s="1"/>
      <c r="EYB177" s="1"/>
      <c r="EYC177" s="1"/>
      <c r="EYD177" s="1"/>
      <c r="EYE177" s="1"/>
      <c r="EYF177" s="1"/>
      <c r="EYG177" s="1"/>
      <c r="EYH177" s="1"/>
      <c r="EYI177" s="1"/>
      <c r="EYJ177" s="1"/>
      <c r="EYK177" s="1"/>
      <c r="EYL177" s="1"/>
      <c r="EYM177" s="1"/>
      <c r="EYN177" s="1"/>
      <c r="EYO177" s="1"/>
      <c r="EYP177" s="1"/>
      <c r="EYQ177" s="1"/>
      <c r="EYR177" s="1"/>
      <c r="EYS177" s="1"/>
      <c r="EYT177" s="1"/>
      <c r="EYU177" s="1"/>
      <c r="EYV177" s="1"/>
      <c r="EYW177" s="1"/>
      <c r="EYX177" s="1"/>
      <c r="EYY177" s="1"/>
      <c r="EYZ177" s="1"/>
      <c r="EZA177" s="1"/>
      <c r="EZB177" s="1"/>
      <c r="EZC177" s="1"/>
      <c r="EZD177" s="1"/>
      <c r="EZE177" s="1"/>
      <c r="EZF177" s="1"/>
      <c r="EZG177" s="1"/>
      <c r="EZH177" s="1"/>
      <c r="EZI177" s="1"/>
      <c r="EZJ177" s="1"/>
      <c r="EZK177" s="1"/>
      <c r="EZL177" s="1"/>
      <c r="EZM177" s="1"/>
      <c r="EZN177" s="1"/>
      <c r="EZO177" s="1"/>
      <c r="EZP177" s="1"/>
      <c r="EZQ177" s="1"/>
      <c r="EZR177" s="1"/>
      <c r="EZS177" s="1"/>
      <c r="EZT177" s="1"/>
      <c r="EZU177" s="1"/>
      <c r="EZV177" s="1"/>
      <c r="EZW177" s="1"/>
      <c r="EZX177" s="1"/>
      <c r="EZY177" s="1"/>
      <c r="EZZ177" s="1"/>
      <c r="FAA177" s="1"/>
      <c r="FAB177" s="1"/>
      <c r="FAC177" s="1"/>
      <c r="FAD177" s="1"/>
      <c r="FAE177" s="1"/>
      <c r="FAF177" s="1"/>
      <c r="FAG177" s="1"/>
      <c r="FAH177" s="1"/>
      <c r="FAI177" s="1"/>
      <c r="FAJ177" s="1"/>
      <c r="FAK177" s="1"/>
      <c r="FAL177" s="1"/>
      <c r="FAM177" s="1"/>
      <c r="FAN177" s="1"/>
      <c r="FAO177" s="1"/>
      <c r="FAP177" s="1"/>
      <c r="FAQ177" s="1"/>
      <c r="FAR177" s="1"/>
      <c r="FAS177" s="1"/>
      <c r="FAT177" s="1"/>
      <c r="FAU177" s="1"/>
      <c r="FAV177" s="1"/>
      <c r="FAW177" s="1"/>
      <c r="FAX177" s="1"/>
      <c r="FAY177" s="1"/>
      <c r="FAZ177" s="1"/>
      <c r="FBA177" s="1"/>
      <c r="FBB177" s="1"/>
      <c r="FBC177" s="1"/>
      <c r="FBD177" s="1"/>
      <c r="FBE177" s="1"/>
      <c r="FBF177" s="1"/>
      <c r="FBG177" s="1"/>
      <c r="FBH177" s="1"/>
      <c r="FBI177" s="1"/>
      <c r="FBJ177" s="1"/>
      <c r="FBK177" s="1"/>
      <c r="FBL177" s="1"/>
      <c r="FBM177" s="1"/>
      <c r="FBN177" s="1"/>
      <c r="FBO177" s="1"/>
      <c r="FBP177" s="1"/>
      <c r="FBQ177" s="1"/>
      <c r="FBR177" s="1"/>
      <c r="FBS177" s="1"/>
      <c r="FBT177" s="1"/>
      <c r="FBU177" s="1"/>
      <c r="FBV177" s="1"/>
      <c r="FBW177" s="1"/>
      <c r="FBX177" s="1"/>
      <c r="FBY177" s="1"/>
      <c r="FBZ177" s="1"/>
      <c r="FCA177" s="1"/>
      <c r="FCB177" s="1"/>
      <c r="FCC177" s="1"/>
      <c r="FCD177" s="1"/>
      <c r="FCE177" s="1"/>
      <c r="FCF177" s="1"/>
      <c r="FCG177" s="1"/>
      <c r="FCH177" s="1"/>
      <c r="FCI177" s="1"/>
      <c r="FCJ177" s="1"/>
      <c r="FCK177" s="1"/>
      <c r="FCL177" s="1"/>
      <c r="FCM177" s="1"/>
      <c r="FCN177" s="1"/>
      <c r="FCO177" s="1"/>
      <c r="FCP177" s="1"/>
      <c r="FCQ177" s="1"/>
      <c r="FCR177" s="1"/>
      <c r="FCS177" s="1"/>
      <c r="FCT177" s="1"/>
      <c r="FCU177" s="1"/>
      <c r="FCV177" s="1"/>
      <c r="FCW177" s="1"/>
      <c r="FCX177" s="1"/>
      <c r="FCY177" s="1"/>
      <c r="FCZ177" s="1"/>
      <c r="FDA177" s="1"/>
      <c r="FDB177" s="1"/>
      <c r="FDC177" s="1"/>
      <c r="FDD177" s="1"/>
      <c r="FDE177" s="1"/>
      <c r="FDF177" s="1"/>
      <c r="FDG177" s="1"/>
      <c r="FDH177" s="1"/>
      <c r="FDI177" s="1"/>
      <c r="FDJ177" s="1"/>
      <c r="FDK177" s="1"/>
      <c r="FDL177" s="1"/>
      <c r="FDM177" s="1"/>
      <c r="FDN177" s="1"/>
      <c r="FDO177" s="1"/>
      <c r="FDP177" s="1"/>
      <c r="FDQ177" s="1"/>
      <c r="FDR177" s="1"/>
      <c r="FDS177" s="1"/>
      <c r="FDT177" s="1"/>
      <c r="FDU177" s="1"/>
      <c r="FDV177" s="1"/>
      <c r="FDW177" s="1"/>
      <c r="FDX177" s="1"/>
      <c r="FDY177" s="1"/>
      <c r="FDZ177" s="1"/>
      <c r="FEA177" s="1"/>
      <c r="FEB177" s="1"/>
      <c r="FEC177" s="1"/>
      <c r="FED177" s="1"/>
      <c r="FEE177" s="1"/>
      <c r="FEF177" s="1"/>
      <c r="FEG177" s="1"/>
      <c r="FEH177" s="1"/>
      <c r="FEI177" s="1"/>
      <c r="FEJ177" s="1"/>
      <c r="FEK177" s="1"/>
      <c r="FEL177" s="1"/>
      <c r="FEM177" s="1"/>
      <c r="FEN177" s="1"/>
      <c r="FEO177" s="1"/>
      <c r="FEP177" s="1"/>
      <c r="FEQ177" s="1"/>
      <c r="FER177" s="1"/>
      <c r="FES177" s="1"/>
      <c r="FET177" s="1"/>
      <c r="FEU177" s="1"/>
      <c r="FEV177" s="1"/>
      <c r="FEW177" s="1"/>
      <c r="FEX177" s="1"/>
      <c r="FEY177" s="1"/>
      <c r="FEZ177" s="1"/>
      <c r="FFA177" s="1"/>
      <c r="FFB177" s="1"/>
      <c r="FFC177" s="1"/>
      <c r="FFD177" s="1"/>
      <c r="FFE177" s="1"/>
      <c r="FFF177" s="1"/>
      <c r="FFG177" s="1"/>
      <c r="FFH177" s="1"/>
      <c r="FFI177" s="1"/>
      <c r="FFJ177" s="1"/>
      <c r="FFK177" s="1"/>
      <c r="FFL177" s="1"/>
      <c r="FFM177" s="1"/>
      <c r="FFN177" s="1"/>
      <c r="FFO177" s="1"/>
      <c r="FFP177" s="1"/>
      <c r="FFQ177" s="1"/>
      <c r="FFR177" s="1"/>
      <c r="FFS177" s="1"/>
      <c r="FFT177" s="1"/>
      <c r="FFU177" s="1"/>
      <c r="FFV177" s="1"/>
      <c r="FFW177" s="1"/>
      <c r="FFX177" s="1"/>
      <c r="FFY177" s="1"/>
      <c r="FFZ177" s="1"/>
      <c r="FGA177" s="1"/>
      <c r="FGB177" s="1"/>
      <c r="FGC177" s="1"/>
      <c r="FGD177" s="1"/>
      <c r="FGE177" s="1"/>
      <c r="FGF177" s="1"/>
      <c r="FGG177" s="1"/>
      <c r="FGH177" s="1"/>
      <c r="FGI177" s="1"/>
      <c r="FGJ177" s="1"/>
      <c r="FGK177" s="1"/>
      <c r="FGL177" s="1"/>
      <c r="FGM177" s="1"/>
      <c r="FGN177" s="1"/>
      <c r="FGO177" s="1"/>
      <c r="FGP177" s="1"/>
      <c r="FGQ177" s="1"/>
      <c r="FGR177" s="1"/>
      <c r="FGS177" s="1"/>
      <c r="FGT177" s="1"/>
      <c r="FGU177" s="1"/>
      <c r="FGV177" s="1"/>
      <c r="FGW177" s="1"/>
      <c r="FGX177" s="1"/>
      <c r="FGY177" s="1"/>
      <c r="FGZ177" s="1"/>
      <c r="FHA177" s="1"/>
      <c r="FHB177" s="1"/>
      <c r="FHC177" s="1"/>
      <c r="FHD177" s="1"/>
      <c r="FHE177" s="1"/>
      <c r="FHF177" s="1"/>
      <c r="FHG177" s="1"/>
      <c r="FHH177" s="1"/>
      <c r="FHI177" s="1"/>
      <c r="FHJ177" s="1"/>
      <c r="FHK177" s="1"/>
      <c r="FHL177" s="1"/>
      <c r="FHM177" s="1"/>
      <c r="FHN177" s="1"/>
      <c r="FHO177" s="1"/>
      <c r="FHP177" s="1"/>
      <c r="FHQ177" s="1"/>
      <c r="FHR177" s="1"/>
      <c r="FHS177" s="1"/>
      <c r="FHT177" s="1"/>
      <c r="FHU177" s="1"/>
      <c r="FHV177" s="1"/>
      <c r="FHW177" s="1"/>
      <c r="FHX177" s="1"/>
      <c r="FHY177" s="1"/>
      <c r="FHZ177" s="1"/>
      <c r="FIA177" s="1"/>
      <c r="FIB177" s="1"/>
      <c r="FIC177" s="1"/>
      <c r="FID177" s="1"/>
      <c r="FIE177" s="1"/>
      <c r="FIF177" s="1"/>
      <c r="FIG177" s="1"/>
      <c r="FIH177" s="1"/>
      <c r="FII177" s="1"/>
      <c r="FIJ177" s="1"/>
      <c r="FIK177" s="1"/>
      <c r="FIL177" s="1"/>
      <c r="FIM177" s="1"/>
      <c r="FIN177" s="1"/>
      <c r="FIO177" s="1"/>
      <c r="FIP177" s="1"/>
      <c r="FIQ177" s="1"/>
      <c r="FIR177" s="1"/>
      <c r="FIS177" s="1"/>
      <c r="FIT177" s="1"/>
      <c r="FIU177" s="1"/>
      <c r="FIV177" s="1"/>
      <c r="FIW177" s="1"/>
      <c r="FIX177" s="1"/>
      <c r="FIY177" s="1"/>
      <c r="FIZ177" s="1"/>
      <c r="FJA177" s="1"/>
      <c r="FJB177" s="1"/>
      <c r="FJC177" s="1"/>
      <c r="FJD177" s="1"/>
      <c r="FJE177" s="1"/>
      <c r="FJF177" s="1"/>
      <c r="FJG177" s="1"/>
      <c r="FJH177" s="1"/>
      <c r="FJI177" s="1"/>
      <c r="FJJ177" s="1"/>
      <c r="FJK177" s="1"/>
      <c r="FJL177" s="1"/>
      <c r="FJM177" s="1"/>
      <c r="FJN177" s="1"/>
      <c r="FJO177" s="1"/>
      <c r="FJP177" s="1"/>
      <c r="FJQ177" s="1"/>
      <c r="FJR177" s="1"/>
      <c r="FJS177" s="1"/>
      <c r="FJT177" s="1"/>
      <c r="FJU177" s="1"/>
      <c r="FJV177" s="1"/>
      <c r="FJW177" s="1"/>
      <c r="FJX177" s="1"/>
      <c r="FJY177" s="1"/>
      <c r="FJZ177" s="1"/>
      <c r="FKA177" s="1"/>
      <c r="FKB177" s="1"/>
      <c r="FKC177" s="1"/>
      <c r="FKD177" s="1"/>
      <c r="FKE177" s="1"/>
      <c r="FKF177" s="1"/>
      <c r="FKG177" s="1"/>
      <c r="FKH177" s="1"/>
      <c r="FKI177" s="1"/>
      <c r="FKJ177" s="1"/>
      <c r="FKK177" s="1"/>
      <c r="FKL177" s="1"/>
      <c r="FKM177" s="1"/>
      <c r="FKN177" s="1"/>
      <c r="FKO177" s="1"/>
      <c r="FKP177" s="1"/>
      <c r="FKQ177" s="1"/>
      <c r="FKR177" s="1"/>
      <c r="FKS177" s="1"/>
      <c r="FKT177" s="1"/>
      <c r="FKU177" s="1"/>
      <c r="FKV177" s="1"/>
      <c r="FKW177" s="1"/>
      <c r="FKX177" s="1"/>
      <c r="FKY177" s="1"/>
      <c r="FKZ177" s="1"/>
      <c r="FLA177" s="1"/>
      <c r="FLB177" s="1"/>
      <c r="FLC177" s="1"/>
      <c r="FLD177" s="1"/>
      <c r="FLE177" s="1"/>
      <c r="FLF177" s="1"/>
      <c r="FLG177" s="1"/>
      <c r="FLH177" s="1"/>
      <c r="FLI177" s="1"/>
      <c r="FLJ177" s="1"/>
      <c r="FLK177" s="1"/>
      <c r="FLL177" s="1"/>
      <c r="FLM177" s="1"/>
      <c r="FLN177" s="1"/>
      <c r="FLO177" s="1"/>
      <c r="FLP177" s="1"/>
      <c r="FLQ177" s="1"/>
      <c r="FLR177" s="1"/>
      <c r="FLS177" s="1"/>
      <c r="FLT177" s="1"/>
      <c r="FLU177" s="1"/>
      <c r="FLV177" s="1"/>
      <c r="FLW177" s="1"/>
      <c r="FLX177" s="1"/>
      <c r="FLY177" s="1"/>
      <c r="FLZ177" s="1"/>
      <c r="FMA177" s="1"/>
      <c r="FMB177" s="1"/>
      <c r="FMC177" s="1"/>
      <c r="FMD177" s="1"/>
      <c r="FME177" s="1"/>
      <c r="FMF177" s="1"/>
      <c r="FMG177" s="1"/>
      <c r="FMH177" s="1"/>
      <c r="FMI177" s="1"/>
      <c r="FMJ177" s="1"/>
      <c r="FMK177" s="1"/>
      <c r="FML177" s="1"/>
      <c r="FMM177" s="1"/>
      <c r="FMN177" s="1"/>
      <c r="FMO177" s="1"/>
      <c r="FMP177" s="1"/>
      <c r="FMQ177" s="1"/>
      <c r="FMR177" s="1"/>
      <c r="FMS177" s="1"/>
      <c r="FMT177" s="1"/>
      <c r="FMU177" s="1"/>
      <c r="FMV177" s="1"/>
      <c r="FMW177" s="1"/>
      <c r="FMX177" s="1"/>
      <c r="FMY177" s="1"/>
      <c r="FMZ177" s="1"/>
      <c r="FNA177" s="1"/>
      <c r="FNB177" s="1"/>
      <c r="FNC177" s="1"/>
      <c r="FND177" s="1"/>
      <c r="FNE177" s="1"/>
      <c r="FNF177" s="1"/>
      <c r="FNG177" s="1"/>
      <c r="FNH177" s="1"/>
      <c r="FNI177" s="1"/>
      <c r="FNJ177" s="1"/>
      <c r="FNK177" s="1"/>
      <c r="FNL177" s="1"/>
      <c r="FNM177" s="1"/>
      <c r="FNN177" s="1"/>
      <c r="FNO177" s="1"/>
      <c r="FNP177" s="1"/>
      <c r="FNQ177" s="1"/>
      <c r="FNR177" s="1"/>
      <c r="FNS177" s="1"/>
      <c r="FNT177" s="1"/>
      <c r="FNU177" s="1"/>
      <c r="FNV177" s="1"/>
      <c r="FNW177" s="1"/>
      <c r="FNX177" s="1"/>
      <c r="FNY177" s="1"/>
      <c r="FNZ177" s="1"/>
      <c r="FOA177" s="1"/>
      <c r="FOB177" s="1"/>
      <c r="FOC177" s="1"/>
      <c r="FOD177" s="1"/>
      <c r="FOE177" s="1"/>
      <c r="FOF177" s="1"/>
      <c r="FOG177" s="1"/>
      <c r="FOH177" s="1"/>
      <c r="FOI177" s="1"/>
      <c r="FOJ177" s="1"/>
      <c r="FOK177" s="1"/>
      <c r="FOL177" s="1"/>
      <c r="FOM177" s="1"/>
      <c r="FON177" s="1"/>
      <c r="FOO177" s="1"/>
      <c r="FOP177" s="1"/>
      <c r="FOQ177" s="1"/>
      <c r="FOR177" s="1"/>
      <c r="FOS177" s="1"/>
      <c r="FOT177" s="1"/>
      <c r="FOU177" s="1"/>
      <c r="FOV177" s="1"/>
      <c r="FOW177" s="1"/>
      <c r="FOX177" s="1"/>
      <c r="FOY177" s="1"/>
      <c r="FOZ177" s="1"/>
      <c r="FPA177" s="1"/>
      <c r="FPB177" s="1"/>
      <c r="FPC177" s="1"/>
      <c r="FPD177" s="1"/>
      <c r="FPE177" s="1"/>
      <c r="FPF177" s="1"/>
      <c r="FPG177" s="1"/>
      <c r="FPH177" s="1"/>
      <c r="FPI177" s="1"/>
      <c r="FPJ177" s="1"/>
      <c r="FPK177" s="1"/>
      <c r="FPL177" s="1"/>
      <c r="FPM177" s="1"/>
      <c r="FPN177" s="1"/>
      <c r="FPO177" s="1"/>
      <c r="FPP177" s="1"/>
      <c r="FPQ177" s="1"/>
      <c r="FPR177" s="1"/>
      <c r="FPS177" s="1"/>
      <c r="FPT177" s="1"/>
      <c r="FPU177" s="1"/>
      <c r="FPV177" s="1"/>
      <c r="FPW177" s="1"/>
      <c r="FPX177" s="1"/>
      <c r="FPY177" s="1"/>
      <c r="FPZ177" s="1"/>
      <c r="FQA177" s="1"/>
      <c r="FQB177" s="1"/>
      <c r="FQC177" s="1"/>
      <c r="FQD177" s="1"/>
      <c r="FQE177" s="1"/>
      <c r="FQF177" s="1"/>
      <c r="FQG177" s="1"/>
      <c r="FQH177" s="1"/>
      <c r="FQI177" s="1"/>
      <c r="FQJ177" s="1"/>
      <c r="FQK177" s="1"/>
      <c r="FQL177" s="1"/>
      <c r="FQM177" s="1"/>
      <c r="FQN177" s="1"/>
      <c r="FQO177" s="1"/>
      <c r="FQP177" s="1"/>
      <c r="FQQ177" s="1"/>
      <c r="FQR177" s="1"/>
      <c r="FQS177" s="1"/>
      <c r="FQT177" s="1"/>
      <c r="FQU177" s="1"/>
      <c r="FQV177" s="1"/>
      <c r="FQW177" s="1"/>
      <c r="FQX177" s="1"/>
      <c r="FQY177" s="1"/>
      <c r="FQZ177" s="1"/>
      <c r="FRA177" s="1"/>
      <c r="FRB177" s="1"/>
      <c r="FRC177" s="1"/>
      <c r="FRD177" s="1"/>
      <c r="FRE177" s="1"/>
      <c r="FRF177" s="1"/>
      <c r="FRG177" s="1"/>
      <c r="FRH177" s="1"/>
      <c r="FRI177" s="1"/>
      <c r="FRJ177" s="1"/>
      <c r="FRK177" s="1"/>
      <c r="FRL177" s="1"/>
      <c r="FRM177" s="1"/>
      <c r="FRN177" s="1"/>
      <c r="FRO177" s="1"/>
      <c r="FRP177" s="1"/>
      <c r="FRQ177" s="1"/>
      <c r="FRR177" s="1"/>
      <c r="FRS177" s="1"/>
      <c r="FRT177" s="1"/>
      <c r="FRU177" s="1"/>
      <c r="FRV177" s="1"/>
      <c r="FRW177" s="1"/>
      <c r="FRX177" s="1"/>
      <c r="FRY177" s="1"/>
      <c r="FRZ177" s="1"/>
      <c r="FSA177" s="1"/>
      <c r="FSB177" s="1"/>
      <c r="FSC177" s="1"/>
      <c r="FSD177" s="1"/>
      <c r="FSE177" s="1"/>
      <c r="FSF177" s="1"/>
      <c r="FSG177" s="1"/>
      <c r="FSH177" s="1"/>
      <c r="FSI177" s="1"/>
      <c r="FSJ177" s="1"/>
      <c r="FSK177" s="1"/>
      <c r="FSL177" s="1"/>
      <c r="FSM177" s="1"/>
      <c r="FSN177" s="1"/>
      <c r="FSO177" s="1"/>
      <c r="FSP177" s="1"/>
      <c r="FSQ177" s="1"/>
      <c r="FSR177" s="1"/>
      <c r="FSS177" s="1"/>
      <c r="FST177" s="1"/>
      <c r="FSU177" s="1"/>
      <c r="FSV177" s="1"/>
      <c r="FSW177" s="1"/>
      <c r="FSX177" s="1"/>
      <c r="FSY177" s="1"/>
      <c r="FSZ177" s="1"/>
      <c r="FTA177" s="1"/>
      <c r="FTB177" s="1"/>
      <c r="FTC177" s="1"/>
      <c r="FTD177" s="1"/>
      <c r="FTE177" s="1"/>
      <c r="FTF177" s="1"/>
      <c r="FTG177" s="1"/>
      <c r="FTH177" s="1"/>
      <c r="FTI177" s="1"/>
      <c r="FTJ177" s="1"/>
      <c r="FTK177" s="1"/>
      <c r="FTL177" s="1"/>
      <c r="FTM177" s="1"/>
      <c r="FTN177" s="1"/>
      <c r="FTO177" s="1"/>
      <c r="FTP177" s="1"/>
      <c r="FTQ177" s="1"/>
      <c r="FTR177" s="1"/>
      <c r="FTS177" s="1"/>
      <c r="FTT177" s="1"/>
      <c r="FTU177" s="1"/>
      <c r="FTV177" s="1"/>
      <c r="FTW177" s="1"/>
      <c r="FTX177" s="1"/>
      <c r="FTY177" s="1"/>
      <c r="FTZ177" s="1"/>
      <c r="FUA177" s="1"/>
      <c r="FUB177" s="1"/>
      <c r="FUC177" s="1"/>
      <c r="FUD177" s="1"/>
      <c r="FUE177" s="1"/>
      <c r="FUF177" s="1"/>
      <c r="FUG177" s="1"/>
      <c r="FUH177" s="1"/>
      <c r="FUI177" s="1"/>
      <c r="FUJ177" s="1"/>
      <c r="FUK177" s="1"/>
      <c r="FUL177" s="1"/>
      <c r="FUM177" s="1"/>
      <c r="FUN177" s="1"/>
      <c r="FUO177" s="1"/>
      <c r="FUP177" s="1"/>
      <c r="FUQ177" s="1"/>
      <c r="FUR177" s="1"/>
      <c r="FUS177" s="1"/>
      <c r="FUT177" s="1"/>
      <c r="FUU177" s="1"/>
      <c r="FUV177" s="1"/>
      <c r="FUW177" s="1"/>
      <c r="FUX177" s="1"/>
      <c r="FUY177" s="1"/>
      <c r="FUZ177" s="1"/>
      <c r="FVA177" s="1"/>
      <c r="FVB177" s="1"/>
      <c r="FVC177" s="1"/>
      <c r="FVD177" s="1"/>
      <c r="FVE177" s="1"/>
      <c r="FVF177" s="1"/>
      <c r="FVG177" s="1"/>
      <c r="FVH177" s="1"/>
      <c r="FVI177" s="1"/>
      <c r="FVJ177" s="1"/>
      <c r="FVK177" s="1"/>
      <c r="FVL177" s="1"/>
      <c r="FVM177" s="1"/>
      <c r="FVN177" s="1"/>
      <c r="FVO177" s="1"/>
      <c r="FVP177" s="1"/>
      <c r="FVQ177" s="1"/>
      <c r="FVR177" s="1"/>
      <c r="FVS177" s="1"/>
      <c r="FVT177" s="1"/>
      <c r="FVU177" s="1"/>
      <c r="FVV177" s="1"/>
      <c r="FVW177" s="1"/>
      <c r="FVX177" s="1"/>
      <c r="FVY177" s="1"/>
      <c r="FVZ177" s="1"/>
      <c r="FWA177" s="1"/>
      <c r="FWB177" s="1"/>
      <c r="FWC177" s="1"/>
      <c r="FWD177" s="1"/>
      <c r="FWE177" s="1"/>
      <c r="FWF177" s="1"/>
      <c r="FWG177" s="1"/>
      <c r="FWH177" s="1"/>
      <c r="FWI177" s="1"/>
      <c r="FWJ177" s="1"/>
      <c r="FWK177" s="1"/>
      <c r="FWL177" s="1"/>
      <c r="FWM177" s="1"/>
      <c r="FWN177" s="1"/>
      <c r="FWO177" s="1"/>
      <c r="FWP177" s="1"/>
      <c r="FWQ177" s="1"/>
      <c r="FWR177" s="1"/>
      <c r="FWS177" s="1"/>
      <c r="FWT177" s="1"/>
      <c r="FWU177" s="1"/>
      <c r="FWV177" s="1"/>
      <c r="FWW177" s="1"/>
      <c r="FWX177" s="1"/>
      <c r="FWY177" s="1"/>
      <c r="FWZ177" s="1"/>
      <c r="FXA177" s="1"/>
      <c r="FXB177" s="1"/>
      <c r="FXC177" s="1"/>
      <c r="FXD177" s="1"/>
      <c r="FXE177" s="1"/>
      <c r="FXF177" s="1"/>
      <c r="FXG177" s="1"/>
      <c r="FXH177" s="1"/>
      <c r="FXI177" s="1"/>
      <c r="FXJ177" s="1"/>
      <c r="FXK177" s="1"/>
      <c r="FXL177" s="1"/>
      <c r="FXM177" s="1"/>
      <c r="FXN177" s="1"/>
      <c r="FXO177" s="1"/>
      <c r="FXP177" s="1"/>
      <c r="FXQ177" s="1"/>
      <c r="FXR177" s="1"/>
      <c r="FXS177" s="1"/>
      <c r="FXT177" s="1"/>
      <c r="FXU177" s="1"/>
      <c r="FXV177" s="1"/>
      <c r="FXW177" s="1"/>
      <c r="FXX177" s="1"/>
      <c r="FXY177" s="1"/>
      <c r="FXZ177" s="1"/>
      <c r="FYA177" s="1"/>
      <c r="FYB177" s="1"/>
      <c r="FYC177" s="1"/>
      <c r="FYD177" s="1"/>
      <c r="FYE177" s="1"/>
      <c r="FYF177" s="1"/>
      <c r="FYG177" s="1"/>
      <c r="FYH177" s="1"/>
      <c r="FYI177" s="1"/>
      <c r="FYJ177" s="1"/>
      <c r="FYK177" s="1"/>
      <c r="FYL177" s="1"/>
      <c r="FYM177" s="1"/>
      <c r="FYN177" s="1"/>
      <c r="FYO177" s="1"/>
      <c r="FYP177" s="1"/>
      <c r="FYQ177" s="1"/>
      <c r="FYR177" s="1"/>
      <c r="FYS177" s="1"/>
      <c r="FYT177" s="1"/>
      <c r="FYU177" s="1"/>
      <c r="FYV177" s="1"/>
      <c r="FYW177" s="1"/>
      <c r="FYX177" s="1"/>
      <c r="FYY177" s="1"/>
      <c r="FYZ177" s="1"/>
      <c r="FZA177" s="1"/>
      <c r="FZB177" s="1"/>
      <c r="FZC177" s="1"/>
      <c r="FZD177" s="1"/>
      <c r="FZE177" s="1"/>
      <c r="FZF177" s="1"/>
      <c r="FZG177" s="1"/>
      <c r="FZH177" s="1"/>
      <c r="FZI177" s="1"/>
      <c r="FZJ177" s="1"/>
      <c r="FZK177" s="1"/>
      <c r="FZL177" s="1"/>
      <c r="FZM177" s="1"/>
      <c r="FZN177" s="1"/>
      <c r="FZO177" s="1"/>
      <c r="FZP177" s="1"/>
      <c r="FZQ177" s="1"/>
      <c r="FZR177" s="1"/>
      <c r="FZS177" s="1"/>
      <c r="FZT177" s="1"/>
      <c r="FZU177" s="1"/>
      <c r="FZV177" s="1"/>
      <c r="FZW177" s="1"/>
      <c r="FZX177" s="1"/>
      <c r="FZY177" s="1"/>
      <c r="FZZ177" s="1"/>
      <c r="GAA177" s="1"/>
      <c r="GAB177" s="1"/>
      <c r="GAC177" s="1"/>
      <c r="GAD177" s="1"/>
      <c r="GAE177" s="1"/>
      <c r="GAF177" s="1"/>
      <c r="GAG177" s="1"/>
      <c r="GAH177" s="1"/>
      <c r="GAI177" s="1"/>
      <c r="GAJ177" s="1"/>
      <c r="GAK177" s="1"/>
      <c r="GAL177" s="1"/>
      <c r="GAM177" s="1"/>
      <c r="GAN177" s="1"/>
      <c r="GAO177" s="1"/>
      <c r="GAP177" s="1"/>
      <c r="GAQ177" s="1"/>
      <c r="GAR177" s="1"/>
      <c r="GAS177" s="1"/>
      <c r="GAT177" s="1"/>
      <c r="GAU177" s="1"/>
      <c r="GAV177" s="1"/>
      <c r="GAW177" s="1"/>
      <c r="GAX177" s="1"/>
      <c r="GAY177" s="1"/>
      <c r="GAZ177" s="1"/>
      <c r="GBA177" s="1"/>
      <c r="GBB177" s="1"/>
      <c r="GBC177" s="1"/>
      <c r="GBD177" s="1"/>
      <c r="GBE177" s="1"/>
      <c r="GBF177" s="1"/>
      <c r="GBG177" s="1"/>
      <c r="GBH177" s="1"/>
      <c r="GBI177" s="1"/>
      <c r="GBJ177" s="1"/>
      <c r="GBK177" s="1"/>
      <c r="GBL177" s="1"/>
      <c r="GBM177" s="1"/>
      <c r="GBN177" s="1"/>
      <c r="GBO177" s="1"/>
      <c r="GBP177" s="1"/>
      <c r="GBQ177" s="1"/>
      <c r="GBR177" s="1"/>
      <c r="GBS177" s="1"/>
      <c r="GBT177" s="1"/>
      <c r="GBU177" s="1"/>
      <c r="GBV177" s="1"/>
      <c r="GBW177" s="1"/>
      <c r="GBX177" s="1"/>
      <c r="GBY177" s="1"/>
      <c r="GBZ177" s="1"/>
      <c r="GCA177" s="1"/>
      <c r="GCB177" s="1"/>
      <c r="GCC177" s="1"/>
      <c r="GCD177" s="1"/>
      <c r="GCE177" s="1"/>
      <c r="GCF177" s="1"/>
      <c r="GCG177" s="1"/>
      <c r="GCH177" s="1"/>
      <c r="GCI177" s="1"/>
      <c r="GCJ177" s="1"/>
      <c r="GCK177" s="1"/>
      <c r="GCL177" s="1"/>
      <c r="GCM177" s="1"/>
      <c r="GCN177" s="1"/>
      <c r="GCO177" s="1"/>
      <c r="GCP177" s="1"/>
      <c r="GCQ177" s="1"/>
      <c r="GCR177" s="1"/>
      <c r="GCS177" s="1"/>
      <c r="GCT177" s="1"/>
      <c r="GCU177" s="1"/>
      <c r="GCV177" s="1"/>
      <c r="GCW177" s="1"/>
      <c r="GCX177" s="1"/>
      <c r="GCY177" s="1"/>
      <c r="GCZ177" s="1"/>
      <c r="GDA177" s="1"/>
      <c r="GDB177" s="1"/>
      <c r="GDC177" s="1"/>
      <c r="GDD177" s="1"/>
      <c r="GDE177" s="1"/>
      <c r="GDF177" s="1"/>
      <c r="GDG177" s="1"/>
      <c r="GDH177" s="1"/>
      <c r="GDI177" s="1"/>
      <c r="GDJ177" s="1"/>
      <c r="GDK177" s="1"/>
      <c r="GDL177" s="1"/>
      <c r="GDM177" s="1"/>
      <c r="GDN177" s="1"/>
      <c r="GDO177" s="1"/>
      <c r="GDP177" s="1"/>
      <c r="GDQ177" s="1"/>
      <c r="GDR177" s="1"/>
      <c r="GDS177" s="1"/>
      <c r="GDT177" s="1"/>
      <c r="GDU177" s="1"/>
      <c r="GDV177" s="1"/>
      <c r="GDW177" s="1"/>
      <c r="GDX177" s="1"/>
      <c r="GDY177" s="1"/>
      <c r="GDZ177" s="1"/>
      <c r="GEA177" s="1"/>
      <c r="GEB177" s="1"/>
      <c r="GEC177" s="1"/>
      <c r="GED177" s="1"/>
      <c r="GEE177" s="1"/>
      <c r="GEF177" s="1"/>
      <c r="GEG177" s="1"/>
      <c r="GEH177" s="1"/>
      <c r="GEI177" s="1"/>
      <c r="GEJ177" s="1"/>
      <c r="GEK177" s="1"/>
      <c r="GEL177" s="1"/>
      <c r="GEM177" s="1"/>
      <c r="GEN177" s="1"/>
      <c r="GEO177" s="1"/>
      <c r="GEP177" s="1"/>
      <c r="GEQ177" s="1"/>
      <c r="GER177" s="1"/>
      <c r="GES177" s="1"/>
      <c r="GET177" s="1"/>
      <c r="GEU177" s="1"/>
      <c r="GEV177" s="1"/>
      <c r="GEW177" s="1"/>
      <c r="GEX177" s="1"/>
      <c r="GEY177" s="1"/>
      <c r="GEZ177" s="1"/>
      <c r="GFA177" s="1"/>
      <c r="GFB177" s="1"/>
      <c r="GFC177" s="1"/>
      <c r="GFD177" s="1"/>
      <c r="GFE177" s="1"/>
      <c r="GFF177" s="1"/>
      <c r="GFG177" s="1"/>
      <c r="GFH177" s="1"/>
      <c r="GFI177" s="1"/>
      <c r="GFJ177" s="1"/>
      <c r="GFK177" s="1"/>
      <c r="GFL177" s="1"/>
      <c r="GFM177" s="1"/>
      <c r="GFN177" s="1"/>
      <c r="GFO177" s="1"/>
      <c r="GFP177" s="1"/>
      <c r="GFQ177" s="1"/>
      <c r="GFR177" s="1"/>
      <c r="GFS177" s="1"/>
      <c r="GFT177" s="1"/>
      <c r="GFU177" s="1"/>
      <c r="GFV177" s="1"/>
      <c r="GFW177" s="1"/>
      <c r="GFX177" s="1"/>
      <c r="GFY177" s="1"/>
      <c r="GFZ177" s="1"/>
      <c r="GGA177" s="1"/>
      <c r="GGB177" s="1"/>
      <c r="GGC177" s="1"/>
      <c r="GGD177" s="1"/>
      <c r="GGE177" s="1"/>
      <c r="GGF177" s="1"/>
      <c r="GGG177" s="1"/>
      <c r="GGH177" s="1"/>
      <c r="GGI177" s="1"/>
      <c r="GGJ177" s="1"/>
      <c r="GGK177" s="1"/>
      <c r="GGL177" s="1"/>
      <c r="GGM177" s="1"/>
      <c r="GGN177" s="1"/>
      <c r="GGO177" s="1"/>
      <c r="GGP177" s="1"/>
      <c r="GGQ177" s="1"/>
      <c r="GGR177" s="1"/>
      <c r="GGS177" s="1"/>
      <c r="GGT177" s="1"/>
      <c r="GGU177" s="1"/>
      <c r="GGV177" s="1"/>
      <c r="GGW177" s="1"/>
      <c r="GGX177" s="1"/>
      <c r="GGY177" s="1"/>
      <c r="GGZ177" s="1"/>
      <c r="GHA177" s="1"/>
      <c r="GHB177" s="1"/>
      <c r="GHC177" s="1"/>
      <c r="GHD177" s="1"/>
      <c r="GHE177" s="1"/>
      <c r="GHF177" s="1"/>
      <c r="GHG177" s="1"/>
      <c r="GHH177" s="1"/>
      <c r="GHI177" s="1"/>
      <c r="GHJ177" s="1"/>
      <c r="GHK177" s="1"/>
      <c r="GHL177" s="1"/>
      <c r="GHM177" s="1"/>
      <c r="GHN177" s="1"/>
      <c r="GHO177" s="1"/>
      <c r="GHP177" s="1"/>
      <c r="GHQ177" s="1"/>
      <c r="GHR177" s="1"/>
      <c r="GHS177" s="1"/>
      <c r="GHT177" s="1"/>
      <c r="GHU177" s="1"/>
      <c r="GHV177" s="1"/>
      <c r="GHW177" s="1"/>
      <c r="GHX177" s="1"/>
      <c r="GHY177" s="1"/>
      <c r="GHZ177" s="1"/>
      <c r="GIA177" s="1"/>
      <c r="GIB177" s="1"/>
      <c r="GIC177" s="1"/>
      <c r="GID177" s="1"/>
      <c r="GIE177" s="1"/>
      <c r="GIF177" s="1"/>
      <c r="GIG177" s="1"/>
      <c r="GIH177" s="1"/>
      <c r="GII177" s="1"/>
      <c r="GIJ177" s="1"/>
      <c r="GIK177" s="1"/>
      <c r="GIL177" s="1"/>
      <c r="GIM177" s="1"/>
      <c r="GIN177" s="1"/>
      <c r="GIO177" s="1"/>
      <c r="GIP177" s="1"/>
      <c r="GIQ177" s="1"/>
      <c r="GIR177" s="1"/>
      <c r="GIS177" s="1"/>
      <c r="GIT177" s="1"/>
      <c r="GIU177" s="1"/>
      <c r="GIV177" s="1"/>
      <c r="GIW177" s="1"/>
      <c r="GIX177" s="1"/>
      <c r="GIY177" s="1"/>
      <c r="GIZ177" s="1"/>
      <c r="GJA177" s="1"/>
      <c r="GJB177" s="1"/>
      <c r="GJC177" s="1"/>
      <c r="GJD177" s="1"/>
      <c r="GJE177" s="1"/>
      <c r="GJF177" s="1"/>
      <c r="GJG177" s="1"/>
      <c r="GJH177" s="1"/>
      <c r="GJI177" s="1"/>
      <c r="GJJ177" s="1"/>
      <c r="GJK177" s="1"/>
      <c r="GJL177" s="1"/>
      <c r="GJM177" s="1"/>
      <c r="GJN177" s="1"/>
      <c r="GJO177" s="1"/>
      <c r="GJP177" s="1"/>
      <c r="GJQ177" s="1"/>
      <c r="GJR177" s="1"/>
      <c r="GJS177" s="1"/>
      <c r="GJT177" s="1"/>
      <c r="GJU177" s="1"/>
      <c r="GJV177" s="1"/>
      <c r="GJW177" s="1"/>
      <c r="GJX177" s="1"/>
      <c r="GJY177" s="1"/>
      <c r="GJZ177" s="1"/>
      <c r="GKA177" s="1"/>
      <c r="GKB177" s="1"/>
      <c r="GKC177" s="1"/>
      <c r="GKD177" s="1"/>
      <c r="GKE177" s="1"/>
      <c r="GKF177" s="1"/>
      <c r="GKG177" s="1"/>
      <c r="GKH177" s="1"/>
      <c r="GKI177" s="1"/>
      <c r="GKJ177" s="1"/>
      <c r="GKK177" s="1"/>
      <c r="GKL177" s="1"/>
      <c r="GKM177" s="1"/>
      <c r="GKN177" s="1"/>
      <c r="GKO177" s="1"/>
      <c r="GKP177" s="1"/>
      <c r="GKQ177" s="1"/>
      <c r="GKR177" s="1"/>
      <c r="GKS177" s="1"/>
      <c r="GKT177" s="1"/>
      <c r="GKU177" s="1"/>
      <c r="GKV177" s="1"/>
      <c r="GKW177" s="1"/>
      <c r="GKX177" s="1"/>
      <c r="GKY177" s="1"/>
      <c r="GKZ177" s="1"/>
      <c r="GLA177" s="1"/>
      <c r="GLB177" s="1"/>
      <c r="GLC177" s="1"/>
      <c r="GLD177" s="1"/>
      <c r="GLE177" s="1"/>
      <c r="GLF177" s="1"/>
      <c r="GLG177" s="1"/>
      <c r="GLH177" s="1"/>
      <c r="GLI177" s="1"/>
      <c r="GLJ177" s="1"/>
      <c r="GLK177" s="1"/>
      <c r="GLL177" s="1"/>
      <c r="GLM177" s="1"/>
      <c r="GLN177" s="1"/>
      <c r="GLO177" s="1"/>
      <c r="GLP177" s="1"/>
      <c r="GLQ177" s="1"/>
      <c r="GLR177" s="1"/>
      <c r="GLS177" s="1"/>
      <c r="GLT177" s="1"/>
      <c r="GLU177" s="1"/>
      <c r="GLV177" s="1"/>
      <c r="GLW177" s="1"/>
      <c r="GLX177" s="1"/>
      <c r="GLY177" s="1"/>
      <c r="GLZ177" s="1"/>
      <c r="GMA177" s="1"/>
      <c r="GMB177" s="1"/>
      <c r="GMC177" s="1"/>
      <c r="GMD177" s="1"/>
      <c r="GME177" s="1"/>
      <c r="GMF177" s="1"/>
      <c r="GMG177" s="1"/>
      <c r="GMH177" s="1"/>
      <c r="GMI177" s="1"/>
      <c r="GMJ177" s="1"/>
      <c r="GMK177" s="1"/>
      <c r="GML177" s="1"/>
      <c r="GMM177" s="1"/>
      <c r="GMN177" s="1"/>
      <c r="GMO177" s="1"/>
      <c r="GMP177" s="1"/>
      <c r="GMQ177" s="1"/>
      <c r="GMR177" s="1"/>
      <c r="GMS177" s="1"/>
      <c r="GMT177" s="1"/>
      <c r="GMU177" s="1"/>
      <c r="GMV177" s="1"/>
      <c r="GMW177" s="1"/>
      <c r="GMX177" s="1"/>
      <c r="GMY177" s="1"/>
      <c r="GMZ177" s="1"/>
      <c r="GNA177" s="1"/>
      <c r="GNB177" s="1"/>
      <c r="GNC177" s="1"/>
      <c r="GND177" s="1"/>
      <c r="GNE177" s="1"/>
      <c r="GNF177" s="1"/>
      <c r="GNG177" s="1"/>
      <c r="GNH177" s="1"/>
      <c r="GNI177" s="1"/>
      <c r="GNJ177" s="1"/>
      <c r="GNK177" s="1"/>
      <c r="GNL177" s="1"/>
      <c r="GNM177" s="1"/>
      <c r="GNN177" s="1"/>
      <c r="GNO177" s="1"/>
      <c r="GNP177" s="1"/>
      <c r="GNQ177" s="1"/>
      <c r="GNR177" s="1"/>
      <c r="GNS177" s="1"/>
      <c r="GNT177" s="1"/>
      <c r="GNU177" s="1"/>
      <c r="GNV177" s="1"/>
      <c r="GNW177" s="1"/>
      <c r="GNX177" s="1"/>
      <c r="GNY177" s="1"/>
      <c r="GNZ177" s="1"/>
      <c r="GOA177" s="1"/>
      <c r="GOB177" s="1"/>
      <c r="GOC177" s="1"/>
      <c r="GOD177" s="1"/>
      <c r="GOE177" s="1"/>
      <c r="GOF177" s="1"/>
      <c r="GOG177" s="1"/>
      <c r="GOH177" s="1"/>
      <c r="GOI177" s="1"/>
      <c r="GOJ177" s="1"/>
      <c r="GOK177" s="1"/>
      <c r="GOL177" s="1"/>
      <c r="GOM177" s="1"/>
      <c r="GON177" s="1"/>
      <c r="GOO177" s="1"/>
      <c r="GOP177" s="1"/>
      <c r="GOQ177" s="1"/>
      <c r="GOR177" s="1"/>
      <c r="GOS177" s="1"/>
      <c r="GOT177" s="1"/>
      <c r="GOU177" s="1"/>
      <c r="GOV177" s="1"/>
      <c r="GOW177" s="1"/>
      <c r="GOX177" s="1"/>
      <c r="GOY177" s="1"/>
      <c r="GOZ177" s="1"/>
      <c r="GPA177" s="1"/>
      <c r="GPB177" s="1"/>
      <c r="GPC177" s="1"/>
      <c r="GPD177" s="1"/>
      <c r="GPE177" s="1"/>
      <c r="GPF177" s="1"/>
      <c r="GPG177" s="1"/>
      <c r="GPH177" s="1"/>
      <c r="GPI177" s="1"/>
      <c r="GPJ177" s="1"/>
      <c r="GPK177" s="1"/>
      <c r="GPL177" s="1"/>
      <c r="GPM177" s="1"/>
      <c r="GPN177" s="1"/>
      <c r="GPO177" s="1"/>
      <c r="GPP177" s="1"/>
      <c r="GPQ177" s="1"/>
      <c r="GPR177" s="1"/>
      <c r="GPS177" s="1"/>
      <c r="GPT177" s="1"/>
      <c r="GPU177" s="1"/>
      <c r="GPV177" s="1"/>
      <c r="GPW177" s="1"/>
      <c r="GPX177" s="1"/>
      <c r="GPY177" s="1"/>
      <c r="GPZ177" s="1"/>
      <c r="GQA177" s="1"/>
      <c r="GQB177" s="1"/>
      <c r="GQC177" s="1"/>
      <c r="GQD177" s="1"/>
      <c r="GQE177" s="1"/>
      <c r="GQF177" s="1"/>
      <c r="GQG177" s="1"/>
      <c r="GQH177" s="1"/>
      <c r="GQI177" s="1"/>
      <c r="GQJ177" s="1"/>
      <c r="GQK177" s="1"/>
      <c r="GQL177" s="1"/>
      <c r="GQM177" s="1"/>
      <c r="GQN177" s="1"/>
      <c r="GQO177" s="1"/>
      <c r="GQP177" s="1"/>
      <c r="GQQ177" s="1"/>
      <c r="GQR177" s="1"/>
      <c r="GQS177" s="1"/>
      <c r="GQT177" s="1"/>
      <c r="GQU177" s="1"/>
      <c r="GQV177" s="1"/>
      <c r="GQW177" s="1"/>
      <c r="GQX177" s="1"/>
      <c r="GQY177" s="1"/>
      <c r="GQZ177" s="1"/>
      <c r="GRA177" s="1"/>
      <c r="GRB177" s="1"/>
      <c r="GRC177" s="1"/>
      <c r="GRD177" s="1"/>
      <c r="GRE177" s="1"/>
      <c r="GRF177" s="1"/>
      <c r="GRG177" s="1"/>
      <c r="GRH177" s="1"/>
      <c r="GRI177" s="1"/>
      <c r="GRJ177" s="1"/>
      <c r="GRK177" s="1"/>
      <c r="GRL177" s="1"/>
      <c r="GRM177" s="1"/>
      <c r="GRN177" s="1"/>
      <c r="GRO177" s="1"/>
      <c r="GRP177" s="1"/>
      <c r="GRQ177" s="1"/>
      <c r="GRR177" s="1"/>
      <c r="GRS177" s="1"/>
      <c r="GRT177" s="1"/>
      <c r="GRU177" s="1"/>
      <c r="GRV177" s="1"/>
      <c r="GRW177" s="1"/>
      <c r="GRX177" s="1"/>
      <c r="GRY177" s="1"/>
      <c r="GRZ177" s="1"/>
      <c r="GSA177" s="1"/>
      <c r="GSB177" s="1"/>
      <c r="GSC177" s="1"/>
      <c r="GSD177" s="1"/>
      <c r="GSE177" s="1"/>
      <c r="GSF177" s="1"/>
      <c r="GSG177" s="1"/>
      <c r="GSH177" s="1"/>
      <c r="GSI177" s="1"/>
      <c r="GSJ177" s="1"/>
      <c r="GSK177" s="1"/>
      <c r="GSL177" s="1"/>
      <c r="GSM177" s="1"/>
      <c r="GSN177" s="1"/>
      <c r="GSO177" s="1"/>
      <c r="GSP177" s="1"/>
      <c r="GSQ177" s="1"/>
      <c r="GSR177" s="1"/>
      <c r="GSS177" s="1"/>
      <c r="GST177" s="1"/>
      <c r="GSU177" s="1"/>
      <c r="GSV177" s="1"/>
      <c r="GSW177" s="1"/>
      <c r="GSX177" s="1"/>
      <c r="GSY177" s="1"/>
      <c r="GSZ177" s="1"/>
      <c r="GTA177" s="1"/>
      <c r="GTB177" s="1"/>
      <c r="GTC177" s="1"/>
      <c r="GTD177" s="1"/>
      <c r="GTE177" s="1"/>
      <c r="GTF177" s="1"/>
      <c r="GTG177" s="1"/>
      <c r="GTH177" s="1"/>
      <c r="GTI177" s="1"/>
      <c r="GTJ177" s="1"/>
      <c r="GTK177" s="1"/>
      <c r="GTL177" s="1"/>
      <c r="GTM177" s="1"/>
      <c r="GTN177" s="1"/>
      <c r="GTO177" s="1"/>
      <c r="GTP177" s="1"/>
      <c r="GTQ177" s="1"/>
      <c r="GTR177" s="1"/>
      <c r="GTS177" s="1"/>
      <c r="GTT177" s="1"/>
      <c r="GTU177" s="1"/>
      <c r="GTV177" s="1"/>
      <c r="GTW177" s="1"/>
      <c r="GTX177" s="1"/>
      <c r="GTY177" s="1"/>
      <c r="GTZ177" s="1"/>
      <c r="GUA177" s="1"/>
      <c r="GUB177" s="1"/>
      <c r="GUC177" s="1"/>
      <c r="GUD177" s="1"/>
      <c r="GUE177" s="1"/>
      <c r="GUF177" s="1"/>
      <c r="GUG177" s="1"/>
      <c r="GUH177" s="1"/>
      <c r="GUI177" s="1"/>
      <c r="GUJ177" s="1"/>
      <c r="GUK177" s="1"/>
      <c r="GUL177" s="1"/>
      <c r="GUM177" s="1"/>
      <c r="GUN177" s="1"/>
      <c r="GUO177" s="1"/>
      <c r="GUP177" s="1"/>
      <c r="GUQ177" s="1"/>
      <c r="GUR177" s="1"/>
      <c r="GUS177" s="1"/>
      <c r="GUT177" s="1"/>
      <c r="GUU177" s="1"/>
      <c r="GUV177" s="1"/>
      <c r="GUW177" s="1"/>
      <c r="GUX177" s="1"/>
      <c r="GUY177" s="1"/>
      <c r="GUZ177" s="1"/>
      <c r="GVA177" s="1"/>
      <c r="GVB177" s="1"/>
      <c r="GVC177" s="1"/>
      <c r="GVD177" s="1"/>
      <c r="GVE177" s="1"/>
      <c r="GVF177" s="1"/>
      <c r="GVG177" s="1"/>
      <c r="GVH177" s="1"/>
      <c r="GVI177" s="1"/>
      <c r="GVJ177" s="1"/>
      <c r="GVK177" s="1"/>
      <c r="GVL177" s="1"/>
      <c r="GVM177" s="1"/>
      <c r="GVN177" s="1"/>
      <c r="GVO177" s="1"/>
      <c r="GVP177" s="1"/>
      <c r="GVQ177" s="1"/>
      <c r="GVR177" s="1"/>
      <c r="GVS177" s="1"/>
      <c r="GVT177" s="1"/>
      <c r="GVU177" s="1"/>
      <c r="GVV177" s="1"/>
      <c r="GVW177" s="1"/>
      <c r="GVX177" s="1"/>
      <c r="GVY177" s="1"/>
      <c r="GVZ177" s="1"/>
      <c r="GWA177" s="1"/>
      <c r="GWB177" s="1"/>
      <c r="GWC177" s="1"/>
      <c r="GWD177" s="1"/>
      <c r="GWE177" s="1"/>
      <c r="GWF177" s="1"/>
      <c r="GWG177" s="1"/>
      <c r="GWH177" s="1"/>
      <c r="GWI177" s="1"/>
      <c r="GWJ177" s="1"/>
      <c r="GWK177" s="1"/>
      <c r="GWL177" s="1"/>
      <c r="GWM177" s="1"/>
      <c r="GWN177" s="1"/>
      <c r="GWO177" s="1"/>
      <c r="GWP177" s="1"/>
      <c r="GWQ177" s="1"/>
      <c r="GWR177" s="1"/>
      <c r="GWS177" s="1"/>
      <c r="GWT177" s="1"/>
      <c r="GWU177" s="1"/>
      <c r="GWV177" s="1"/>
      <c r="GWW177" s="1"/>
      <c r="GWX177" s="1"/>
      <c r="GWY177" s="1"/>
      <c r="GWZ177" s="1"/>
      <c r="GXA177" s="1"/>
      <c r="GXB177" s="1"/>
      <c r="GXC177" s="1"/>
      <c r="GXD177" s="1"/>
      <c r="GXE177" s="1"/>
      <c r="GXF177" s="1"/>
      <c r="GXG177" s="1"/>
      <c r="GXH177" s="1"/>
      <c r="GXI177" s="1"/>
      <c r="GXJ177" s="1"/>
      <c r="GXK177" s="1"/>
      <c r="GXL177" s="1"/>
      <c r="GXM177" s="1"/>
      <c r="GXN177" s="1"/>
      <c r="GXO177" s="1"/>
      <c r="GXP177" s="1"/>
      <c r="GXQ177" s="1"/>
      <c r="GXR177" s="1"/>
      <c r="GXS177" s="1"/>
      <c r="GXT177" s="1"/>
      <c r="GXU177" s="1"/>
      <c r="GXV177" s="1"/>
      <c r="GXW177" s="1"/>
      <c r="GXX177" s="1"/>
      <c r="GXY177" s="1"/>
      <c r="GXZ177" s="1"/>
      <c r="GYA177" s="1"/>
      <c r="GYB177" s="1"/>
      <c r="GYC177" s="1"/>
      <c r="GYD177" s="1"/>
      <c r="GYE177" s="1"/>
      <c r="GYF177" s="1"/>
      <c r="GYG177" s="1"/>
      <c r="GYH177" s="1"/>
      <c r="GYI177" s="1"/>
      <c r="GYJ177" s="1"/>
      <c r="GYK177" s="1"/>
      <c r="GYL177" s="1"/>
      <c r="GYM177" s="1"/>
      <c r="GYN177" s="1"/>
      <c r="GYO177" s="1"/>
      <c r="GYP177" s="1"/>
      <c r="GYQ177" s="1"/>
      <c r="GYR177" s="1"/>
      <c r="GYS177" s="1"/>
      <c r="GYT177" s="1"/>
      <c r="GYU177" s="1"/>
      <c r="GYV177" s="1"/>
      <c r="GYW177" s="1"/>
      <c r="GYX177" s="1"/>
      <c r="GYY177" s="1"/>
      <c r="GYZ177" s="1"/>
      <c r="GZA177" s="1"/>
      <c r="GZB177" s="1"/>
      <c r="GZC177" s="1"/>
      <c r="GZD177" s="1"/>
      <c r="GZE177" s="1"/>
      <c r="GZF177" s="1"/>
      <c r="GZG177" s="1"/>
      <c r="GZH177" s="1"/>
      <c r="GZI177" s="1"/>
      <c r="GZJ177" s="1"/>
      <c r="GZK177" s="1"/>
      <c r="GZL177" s="1"/>
      <c r="GZM177" s="1"/>
      <c r="GZN177" s="1"/>
      <c r="GZO177" s="1"/>
      <c r="GZP177" s="1"/>
      <c r="GZQ177" s="1"/>
      <c r="GZR177" s="1"/>
      <c r="GZS177" s="1"/>
      <c r="GZT177" s="1"/>
      <c r="GZU177" s="1"/>
      <c r="GZV177" s="1"/>
      <c r="GZW177" s="1"/>
      <c r="GZX177" s="1"/>
      <c r="GZY177" s="1"/>
      <c r="GZZ177" s="1"/>
      <c r="HAA177" s="1"/>
      <c r="HAB177" s="1"/>
      <c r="HAC177" s="1"/>
      <c r="HAD177" s="1"/>
      <c r="HAE177" s="1"/>
      <c r="HAF177" s="1"/>
      <c r="HAG177" s="1"/>
      <c r="HAH177" s="1"/>
      <c r="HAI177" s="1"/>
      <c r="HAJ177" s="1"/>
      <c r="HAK177" s="1"/>
      <c r="HAL177" s="1"/>
      <c r="HAM177" s="1"/>
      <c r="HAN177" s="1"/>
      <c r="HAO177" s="1"/>
      <c r="HAP177" s="1"/>
      <c r="HAQ177" s="1"/>
      <c r="HAR177" s="1"/>
      <c r="HAS177" s="1"/>
      <c r="HAT177" s="1"/>
      <c r="HAU177" s="1"/>
      <c r="HAV177" s="1"/>
      <c r="HAW177" s="1"/>
      <c r="HAX177" s="1"/>
      <c r="HAY177" s="1"/>
      <c r="HAZ177" s="1"/>
      <c r="HBA177" s="1"/>
      <c r="HBB177" s="1"/>
      <c r="HBC177" s="1"/>
      <c r="HBD177" s="1"/>
      <c r="HBE177" s="1"/>
      <c r="HBF177" s="1"/>
      <c r="HBG177" s="1"/>
      <c r="HBH177" s="1"/>
      <c r="HBI177" s="1"/>
      <c r="HBJ177" s="1"/>
      <c r="HBK177" s="1"/>
      <c r="HBL177" s="1"/>
      <c r="HBM177" s="1"/>
      <c r="HBN177" s="1"/>
      <c r="HBO177" s="1"/>
      <c r="HBP177" s="1"/>
      <c r="HBQ177" s="1"/>
      <c r="HBR177" s="1"/>
      <c r="HBS177" s="1"/>
      <c r="HBT177" s="1"/>
      <c r="HBU177" s="1"/>
      <c r="HBV177" s="1"/>
      <c r="HBW177" s="1"/>
      <c r="HBX177" s="1"/>
      <c r="HBY177" s="1"/>
      <c r="HBZ177" s="1"/>
      <c r="HCA177" s="1"/>
      <c r="HCB177" s="1"/>
      <c r="HCC177" s="1"/>
      <c r="HCD177" s="1"/>
      <c r="HCE177" s="1"/>
      <c r="HCF177" s="1"/>
      <c r="HCG177" s="1"/>
      <c r="HCH177" s="1"/>
      <c r="HCI177" s="1"/>
      <c r="HCJ177" s="1"/>
      <c r="HCK177" s="1"/>
      <c r="HCL177" s="1"/>
      <c r="HCM177" s="1"/>
      <c r="HCN177" s="1"/>
      <c r="HCO177" s="1"/>
      <c r="HCP177" s="1"/>
      <c r="HCQ177" s="1"/>
      <c r="HCR177" s="1"/>
      <c r="HCS177" s="1"/>
      <c r="HCT177" s="1"/>
      <c r="HCU177" s="1"/>
      <c r="HCV177" s="1"/>
      <c r="HCW177" s="1"/>
      <c r="HCX177" s="1"/>
      <c r="HCY177" s="1"/>
      <c r="HCZ177" s="1"/>
      <c r="HDA177" s="1"/>
      <c r="HDB177" s="1"/>
      <c r="HDC177" s="1"/>
      <c r="HDD177" s="1"/>
      <c r="HDE177" s="1"/>
      <c r="HDF177" s="1"/>
      <c r="HDG177" s="1"/>
      <c r="HDH177" s="1"/>
      <c r="HDI177" s="1"/>
      <c r="HDJ177" s="1"/>
      <c r="HDK177" s="1"/>
      <c r="HDL177" s="1"/>
      <c r="HDM177" s="1"/>
      <c r="HDN177" s="1"/>
      <c r="HDO177" s="1"/>
      <c r="HDP177" s="1"/>
      <c r="HDQ177" s="1"/>
      <c r="HDR177" s="1"/>
      <c r="HDS177" s="1"/>
      <c r="HDT177" s="1"/>
      <c r="HDU177" s="1"/>
      <c r="HDV177" s="1"/>
      <c r="HDW177" s="1"/>
      <c r="HDX177" s="1"/>
      <c r="HDY177" s="1"/>
      <c r="HDZ177" s="1"/>
      <c r="HEA177" s="1"/>
      <c r="HEB177" s="1"/>
      <c r="HEC177" s="1"/>
      <c r="HED177" s="1"/>
      <c r="HEE177" s="1"/>
      <c r="HEF177" s="1"/>
      <c r="HEG177" s="1"/>
      <c r="HEH177" s="1"/>
      <c r="HEI177" s="1"/>
      <c r="HEJ177" s="1"/>
      <c r="HEK177" s="1"/>
      <c r="HEL177" s="1"/>
      <c r="HEM177" s="1"/>
      <c r="HEN177" s="1"/>
      <c r="HEO177" s="1"/>
      <c r="HEP177" s="1"/>
      <c r="HEQ177" s="1"/>
      <c r="HER177" s="1"/>
      <c r="HES177" s="1"/>
      <c r="HET177" s="1"/>
      <c r="HEU177" s="1"/>
      <c r="HEV177" s="1"/>
      <c r="HEW177" s="1"/>
      <c r="HEX177" s="1"/>
      <c r="HEY177" s="1"/>
      <c r="HEZ177" s="1"/>
      <c r="HFA177" s="1"/>
      <c r="HFB177" s="1"/>
      <c r="HFC177" s="1"/>
      <c r="HFD177" s="1"/>
      <c r="HFE177" s="1"/>
      <c r="HFF177" s="1"/>
      <c r="HFG177" s="1"/>
      <c r="HFH177" s="1"/>
      <c r="HFI177" s="1"/>
      <c r="HFJ177" s="1"/>
      <c r="HFK177" s="1"/>
      <c r="HFL177" s="1"/>
      <c r="HFM177" s="1"/>
      <c r="HFN177" s="1"/>
      <c r="HFO177" s="1"/>
      <c r="HFP177" s="1"/>
      <c r="HFQ177" s="1"/>
      <c r="HFR177" s="1"/>
      <c r="HFS177" s="1"/>
      <c r="HFT177" s="1"/>
      <c r="HFU177" s="1"/>
      <c r="HFV177" s="1"/>
      <c r="HFW177" s="1"/>
      <c r="HFX177" s="1"/>
      <c r="HFY177" s="1"/>
      <c r="HFZ177" s="1"/>
      <c r="HGA177" s="1"/>
      <c r="HGB177" s="1"/>
      <c r="HGC177" s="1"/>
      <c r="HGD177" s="1"/>
      <c r="HGE177" s="1"/>
      <c r="HGF177" s="1"/>
      <c r="HGG177" s="1"/>
      <c r="HGH177" s="1"/>
      <c r="HGI177" s="1"/>
      <c r="HGJ177" s="1"/>
      <c r="HGK177" s="1"/>
      <c r="HGL177" s="1"/>
      <c r="HGM177" s="1"/>
      <c r="HGN177" s="1"/>
      <c r="HGO177" s="1"/>
      <c r="HGP177" s="1"/>
      <c r="HGQ177" s="1"/>
      <c r="HGR177" s="1"/>
      <c r="HGS177" s="1"/>
      <c r="HGT177" s="1"/>
      <c r="HGU177" s="1"/>
      <c r="HGV177" s="1"/>
      <c r="HGW177" s="1"/>
      <c r="HGX177" s="1"/>
      <c r="HGY177" s="1"/>
      <c r="HGZ177" s="1"/>
      <c r="HHA177" s="1"/>
      <c r="HHB177" s="1"/>
      <c r="HHC177" s="1"/>
      <c r="HHD177" s="1"/>
      <c r="HHE177" s="1"/>
      <c r="HHF177" s="1"/>
      <c r="HHG177" s="1"/>
      <c r="HHH177" s="1"/>
      <c r="HHI177" s="1"/>
      <c r="HHJ177" s="1"/>
      <c r="HHK177" s="1"/>
      <c r="HHL177" s="1"/>
      <c r="HHM177" s="1"/>
      <c r="HHN177" s="1"/>
      <c r="HHO177" s="1"/>
      <c r="HHP177" s="1"/>
      <c r="HHQ177" s="1"/>
      <c r="HHR177" s="1"/>
      <c r="HHS177" s="1"/>
      <c r="HHT177" s="1"/>
      <c r="HHU177" s="1"/>
      <c r="HHV177" s="1"/>
      <c r="HHW177" s="1"/>
      <c r="HHX177" s="1"/>
      <c r="HHY177" s="1"/>
      <c r="HHZ177" s="1"/>
      <c r="HIA177" s="1"/>
      <c r="HIB177" s="1"/>
      <c r="HIC177" s="1"/>
      <c r="HID177" s="1"/>
      <c r="HIE177" s="1"/>
      <c r="HIF177" s="1"/>
      <c r="HIG177" s="1"/>
      <c r="HIH177" s="1"/>
      <c r="HII177" s="1"/>
      <c r="HIJ177" s="1"/>
      <c r="HIK177" s="1"/>
      <c r="HIL177" s="1"/>
      <c r="HIM177" s="1"/>
      <c r="HIN177" s="1"/>
      <c r="HIO177" s="1"/>
      <c r="HIP177" s="1"/>
      <c r="HIQ177" s="1"/>
      <c r="HIR177" s="1"/>
      <c r="HIS177" s="1"/>
      <c r="HIT177" s="1"/>
      <c r="HIU177" s="1"/>
      <c r="HIV177" s="1"/>
      <c r="HIW177" s="1"/>
      <c r="HIX177" s="1"/>
      <c r="HIY177" s="1"/>
      <c r="HIZ177" s="1"/>
      <c r="HJA177" s="1"/>
      <c r="HJB177" s="1"/>
      <c r="HJC177" s="1"/>
      <c r="HJD177" s="1"/>
      <c r="HJE177" s="1"/>
      <c r="HJF177" s="1"/>
      <c r="HJG177" s="1"/>
      <c r="HJH177" s="1"/>
      <c r="HJI177" s="1"/>
      <c r="HJJ177" s="1"/>
      <c r="HJK177" s="1"/>
      <c r="HJL177" s="1"/>
      <c r="HJM177" s="1"/>
      <c r="HJN177" s="1"/>
      <c r="HJO177" s="1"/>
      <c r="HJP177" s="1"/>
      <c r="HJQ177" s="1"/>
      <c r="HJR177" s="1"/>
      <c r="HJS177" s="1"/>
      <c r="HJT177" s="1"/>
      <c r="HJU177" s="1"/>
      <c r="HJV177" s="1"/>
      <c r="HJW177" s="1"/>
      <c r="HJX177" s="1"/>
      <c r="HJY177" s="1"/>
      <c r="HJZ177" s="1"/>
      <c r="HKA177" s="1"/>
      <c r="HKB177" s="1"/>
      <c r="HKC177" s="1"/>
      <c r="HKD177" s="1"/>
      <c r="HKE177" s="1"/>
      <c r="HKF177" s="1"/>
      <c r="HKG177" s="1"/>
      <c r="HKH177" s="1"/>
      <c r="HKI177" s="1"/>
      <c r="HKJ177" s="1"/>
      <c r="HKK177" s="1"/>
      <c r="HKL177" s="1"/>
      <c r="HKM177" s="1"/>
      <c r="HKN177" s="1"/>
      <c r="HKO177" s="1"/>
      <c r="HKP177" s="1"/>
      <c r="HKQ177" s="1"/>
      <c r="HKR177" s="1"/>
      <c r="HKS177" s="1"/>
      <c r="HKT177" s="1"/>
      <c r="HKU177" s="1"/>
      <c r="HKV177" s="1"/>
      <c r="HKW177" s="1"/>
      <c r="HKX177" s="1"/>
      <c r="HKY177" s="1"/>
      <c r="HKZ177" s="1"/>
      <c r="HLA177" s="1"/>
      <c r="HLB177" s="1"/>
      <c r="HLC177" s="1"/>
      <c r="HLD177" s="1"/>
      <c r="HLE177" s="1"/>
      <c r="HLF177" s="1"/>
      <c r="HLG177" s="1"/>
      <c r="HLH177" s="1"/>
      <c r="HLI177" s="1"/>
      <c r="HLJ177" s="1"/>
      <c r="HLK177" s="1"/>
      <c r="HLL177" s="1"/>
      <c r="HLM177" s="1"/>
      <c r="HLN177" s="1"/>
      <c r="HLO177" s="1"/>
      <c r="HLP177" s="1"/>
      <c r="HLQ177" s="1"/>
      <c r="HLR177" s="1"/>
      <c r="HLS177" s="1"/>
      <c r="HLT177" s="1"/>
      <c r="HLU177" s="1"/>
      <c r="HLV177" s="1"/>
      <c r="HLW177" s="1"/>
      <c r="HLX177" s="1"/>
      <c r="HLY177" s="1"/>
      <c r="HLZ177" s="1"/>
      <c r="HMA177" s="1"/>
      <c r="HMB177" s="1"/>
      <c r="HMC177" s="1"/>
      <c r="HMD177" s="1"/>
      <c r="HME177" s="1"/>
      <c r="HMF177" s="1"/>
      <c r="HMG177" s="1"/>
      <c r="HMH177" s="1"/>
      <c r="HMI177" s="1"/>
      <c r="HMJ177" s="1"/>
      <c r="HMK177" s="1"/>
      <c r="HML177" s="1"/>
      <c r="HMM177" s="1"/>
      <c r="HMN177" s="1"/>
      <c r="HMO177" s="1"/>
      <c r="HMP177" s="1"/>
      <c r="HMQ177" s="1"/>
      <c r="HMR177" s="1"/>
      <c r="HMS177" s="1"/>
      <c r="HMT177" s="1"/>
      <c r="HMU177" s="1"/>
      <c r="HMV177" s="1"/>
      <c r="HMW177" s="1"/>
      <c r="HMX177" s="1"/>
      <c r="HMY177" s="1"/>
      <c r="HMZ177" s="1"/>
      <c r="HNA177" s="1"/>
      <c r="HNB177" s="1"/>
      <c r="HNC177" s="1"/>
      <c r="HND177" s="1"/>
      <c r="HNE177" s="1"/>
      <c r="HNF177" s="1"/>
      <c r="HNG177" s="1"/>
      <c r="HNH177" s="1"/>
      <c r="HNI177" s="1"/>
      <c r="HNJ177" s="1"/>
      <c r="HNK177" s="1"/>
      <c r="HNL177" s="1"/>
      <c r="HNM177" s="1"/>
      <c r="HNN177" s="1"/>
      <c r="HNO177" s="1"/>
      <c r="HNP177" s="1"/>
      <c r="HNQ177" s="1"/>
      <c r="HNR177" s="1"/>
      <c r="HNS177" s="1"/>
      <c r="HNT177" s="1"/>
      <c r="HNU177" s="1"/>
      <c r="HNV177" s="1"/>
      <c r="HNW177" s="1"/>
      <c r="HNX177" s="1"/>
      <c r="HNY177" s="1"/>
      <c r="HNZ177" s="1"/>
      <c r="HOA177" s="1"/>
      <c r="HOB177" s="1"/>
      <c r="HOC177" s="1"/>
      <c r="HOD177" s="1"/>
      <c r="HOE177" s="1"/>
      <c r="HOF177" s="1"/>
      <c r="HOG177" s="1"/>
      <c r="HOH177" s="1"/>
      <c r="HOI177" s="1"/>
      <c r="HOJ177" s="1"/>
      <c r="HOK177" s="1"/>
      <c r="HOL177" s="1"/>
      <c r="HOM177" s="1"/>
      <c r="HON177" s="1"/>
      <c r="HOO177" s="1"/>
      <c r="HOP177" s="1"/>
      <c r="HOQ177" s="1"/>
      <c r="HOR177" s="1"/>
      <c r="HOS177" s="1"/>
      <c r="HOT177" s="1"/>
      <c r="HOU177" s="1"/>
      <c r="HOV177" s="1"/>
      <c r="HOW177" s="1"/>
      <c r="HOX177" s="1"/>
      <c r="HOY177" s="1"/>
      <c r="HOZ177" s="1"/>
      <c r="HPA177" s="1"/>
      <c r="HPB177" s="1"/>
      <c r="HPC177" s="1"/>
      <c r="HPD177" s="1"/>
      <c r="HPE177" s="1"/>
      <c r="HPF177" s="1"/>
      <c r="HPG177" s="1"/>
      <c r="HPH177" s="1"/>
      <c r="HPI177" s="1"/>
      <c r="HPJ177" s="1"/>
      <c r="HPK177" s="1"/>
      <c r="HPL177" s="1"/>
      <c r="HPM177" s="1"/>
      <c r="HPN177" s="1"/>
      <c r="HPO177" s="1"/>
      <c r="HPP177" s="1"/>
      <c r="HPQ177" s="1"/>
      <c r="HPR177" s="1"/>
      <c r="HPS177" s="1"/>
      <c r="HPT177" s="1"/>
      <c r="HPU177" s="1"/>
      <c r="HPV177" s="1"/>
      <c r="HPW177" s="1"/>
      <c r="HPX177" s="1"/>
      <c r="HPY177" s="1"/>
      <c r="HPZ177" s="1"/>
      <c r="HQA177" s="1"/>
      <c r="HQB177" s="1"/>
      <c r="HQC177" s="1"/>
      <c r="HQD177" s="1"/>
      <c r="HQE177" s="1"/>
      <c r="HQF177" s="1"/>
      <c r="HQG177" s="1"/>
      <c r="HQH177" s="1"/>
      <c r="HQI177" s="1"/>
      <c r="HQJ177" s="1"/>
      <c r="HQK177" s="1"/>
      <c r="HQL177" s="1"/>
      <c r="HQM177" s="1"/>
      <c r="HQN177" s="1"/>
      <c r="HQO177" s="1"/>
      <c r="HQP177" s="1"/>
      <c r="HQQ177" s="1"/>
      <c r="HQR177" s="1"/>
      <c r="HQS177" s="1"/>
      <c r="HQT177" s="1"/>
      <c r="HQU177" s="1"/>
      <c r="HQV177" s="1"/>
      <c r="HQW177" s="1"/>
      <c r="HQX177" s="1"/>
      <c r="HQY177" s="1"/>
      <c r="HQZ177" s="1"/>
      <c r="HRA177" s="1"/>
      <c r="HRB177" s="1"/>
      <c r="HRC177" s="1"/>
      <c r="HRD177" s="1"/>
      <c r="HRE177" s="1"/>
      <c r="HRF177" s="1"/>
      <c r="HRG177" s="1"/>
      <c r="HRH177" s="1"/>
      <c r="HRI177" s="1"/>
      <c r="HRJ177" s="1"/>
      <c r="HRK177" s="1"/>
      <c r="HRL177" s="1"/>
      <c r="HRM177" s="1"/>
      <c r="HRN177" s="1"/>
      <c r="HRO177" s="1"/>
      <c r="HRP177" s="1"/>
      <c r="HRQ177" s="1"/>
      <c r="HRR177" s="1"/>
      <c r="HRS177" s="1"/>
      <c r="HRT177" s="1"/>
      <c r="HRU177" s="1"/>
      <c r="HRV177" s="1"/>
      <c r="HRW177" s="1"/>
      <c r="HRX177" s="1"/>
      <c r="HRY177" s="1"/>
      <c r="HRZ177" s="1"/>
      <c r="HSA177" s="1"/>
      <c r="HSB177" s="1"/>
      <c r="HSC177" s="1"/>
      <c r="HSD177" s="1"/>
      <c r="HSE177" s="1"/>
      <c r="HSF177" s="1"/>
      <c r="HSG177" s="1"/>
      <c r="HSH177" s="1"/>
      <c r="HSI177" s="1"/>
      <c r="HSJ177" s="1"/>
      <c r="HSK177" s="1"/>
      <c r="HSL177" s="1"/>
      <c r="HSM177" s="1"/>
      <c r="HSN177" s="1"/>
      <c r="HSO177" s="1"/>
      <c r="HSP177" s="1"/>
      <c r="HSQ177" s="1"/>
      <c r="HSR177" s="1"/>
      <c r="HSS177" s="1"/>
      <c r="HST177" s="1"/>
      <c r="HSU177" s="1"/>
      <c r="HSV177" s="1"/>
      <c r="HSW177" s="1"/>
      <c r="HSX177" s="1"/>
      <c r="HSY177" s="1"/>
      <c r="HSZ177" s="1"/>
      <c r="HTA177" s="1"/>
      <c r="HTB177" s="1"/>
      <c r="HTC177" s="1"/>
      <c r="HTD177" s="1"/>
      <c r="HTE177" s="1"/>
      <c r="HTF177" s="1"/>
      <c r="HTG177" s="1"/>
      <c r="HTH177" s="1"/>
      <c r="HTI177" s="1"/>
      <c r="HTJ177" s="1"/>
      <c r="HTK177" s="1"/>
      <c r="HTL177" s="1"/>
      <c r="HTM177" s="1"/>
      <c r="HTN177" s="1"/>
      <c r="HTO177" s="1"/>
      <c r="HTP177" s="1"/>
      <c r="HTQ177" s="1"/>
      <c r="HTR177" s="1"/>
      <c r="HTS177" s="1"/>
      <c r="HTT177" s="1"/>
      <c r="HTU177" s="1"/>
      <c r="HTV177" s="1"/>
      <c r="HTW177" s="1"/>
      <c r="HTX177" s="1"/>
      <c r="HTY177" s="1"/>
      <c r="HTZ177" s="1"/>
      <c r="HUA177" s="1"/>
      <c r="HUB177" s="1"/>
      <c r="HUC177" s="1"/>
      <c r="HUD177" s="1"/>
      <c r="HUE177" s="1"/>
      <c r="HUF177" s="1"/>
      <c r="HUG177" s="1"/>
      <c r="HUH177" s="1"/>
      <c r="HUI177" s="1"/>
      <c r="HUJ177" s="1"/>
      <c r="HUK177" s="1"/>
      <c r="HUL177" s="1"/>
      <c r="HUM177" s="1"/>
      <c r="HUN177" s="1"/>
      <c r="HUO177" s="1"/>
      <c r="HUP177" s="1"/>
      <c r="HUQ177" s="1"/>
      <c r="HUR177" s="1"/>
      <c r="HUS177" s="1"/>
      <c r="HUT177" s="1"/>
      <c r="HUU177" s="1"/>
      <c r="HUV177" s="1"/>
      <c r="HUW177" s="1"/>
      <c r="HUX177" s="1"/>
      <c r="HUY177" s="1"/>
      <c r="HUZ177" s="1"/>
      <c r="HVA177" s="1"/>
      <c r="HVB177" s="1"/>
      <c r="HVC177" s="1"/>
      <c r="HVD177" s="1"/>
      <c r="HVE177" s="1"/>
      <c r="HVF177" s="1"/>
      <c r="HVG177" s="1"/>
      <c r="HVH177" s="1"/>
      <c r="HVI177" s="1"/>
      <c r="HVJ177" s="1"/>
      <c r="HVK177" s="1"/>
      <c r="HVL177" s="1"/>
      <c r="HVM177" s="1"/>
      <c r="HVN177" s="1"/>
      <c r="HVO177" s="1"/>
      <c r="HVP177" s="1"/>
      <c r="HVQ177" s="1"/>
      <c r="HVR177" s="1"/>
      <c r="HVS177" s="1"/>
      <c r="HVT177" s="1"/>
      <c r="HVU177" s="1"/>
      <c r="HVV177" s="1"/>
      <c r="HVW177" s="1"/>
      <c r="HVX177" s="1"/>
      <c r="HVY177" s="1"/>
      <c r="HVZ177" s="1"/>
      <c r="HWA177" s="1"/>
      <c r="HWB177" s="1"/>
      <c r="HWC177" s="1"/>
      <c r="HWD177" s="1"/>
      <c r="HWE177" s="1"/>
      <c r="HWF177" s="1"/>
      <c r="HWG177" s="1"/>
      <c r="HWH177" s="1"/>
      <c r="HWI177" s="1"/>
      <c r="HWJ177" s="1"/>
      <c r="HWK177" s="1"/>
      <c r="HWL177" s="1"/>
      <c r="HWM177" s="1"/>
      <c r="HWN177" s="1"/>
      <c r="HWO177" s="1"/>
      <c r="HWP177" s="1"/>
      <c r="HWQ177" s="1"/>
      <c r="HWR177" s="1"/>
      <c r="HWS177" s="1"/>
      <c r="HWT177" s="1"/>
      <c r="HWU177" s="1"/>
      <c r="HWV177" s="1"/>
      <c r="HWW177" s="1"/>
      <c r="HWX177" s="1"/>
      <c r="HWY177" s="1"/>
      <c r="HWZ177" s="1"/>
      <c r="HXA177" s="1"/>
      <c r="HXB177" s="1"/>
      <c r="HXC177" s="1"/>
      <c r="HXD177" s="1"/>
      <c r="HXE177" s="1"/>
      <c r="HXF177" s="1"/>
      <c r="HXG177" s="1"/>
      <c r="HXH177" s="1"/>
      <c r="HXI177" s="1"/>
      <c r="HXJ177" s="1"/>
      <c r="HXK177" s="1"/>
      <c r="HXL177" s="1"/>
      <c r="HXM177" s="1"/>
      <c r="HXN177" s="1"/>
      <c r="HXO177" s="1"/>
      <c r="HXP177" s="1"/>
      <c r="HXQ177" s="1"/>
      <c r="HXR177" s="1"/>
      <c r="HXS177" s="1"/>
      <c r="HXT177" s="1"/>
      <c r="HXU177" s="1"/>
      <c r="HXV177" s="1"/>
      <c r="HXW177" s="1"/>
      <c r="HXX177" s="1"/>
      <c r="HXY177" s="1"/>
      <c r="HXZ177" s="1"/>
      <c r="HYA177" s="1"/>
      <c r="HYB177" s="1"/>
      <c r="HYC177" s="1"/>
      <c r="HYD177" s="1"/>
      <c r="HYE177" s="1"/>
      <c r="HYF177" s="1"/>
      <c r="HYG177" s="1"/>
      <c r="HYH177" s="1"/>
      <c r="HYI177" s="1"/>
      <c r="HYJ177" s="1"/>
      <c r="HYK177" s="1"/>
      <c r="HYL177" s="1"/>
      <c r="HYM177" s="1"/>
      <c r="HYN177" s="1"/>
      <c r="HYO177" s="1"/>
      <c r="HYP177" s="1"/>
      <c r="HYQ177" s="1"/>
      <c r="HYR177" s="1"/>
      <c r="HYS177" s="1"/>
      <c r="HYT177" s="1"/>
      <c r="HYU177" s="1"/>
      <c r="HYV177" s="1"/>
      <c r="HYW177" s="1"/>
      <c r="HYX177" s="1"/>
      <c r="HYY177" s="1"/>
      <c r="HYZ177" s="1"/>
      <c r="HZA177" s="1"/>
      <c r="HZB177" s="1"/>
      <c r="HZC177" s="1"/>
      <c r="HZD177" s="1"/>
      <c r="HZE177" s="1"/>
      <c r="HZF177" s="1"/>
      <c r="HZG177" s="1"/>
      <c r="HZH177" s="1"/>
      <c r="HZI177" s="1"/>
      <c r="HZJ177" s="1"/>
      <c r="HZK177" s="1"/>
      <c r="HZL177" s="1"/>
      <c r="HZM177" s="1"/>
      <c r="HZN177" s="1"/>
      <c r="HZO177" s="1"/>
      <c r="HZP177" s="1"/>
      <c r="HZQ177" s="1"/>
      <c r="HZR177" s="1"/>
      <c r="HZS177" s="1"/>
      <c r="HZT177" s="1"/>
      <c r="HZU177" s="1"/>
      <c r="HZV177" s="1"/>
      <c r="HZW177" s="1"/>
      <c r="HZX177" s="1"/>
      <c r="HZY177" s="1"/>
      <c r="HZZ177" s="1"/>
      <c r="IAA177" s="1"/>
      <c r="IAB177" s="1"/>
      <c r="IAC177" s="1"/>
      <c r="IAD177" s="1"/>
      <c r="IAE177" s="1"/>
      <c r="IAF177" s="1"/>
      <c r="IAG177" s="1"/>
      <c r="IAH177" s="1"/>
      <c r="IAI177" s="1"/>
      <c r="IAJ177" s="1"/>
      <c r="IAK177" s="1"/>
      <c r="IAL177" s="1"/>
      <c r="IAM177" s="1"/>
      <c r="IAN177" s="1"/>
      <c r="IAO177" s="1"/>
      <c r="IAP177" s="1"/>
      <c r="IAQ177" s="1"/>
      <c r="IAR177" s="1"/>
      <c r="IAS177" s="1"/>
      <c r="IAT177" s="1"/>
      <c r="IAU177" s="1"/>
      <c r="IAV177" s="1"/>
      <c r="IAW177" s="1"/>
      <c r="IAX177" s="1"/>
      <c r="IAY177" s="1"/>
      <c r="IAZ177" s="1"/>
      <c r="IBA177" s="1"/>
      <c r="IBB177" s="1"/>
      <c r="IBC177" s="1"/>
      <c r="IBD177" s="1"/>
      <c r="IBE177" s="1"/>
      <c r="IBF177" s="1"/>
      <c r="IBG177" s="1"/>
      <c r="IBH177" s="1"/>
      <c r="IBI177" s="1"/>
      <c r="IBJ177" s="1"/>
      <c r="IBK177" s="1"/>
      <c r="IBL177" s="1"/>
      <c r="IBM177" s="1"/>
      <c r="IBN177" s="1"/>
      <c r="IBO177" s="1"/>
      <c r="IBP177" s="1"/>
      <c r="IBQ177" s="1"/>
      <c r="IBR177" s="1"/>
      <c r="IBS177" s="1"/>
      <c r="IBT177" s="1"/>
      <c r="IBU177" s="1"/>
      <c r="IBV177" s="1"/>
      <c r="IBW177" s="1"/>
      <c r="IBX177" s="1"/>
      <c r="IBY177" s="1"/>
      <c r="IBZ177" s="1"/>
      <c r="ICA177" s="1"/>
      <c r="ICB177" s="1"/>
      <c r="ICC177" s="1"/>
      <c r="ICD177" s="1"/>
      <c r="ICE177" s="1"/>
      <c r="ICF177" s="1"/>
      <c r="ICG177" s="1"/>
      <c r="ICH177" s="1"/>
      <c r="ICI177" s="1"/>
      <c r="ICJ177" s="1"/>
      <c r="ICK177" s="1"/>
      <c r="ICL177" s="1"/>
      <c r="ICM177" s="1"/>
      <c r="ICN177" s="1"/>
      <c r="ICO177" s="1"/>
      <c r="ICP177" s="1"/>
      <c r="ICQ177" s="1"/>
      <c r="ICR177" s="1"/>
      <c r="ICS177" s="1"/>
      <c r="ICT177" s="1"/>
      <c r="ICU177" s="1"/>
      <c r="ICV177" s="1"/>
      <c r="ICW177" s="1"/>
      <c r="ICX177" s="1"/>
      <c r="ICY177" s="1"/>
      <c r="ICZ177" s="1"/>
      <c r="IDA177" s="1"/>
      <c r="IDB177" s="1"/>
      <c r="IDC177" s="1"/>
      <c r="IDD177" s="1"/>
      <c r="IDE177" s="1"/>
      <c r="IDF177" s="1"/>
      <c r="IDG177" s="1"/>
      <c r="IDH177" s="1"/>
      <c r="IDI177" s="1"/>
      <c r="IDJ177" s="1"/>
      <c r="IDK177" s="1"/>
      <c r="IDL177" s="1"/>
      <c r="IDM177" s="1"/>
      <c r="IDN177" s="1"/>
      <c r="IDO177" s="1"/>
      <c r="IDP177" s="1"/>
      <c r="IDQ177" s="1"/>
      <c r="IDR177" s="1"/>
      <c r="IDS177" s="1"/>
      <c r="IDT177" s="1"/>
      <c r="IDU177" s="1"/>
      <c r="IDV177" s="1"/>
      <c r="IDW177" s="1"/>
      <c r="IDX177" s="1"/>
      <c r="IDY177" s="1"/>
      <c r="IDZ177" s="1"/>
      <c r="IEA177" s="1"/>
      <c r="IEB177" s="1"/>
      <c r="IEC177" s="1"/>
      <c r="IED177" s="1"/>
      <c r="IEE177" s="1"/>
      <c r="IEF177" s="1"/>
      <c r="IEG177" s="1"/>
      <c r="IEH177" s="1"/>
      <c r="IEI177" s="1"/>
      <c r="IEJ177" s="1"/>
      <c r="IEK177" s="1"/>
      <c r="IEL177" s="1"/>
      <c r="IEM177" s="1"/>
      <c r="IEN177" s="1"/>
      <c r="IEO177" s="1"/>
      <c r="IEP177" s="1"/>
      <c r="IEQ177" s="1"/>
      <c r="IER177" s="1"/>
      <c r="IES177" s="1"/>
      <c r="IET177" s="1"/>
      <c r="IEU177" s="1"/>
      <c r="IEV177" s="1"/>
      <c r="IEW177" s="1"/>
      <c r="IEX177" s="1"/>
      <c r="IEY177" s="1"/>
      <c r="IEZ177" s="1"/>
      <c r="IFA177" s="1"/>
      <c r="IFB177" s="1"/>
      <c r="IFC177" s="1"/>
      <c r="IFD177" s="1"/>
      <c r="IFE177" s="1"/>
      <c r="IFF177" s="1"/>
      <c r="IFG177" s="1"/>
      <c r="IFH177" s="1"/>
      <c r="IFI177" s="1"/>
      <c r="IFJ177" s="1"/>
      <c r="IFK177" s="1"/>
      <c r="IFL177" s="1"/>
      <c r="IFM177" s="1"/>
      <c r="IFN177" s="1"/>
      <c r="IFO177" s="1"/>
      <c r="IFP177" s="1"/>
      <c r="IFQ177" s="1"/>
      <c r="IFR177" s="1"/>
      <c r="IFS177" s="1"/>
      <c r="IFT177" s="1"/>
      <c r="IFU177" s="1"/>
      <c r="IFV177" s="1"/>
      <c r="IFW177" s="1"/>
      <c r="IFX177" s="1"/>
      <c r="IFY177" s="1"/>
      <c r="IFZ177" s="1"/>
      <c r="IGA177" s="1"/>
      <c r="IGB177" s="1"/>
      <c r="IGC177" s="1"/>
      <c r="IGD177" s="1"/>
      <c r="IGE177" s="1"/>
      <c r="IGF177" s="1"/>
      <c r="IGG177" s="1"/>
      <c r="IGH177" s="1"/>
      <c r="IGI177" s="1"/>
      <c r="IGJ177" s="1"/>
      <c r="IGK177" s="1"/>
      <c r="IGL177" s="1"/>
      <c r="IGM177" s="1"/>
      <c r="IGN177" s="1"/>
      <c r="IGO177" s="1"/>
      <c r="IGP177" s="1"/>
      <c r="IGQ177" s="1"/>
      <c r="IGR177" s="1"/>
      <c r="IGS177" s="1"/>
      <c r="IGT177" s="1"/>
      <c r="IGU177" s="1"/>
      <c r="IGV177" s="1"/>
      <c r="IGW177" s="1"/>
      <c r="IGX177" s="1"/>
      <c r="IGY177" s="1"/>
      <c r="IGZ177" s="1"/>
      <c r="IHA177" s="1"/>
      <c r="IHB177" s="1"/>
      <c r="IHC177" s="1"/>
      <c r="IHD177" s="1"/>
      <c r="IHE177" s="1"/>
      <c r="IHF177" s="1"/>
      <c r="IHG177" s="1"/>
      <c r="IHH177" s="1"/>
      <c r="IHI177" s="1"/>
      <c r="IHJ177" s="1"/>
      <c r="IHK177" s="1"/>
      <c r="IHL177" s="1"/>
      <c r="IHM177" s="1"/>
      <c r="IHN177" s="1"/>
      <c r="IHO177" s="1"/>
      <c r="IHP177" s="1"/>
      <c r="IHQ177" s="1"/>
      <c r="IHR177" s="1"/>
      <c r="IHS177" s="1"/>
      <c r="IHT177" s="1"/>
      <c r="IHU177" s="1"/>
      <c r="IHV177" s="1"/>
      <c r="IHW177" s="1"/>
      <c r="IHX177" s="1"/>
      <c r="IHY177" s="1"/>
      <c r="IHZ177" s="1"/>
      <c r="IIA177" s="1"/>
      <c r="IIB177" s="1"/>
      <c r="IIC177" s="1"/>
      <c r="IID177" s="1"/>
      <c r="IIE177" s="1"/>
      <c r="IIF177" s="1"/>
      <c r="IIG177" s="1"/>
      <c r="IIH177" s="1"/>
      <c r="III177" s="1"/>
      <c r="IIJ177" s="1"/>
      <c r="IIK177" s="1"/>
      <c r="IIL177" s="1"/>
      <c r="IIM177" s="1"/>
      <c r="IIN177" s="1"/>
      <c r="IIO177" s="1"/>
      <c r="IIP177" s="1"/>
      <c r="IIQ177" s="1"/>
      <c r="IIR177" s="1"/>
      <c r="IIS177" s="1"/>
      <c r="IIT177" s="1"/>
      <c r="IIU177" s="1"/>
      <c r="IIV177" s="1"/>
      <c r="IIW177" s="1"/>
      <c r="IIX177" s="1"/>
      <c r="IIY177" s="1"/>
      <c r="IIZ177" s="1"/>
      <c r="IJA177" s="1"/>
      <c r="IJB177" s="1"/>
      <c r="IJC177" s="1"/>
      <c r="IJD177" s="1"/>
      <c r="IJE177" s="1"/>
      <c r="IJF177" s="1"/>
      <c r="IJG177" s="1"/>
      <c r="IJH177" s="1"/>
      <c r="IJI177" s="1"/>
      <c r="IJJ177" s="1"/>
      <c r="IJK177" s="1"/>
      <c r="IJL177" s="1"/>
      <c r="IJM177" s="1"/>
      <c r="IJN177" s="1"/>
      <c r="IJO177" s="1"/>
      <c r="IJP177" s="1"/>
      <c r="IJQ177" s="1"/>
      <c r="IJR177" s="1"/>
      <c r="IJS177" s="1"/>
      <c r="IJT177" s="1"/>
      <c r="IJU177" s="1"/>
      <c r="IJV177" s="1"/>
      <c r="IJW177" s="1"/>
      <c r="IJX177" s="1"/>
      <c r="IJY177" s="1"/>
      <c r="IJZ177" s="1"/>
      <c r="IKA177" s="1"/>
      <c r="IKB177" s="1"/>
      <c r="IKC177" s="1"/>
      <c r="IKD177" s="1"/>
      <c r="IKE177" s="1"/>
      <c r="IKF177" s="1"/>
      <c r="IKG177" s="1"/>
      <c r="IKH177" s="1"/>
      <c r="IKI177" s="1"/>
      <c r="IKJ177" s="1"/>
      <c r="IKK177" s="1"/>
      <c r="IKL177" s="1"/>
      <c r="IKM177" s="1"/>
      <c r="IKN177" s="1"/>
      <c r="IKO177" s="1"/>
      <c r="IKP177" s="1"/>
      <c r="IKQ177" s="1"/>
      <c r="IKR177" s="1"/>
      <c r="IKS177" s="1"/>
      <c r="IKT177" s="1"/>
      <c r="IKU177" s="1"/>
      <c r="IKV177" s="1"/>
      <c r="IKW177" s="1"/>
      <c r="IKX177" s="1"/>
      <c r="IKY177" s="1"/>
      <c r="IKZ177" s="1"/>
      <c r="ILA177" s="1"/>
      <c r="ILB177" s="1"/>
      <c r="ILC177" s="1"/>
      <c r="ILD177" s="1"/>
      <c r="ILE177" s="1"/>
      <c r="ILF177" s="1"/>
      <c r="ILG177" s="1"/>
      <c r="ILH177" s="1"/>
      <c r="ILI177" s="1"/>
      <c r="ILJ177" s="1"/>
      <c r="ILK177" s="1"/>
      <c r="ILL177" s="1"/>
      <c r="ILM177" s="1"/>
      <c r="ILN177" s="1"/>
      <c r="ILO177" s="1"/>
      <c r="ILP177" s="1"/>
      <c r="ILQ177" s="1"/>
      <c r="ILR177" s="1"/>
      <c r="ILS177" s="1"/>
      <c r="ILT177" s="1"/>
      <c r="ILU177" s="1"/>
      <c r="ILV177" s="1"/>
      <c r="ILW177" s="1"/>
      <c r="ILX177" s="1"/>
      <c r="ILY177" s="1"/>
      <c r="ILZ177" s="1"/>
      <c r="IMA177" s="1"/>
      <c r="IMB177" s="1"/>
      <c r="IMC177" s="1"/>
      <c r="IMD177" s="1"/>
      <c r="IME177" s="1"/>
      <c r="IMF177" s="1"/>
      <c r="IMG177" s="1"/>
      <c r="IMH177" s="1"/>
      <c r="IMI177" s="1"/>
      <c r="IMJ177" s="1"/>
      <c r="IMK177" s="1"/>
      <c r="IML177" s="1"/>
      <c r="IMM177" s="1"/>
      <c r="IMN177" s="1"/>
      <c r="IMO177" s="1"/>
      <c r="IMP177" s="1"/>
      <c r="IMQ177" s="1"/>
      <c r="IMR177" s="1"/>
      <c r="IMS177" s="1"/>
      <c r="IMT177" s="1"/>
      <c r="IMU177" s="1"/>
      <c r="IMV177" s="1"/>
      <c r="IMW177" s="1"/>
      <c r="IMX177" s="1"/>
      <c r="IMY177" s="1"/>
      <c r="IMZ177" s="1"/>
      <c r="INA177" s="1"/>
      <c r="INB177" s="1"/>
      <c r="INC177" s="1"/>
      <c r="IND177" s="1"/>
      <c r="INE177" s="1"/>
      <c r="INF177" s="1"/>
      <c r="ING177" s="1"/>
      <c r="INH177" s="1"/>
      <c r="INI177" s="1"/>
      <c r="INJ177" s="1"/>
      <c r="INK177" s="1"/>
      <c r="INL177" s="1"/>
      <c r="INM177" s="1"/>
      <c r="INN177" s="1"/>
      <c r="INO177" s="1"/>
      <c r="INP177" s="1"/>
      <c r="INQ177" s="1"/>
      <c r="INR177" s="1"/>
      <c r="INS177" s="1"/>
      <c r="INT177" s="1"/>
      <c r="INU177" s="1"/>
      <c r="INV177" s="1"/>
      <c r="INW177" s="1"/>
      <c r="INX177" s="1"/>
      <c r="INY177" s="1"/>
      <c r="INZ177" s="1"/>
      <c r="IOA177" s="1"/>
      <c r="IOB177" s="1"/>
      <c r="IOC177" s="1"/>
      <c r="IOD177" s="1"/>
      <c r="IOE177" s="1"/>
      <c r="IOF177" s="1"/>
      <c r="IOG177" s="1"/>
      <c r="IOH177" s="1"/>
      <c r="IOI177" s="1"/>
      <c r="IOJ177" s="1"/>
      <c r="IOK177" s="1"/>
      <c r="IOL177" s="1"/>
      <c r="IOM177" s="1"/>
      <c r="ION177" s="1"/>
      <c r="IOO177" s="1"/>
      <c r="IOP177" s="1"/>
      <c r="IOQ177" s="1"/>
      <c r="IOR177" s="1"/>
      <c r="IOS177" s="1"/>
      <c r="IOT177" s="1"/>
      <c r="IOU177" s="1"/>
      <c r="IOV177" s="1"/>
      <c r="IOW177" s="1"/>
      <c r="IOX177" s="1"/>
      <c r="IOY177" s="1"/>
      <c r="IOZ177" s="1"/>
      <c r="IPA177" s="1"/>
      <c r="IPB177" s="1"/>
      <c r="IPC177" s="1"/>
      <c r="IPD177" s="1"/>
      <c r="IPE177" s="1"/>
      <c r="IPF177" s="1"/>
      <c r="IPG177" s="1"/>
      <c r="IPH177" s="1"/>
      <c r="IPI177" s="1"/>
      <c r="IPJ177" s="1"/>
      <c r="IPK177" s="1"/>
      <c r="IPL177" s="1"/>
      <c r="IPM177" s="1"/>
      <c r="IPN177" s="1"/>
      <c r="IPO177" s="1"/>
      <c r="IPP177" s="1"/>
      <c r="IPQ177" s="1"/>
      <c r="IPR177" s="1"/>
      <c r="IPS177" s="1"/>
      <c r="IPT177" s="1"/>
      <c r="IPU177" s="1"/>
      <c r="IPV177" s="1"/>
      <c r="IPW177" s="1"/>
      <c r="IPX177" s="1"/>
      <c r="IPY177" s="1"/>
      <c r="IPZ177" s="1"/>
      <c r="IQA177" s="1"/>
      <c r="IQB177" s="1"/>
      <c r="IQC177" s="1"/>
      <c r="IQD177" s="1"/>
      <c r="IQE177" s="1"/>
      <c r="IQF177" s="1"/>
      <c r="IQG177" s="1"/>
      <c r="IQH177" s="1"/>
      <c r="IQI177" s="1"/>
      <c r="IQJ177" s="1"/>
      <c r="IQK177" s="1"/>
      <c r="IQL177" s="1"/>
      <c r="IQM177" s="1"/>
      <c r="IQN177" s="1"/>
      <c r="IQO177" s="1"/>
      <c r="IQP177" s="1"/>
      <c r="IQQ177" s="1"/>
      <c r="IQR177" s="1"/>
      <c r="IQS177" s="1"/>
      <c r="IQT177" s="1"/>
      <c r="IQU177" s="1"/>
      <c r="IQV177" s="1"/>
      <c r="IQW177" s="1"/>
      <c r="IQX177" s="1"/>
      <c r="IQY177" s="1"/>
      <c r="IQZ177" s="1"/>
      <c r="IRA177" s="1"/>
      <c r="IRB177" s="1"/>
      <c r="IRC177" s="1"/>
      <c r="IRD177" s="1"/>
      <c r="IRE177" s="1"/>
      <c r="IRF177" s="1"/>
      <c r="IRG177" s="1"/>
      <c r="IRH177" s="1"/>
      <c r="IRI177" s="1"/>
      <c r="IRJ177" s="1"/>
      <c r="IRK177" s="1"/>
      <c r="IRL177" s="1"/>
      <c r="IRM177" s="1"/>
      <c r="IRN177" s="1"/>
      <c r="IRO177" s="1"/>
      <c r="IRP177" s="1"/>
      <c r="IRQ177" s="1"/>
      <c r="IRR177" s="1"/>
      <c r="IRS177" s="1"/>
      <c r="IRT177" s="1"/>
      <c r="IRU177" s="1"/>
      <c r="IRV177" s="1"/>
      <c r="IRW177" s="1"/>
      <c r="IRX177" s="1"/>
      <c r="IRY177" s="1"/>
      <c r="IRZ177" s="1"/>
      <c r="ISA177" s="1"/>
      <c r="ISB177" s="1"/>
      <c r="ISC177" s="1"/>
      <c r="ISD177" s="1"/>
      <c r="ISE177" s="1"/>
      <c r="ISF177" s="1"/>
      <c r="ISG177" s="1"/>
      <c r="ISH177" s="1"/>
      <c r="ISI177" s="1"/>
      <c r="ISJ177" s="1"/>
      <c r="ISK177" s="1"/>
      <c r="ISL177" s="1"/>
      <c r="ISM177" s="1"/>
      <c r="ISN177" s="1"/>
      <c r="ISO177" s="1"/>
      <c r="ISP177" s="1"/>
      <c r="ISQ177" s="1"/>
      <c r="ISR177" s="1"/>
      <c r="ISS177" s="1"/>
      <c r="IST177" s="1"/>
      <c r="ISU177" s="1"/>
      <c r="ISV177" s="1"/>
      <c r="ISW177" s="1"/>
      <c r="ISX177" s="1"/>
      <c r="ISY177" s="1"/>
      <c r="ISZ177" s="1"/>
      <c r="ITA177" s="1"/>
      <c r="ITB177" s="1"/>
      <c r="ITC177" s="1"/>
      <c r="ITD177" s="1"/>
      <c r="ITE177" s="1"/>
      <c r="ITF177" s="1"/>
      <c r="ITG177" s="1"/>
      <c r="ITH177" s="1"/>
      <c r="ITI177" s="1"/>
      <c r="ITJ177" s="1"/>
      <c r="ITK177" s="1"/>
      <c r="ITL177" s="1"/>
      <c r="ITM177" s="1"/>
      <c r="ITN177" s="1"/>
      <c r="ITO177" s="1"/>
      <c r="ITP177" s="1"/>
      <c r="ITQ177" s="1"/>
      <c r="ITR177" s="1"/>
      <c r="ITS177" s="1"/>
      <c r="ITT177" s="1"/>
      <c r="ITU177" s="1"/>
      <c r="ITV177" s="1"/>
      <c r="ITW177" s="1"/>
      <c r="ITX177" s="1"/>
      <c r="ITY177" s="1"/>
      <c r="ITZ177" s="1"/>
      <c r="IUA177" s="1"/>
      <c r="IUB177" s="1"/>
      <c r="IUC177" s="1"/>
      <c r="IUD177" s="1"/>
      <c r="IUE177" s="1"/>
      <c r="IUF177" s="1"/>
      <c r="IUG177" s="1"/>
      <c r="IUH177" s="1"/>
      <c r="IUI177" s="1"/>
      <c r="IUJ177" s="1"/>
      <c r="IUK177" s="1"/>
      <c r="IUL177" s="1"/>
      <c r="IUM177" s="1"/>
      <c r="IUN177" s="1"/>
      <c r="IUO177" s="1"/>
      <c r="IUP177" s="1"/>
      <c r="IUQ177" s="1"/>
      <c r="IUR177" s="1"/>
      <c r="IUS177" s="1"/>
      <c r="IUT177" s="1"/>
      <c r="IUU177" s="1"/>
      <c r="IUV177" s="1"/>
      <c r="IUW177" s="1"/>
      <c r="IUX177" s="1"/>
      <c r="IUY177" s="1"/>
      <c r="IUZ177" s="1"/>
      <c r="IVA177" s="1"/>
      <c r="IVB177" s="1"/>
      <c r="IVC177" s="1"/>
      <c r="IVD177" s="1"/>
      <c r="IVE177" s="1"/>
      <c r="IVF177" s="1"/>
      <c r="IVG177" s="1"/>
      <c r="IVH177" s="1"/>
      <c r="IVI177" s="1"/>
      <c r="IVJ177" s="1"/>
      <c r="IVK177" s="1"/>
      <c r="IVL177" s="1"/>
      <c r="IVM177" s="1"/>
      <c r="IVN177" s="1"/>
      <c r="IVO177" s="1"/>
      <c r="IVP177" s="1"/>
      <c r="IVQ177" s="1"/>
      <c r="IVR177" s="1"/>
      <c r="IVS177" s="1"/>
      <c r="IVT177" s="1"/>
      <c r="IVU177" s="1"/>
      <c r="IVV177" s="1"/>
      <c r="IVW177" s="1"/>
      <c r="IVX177" s="1"/>
      <c r="IVY177" s="1"/>
      <c r="IVZ177" s="1"/>
      <c r="IWA177" s="1"/>
      <c r="IWB177" s="1"/>
      <c r="IWC177" s="1"/>
      <c r="IWD177" s="1"/>
      <c r="IWE177" s="1"/>
      <c r="IWF177" s="1"/>
      <c r="IWG177" s="1"/>
      <c r="IWH177" s="1"/>
      <c r="IWI177" s="1"/>
      <c r="IWJ177" s="1"/>
      <c r="IWK177" s="1"/>
      <c r="IWL177" s="1"/>
      <c r="IWM177" s="1"/>
      <c r="IWN177" s="1"/>
      <c r="IWO177" s="1"/>
      <c r="IWP177" s="1"/>
      <c r="IWQ177" s="1"/>
      <c r="IWR177" s="1"/>
      <c r="IWS177" s="1"/>
      <c r="IWT177" s="1"/>
      <c r="IWU177" s="1"/>
      <c r="IWV177" s="1"/>
      <c r="IWW177" s="1"/>
      <c r="IWX177" s="1"/>
      <c r="IWY177" s="1"/>
      <c r="IWZ177" s="1"/>
      <c r="IXA177" s="1"/>
      <c r="IXB177" s="1"/>
      <c r="IXC177" s="1"/>
      <c r="IXD177" s="1"/>
      <c r="IXE177" s="1"/>
      <c r="IXF177" s="1"/>
      <c r="IXG177" s="1"/>
      <c r="IXH177" s="1"/>
      <c r="IXI177" s="1"/>
      <c r="IXJ177" s="1"/>
      <c r="IXK177" s="1"/>
      <c r="IXL177" s="1"/>
      <c r="IXM177" s="1"/>
      <c r="IXN177" s="1"/>
      <c r="IXO177" s="1"/>
      <c r="IXP177" s="1"/>
      <c r="IXQ177" s="1"/>
      <c r="IXR177" s="1"/>
      <c r="IXS177" s="1"/>
      <c r="IXT177" s="1"/>
      <c r="IXU177" s="1"/>
      <c r="IXV177" s="1"/>
      <c r="IXW177" s="1"/>
      <c r="IXX177" s="1"/>
      <c r="IXY177" s="1"/>
      <c r="IXZ177" s="1"/>
      <c r="IYA177" s="1"/>
      <c r="IYB177" s="1"/>
      <c r="IYC177" s="1"/>
      <c r="IYD177" s="1"/>
      <c r="IYE177" s="1"/>
      <c r="IYF177" s="1"/>
      <c r="IYG177" s="1"/>
      <c r="IYH177" s="1"/>
      <c r="IYI177" s="1"/>
      <c r="IYJ177" s="1"/>
      <c r="IYK177" s="1"/>
      <c r="IYL177" s="1"/>
      <c r="IYM177" s="1"/>
      <c r="IYN177" s="1"/>
      <c r="IYO177" s="1"/>
      <c r="IYP177" s="1"/>
      <c r="IYQ177" s="1"/>
      <c r="IYR177" s="1"/>
      <c r="IYS177" s="1"/>
      <c r="IYT177" s="1"/>
      <c r="IYU177" s="1"/>
      <c r="IYV177" s="1"/>
      <c r="IYW177" s="1"/>
      <c r="IYX177" s="1"/>
      <c r="IYY177" s="1"/>
      <c r="IYZ177" s="1"/>
      <c r="IZA177" s="1"/>
      <c r="IZB177" s="1"/>
      <c r="IZC177" s="1"/>
      <c r="IZD177" s="1"/>
      <c r="IZE177" s="1"/>
      <c r="IZF177" s="1"/>
      <c r="IZG177" s="1"/>
      <c r="IZH177" s="1"/>
      <c r="IZI177" s="1"/>
      <c r="IZJ177" s="1"/>
      <c r="IZK177" s="1"/>
      <c r="IZL177" s="1"/>
      <c r="IZM177" s="1"/>
      <c r="IZN177" s="1"/>
      <c r="IZO177" s="1"/>
      <c r="IZP177" s="1"/>
      <c r="IZQ177" s="1"/>
      <c r="IZR177" s="1"/>
      <c r="IZS177" s="1"/>
      <c r="IZT177" s="1"/>
      <c r="IZU177" s="1"/>
      <c r="IZV177" s="1"/>
      <c r="IZW177" s="1"/>
      <c r="IZX177" s="1"/>
      <c r="IZY177" s="1"/>
      <c r="IZZ177" s="1"/>
      <c r="JAA177" s="1"/>
      <c r="JAB177" s="1"/>
      <c r="JAC177" s="1"/>
      <c r="JAD177" s="1"/>
      <c r="JAE177" s="1"/>
      <c r="JAF177" s="1"/>
      <c r="JAG177" s="1"/>
      <c r="JAH177" s="1"/>
      <c r="JAI177" s="1"/>
      <c r="JAJ177" s="1"/>
      <c r="JAK177" s="1"/>
      <c r="JAL177" s="1"/>
      <c r="JAM177" s="1"/>
      <c r="JAN177" s="1"/>
      <c r="JAO177" s="1"/>
      <c r="JAP177" s="1"/>
      <c r="JAQ177" s="1"/>
      <c r="JAR177" s="1"/>
      <c r="JAS177" s="1"/>
      <c r="JAT177" s="1"/>
      <c r="JAU177" s="1"/>
      <c r="JAV177" s="1"/>
      <c r="JAW177" s="1"/>
      <c r="JAX177" s="1"/>
      <c r="JAY177" s="1"/>
      <c r="JAZ177" s="1"/>
      <c r="JBA177" s="1"/>
      <c r="JBB177" s="1"/>
      <c r="JBC177" s="1"/>
      <c r="JBD177" s="1"/>
      <c r="JBE177" s="1"/>
      <c r="JBF177" s="1"/>
      <c r="JBG177" s="1"/>
      <c r="JBH177" s="1"/>
      <c r="JBI177" s="1"/>
      <c r="JBJ177" s="1"/>
      <c r="JBK177" s="1"/>
      <c r="JBL177" s="1"/>
      <c r="JBM177" s="1"/>
      <c r="JBN177" s="1"/>
      <c r="JBO177" s="1"/>
      <c r="JBP177" s="1"/>
      <c r="JBQ177" s="1"/>
      <c r="JBR177" s="1"/>
      <c r="JBS177" s="1"/>
      <c r="JBT177" s="1"/>
      <c r="JBU177" s="1"/>
      <c r="JBV177" s="1"/>
      <c r="JBW177" s="1"/>
      <c r="JBX177" s="1"/>
      <c r="JBY177" s="1"/>
      <c r="JBZ177" s="1"/>
      <c r="JCA177" s="1"/>
      <c r="JCB177" s="1"/>
      <c r="JCC177" s="1"/>
      <c r="JCD177" s="1"/>
      <c r="JCE177" s="1"/>
      <c r="JCF177" s="1"/>
      <c r="JCG177" s="1"/>
      <c r="JCH177" s="1"/>
      <c r="JCI177" s="1"/>
      <c r="JCJ177" s="1"/>
      <c r="JCK177" s="1"/>
      <c r="JCL177" s="1"/>
      <c r="JCM177" s="1"/>
      <c r="JCN177" s="1"/>
      <c r="JCO177" s="1"/>
      <c r="JCP177" s="1"/>
      <c r="JCQ177" s="1"/>
      <c r="JCR177" s="1"/>
      <c r="JCS177" s="1"/>
      <c r="JCT177" s="1"/>
      <c r="JCU177" s="1"/>
      <c r="JCV177" s="1"/>
      <c r="JCW177" s="1"/>
      <c r="JCX177" s="1"/>
      <c r="JCY177" s="1"/>
      <c r="JCZ177" s="1"/>
      <c r="JDA177" s="1"/>
      <c r="JDB177" s="1"/>
      <c r="JDC177" s="1"/>
      <c r="JDD177" s="1"/>
      <c r="JDE177" s="1"/>
      <c r="JDF177" s="1"/>
      <c r="JDG177" s="1"/>
      <c r="JDH177" s="1"/>
      <c r="JDI177" s="1"/>
      <c r="JDJ177" s="1"/>
      <c r="JDK177" s="1"/>
      <c r="JDL177" s="1"/>
      <c r="JDM177" s="1"/>
      <c r="JDN177" s="1"/>
      <c r="JDO177" s="1"/>
      <c r="JDP177" s="1"/>
      <c r="JDQ177" s="1"/>
      <c r="JDR177" s="1"/>
      <c r="JDS177" s="1"/>
      <c r="JDT177" s="1"/>
      <c r="JDU177" s="1"/>
      <c r="JDV177" s="1"/>
      <c r="JDW177" s="1"/>
      <c r="JDX177" s="1"/>
      <c r="JDY177" s="1"/>
      <c r="JDZ177" s="1"/>
      <c r="JEA177" s="1"/>
      <c r="JEB177" s="1"/>
      <c r="JEC177" s="1"/>
      <c r="JED177" s="1"/>
      <c r="JEE177" s="1"/>
      <c r="JEF177" s="1"/>
      <c r="JEG177" s="1"/>
      <c r="JEH177" s="1"/>
      <c r="JEI177" s="1"/>
      <c r="JEJ177" s="1"/>
      <c r="JEK177" s="1"/>
      <c r="JEL177" s="1"/>
      <c r="JEM177" s="1"/>
      <c r="JEN177" s="1"/>
      <c r="JEO177" s="1"/>
      <c r="JEP177" s="1"/>
      <c r="JEQ177" s="1"/>
      <c r="JER177" s="1"/>
      <c r="JES177" s="1"/>
      <c r="JET177" s="1"/>
      <c r="JEU177" s="1"/>
      <c r="JEV177" s="1"/>
      <c r="JEW177" s="1"/>
      <c r="JEX177" s="1"/>
      <c r="JEY177" s="1"/>
      <c r="JEZ177" s="1"/>
      <c r="JFA177" s="1"/>
      <c r="JFB177" s="1"/>
      <c r="JFC177" s="1"/>
      <c r="JFD177" s="1"/>
      <c r="JFE177" s="1"/>
      <c r="JFF177" s="1"/>
      <c r="JFG177" s="1"/>
      <c r="JFH177" s="1"/>
      <c r="JFI177" s="1"/>
      <c r="JFJ177" s="1"/>
      <c r="JFK177" s="1"/>
      <c r="JFL177" s="1"/>
      <c r="JFM177" s="1"/>
      <c r="JFN177" s="1"/>
      <c r="JFO177" s="1"/>
      <c r="JFP177" s="1"/>
      <c r="JFQ177" s="1"/>
      <c r="JFR177" s="1"/>
      <c r="JFS177" s="1"/>
      <c r="JFT177" s="1"/>
      <c r="JFU177" s="1"/>
      <c r="JFV177" s="1"/>
      <c r="JFW177" s="1"/>
      <c r="JFX177" s="1"/>
      <c r="JFY177" s="1"/>
      <c r="JFZ177" s="1"/>
      <c r="JGA177" s="1"/>
      <c r="JGB177" s="1"/>
      <c r="JGC177" s="1"/>
      <c r="JGD177" s="1"/>
      <c r="JGE177" s="1"/>
      <c r="JGF177" s="1"/>
      <c r="JGG177" s="1"/>
      <c r="JGH177" s="1"/>
      <c r="JGI177" s="1"/>
      <c r="JGJ177" s="1"/>
      <c r="JGK177" s="1"/>
      <c r="JGL177" s="1"/>
      <c r="JGM177" s="1"/>
      <c r="JGN177" s="1"/>
      <c r="JGO177" s="1"/>
      <c r="JGP177" s="1"/>
      <c r="JGQ177" s="1"/>
      <c r="JGR177" s="1"/>
      <c r="JGS177" s="1"/>
      <c r="JGT177" s="1"/>
      <c r="JGU177" s="1"/>
      <c r="JGV177" s="1"/>
      <c r="JGW177" s="1"/>
      <c r="JGX177" s="1"/>
      <c r="JGY177" s="1"/>
      <c r="JGZ177" s="1"/>
      <c r="JHA177" s="1"/>
      <c r="JHB177" s="1"/>
      <c r="JHC177" s="1"/>
      <c r="JHD177" s="1"/>
      <c r="JHE177" s="1"/>
      <c r="JHF177" s="1"/>
      <c r="JHG177" s="1"/>
      <c r="JHH177" s="1"/>
      <c r="JHI177" s="1"/>
      <c r="JHJ177" s="1"/>
      <c r="JHK177" s="1"/>
      <c r="JHL177" s="1"/>
      <c r="JHM177" s="1"/>
      <c r="JHN177" s="1"/>
      <c r="JHO177" s="1"/>
      <c r="JHP177" s="1"/>
      <c r="JHQ177" s="1"/>
      <c r="JHR177" s="1"/>
      <c r="JHS177" s="1"/>
      <c r="JHT177" s="1"/>
      <c r="JHU177" s="1"/>
      <c r="JHV177" s="1"/>
      <c r="JHW177" s="1"/>
      <c r="JHX177" s="1"/>
      <c r="JHY177" s="1"/>
      <c r="JHZ177" s="1"/>
      <c r="JIA177" s="1"/>
      <c r="JIB177" s="1"/>
      <c r="JIC177" s="1"/>
      <c r="JID177" s="1"/>
      <c r="JIE177" s="1"/>
      <c r="JIF177" s="1"/>
      <c r="JIG177" s="1"/>
      <c r="JIH177" s="1"/>
      <c r="JII177" s="1"/>
      <c r="JIJ177" s="1"/>
      <c r="JIK177" s="1"/>
      <c r="JIL177" s="1"/>
      <c r="JIM177" s="1"/>
      <c r="JIN177" s="1"/>
      <c r="JIO177" s="1"/>
      <c r="JIP177" s="1"/>
      <c r="JIQ177" s="1"/>
      <c r="JIR177" s="1"/>
      <c r="JIS177" s="1"/>
      <c r="JIT177" s="1"/>
      <c r="JIU177" s="1"/>
      <c r="JIV177" s="1"/>
      <c r="JIW177" s="1"/>
      <c r="JIX177" s="1"/>
      <c r="JIY177" s="1"/>
      <c r="JIZ177" s="1"/>
      <c r="JJA177" s="1"/>
      <c r="JJB177" s="1"/>
      <c r="JJC177" s="1"/>
      <c r="JJD177" s="1"/>
      <c r="JJE177" s="1"/>
      <c r="JJF177" s="1"/>
      <c r="JJG177" s="1"/>
      <c r="JJH177" s="1"/>
      <c r="JJI177" s="1"/>
      <c r="JJJ177" s="1"/>
      <c r="JJK177" s="1"/>
      <c r="JJL177" s="1"/>
      <c r="JJM177" s="1"/>
      <c r="JJN177" s="1"/>
      <c r="JJO177" s="1"/>
      <c r="JJP177" s="1"/>
      <c r="JJQ177" s="1"/>
      <c r="JJR177" s="1"/>
      <c r="JJS177" s="1"/>
      <c r="JJT177" s="1"/>
      <c r="JJU177" s="1"/>
      <c r="JJV177" s="1"/>
      <c r="JJW177" s="1"/>
      <c r="JJX177" s="1"/>
      <c r="JJY177" s="1"/>
      <c r="JJZ177" s="1"/>
      <c r="JKA177" s="1"/>
      <c r="JKB177" s="1"/>
      <c r="JKC177" s="1"/>
      <c r="JKD177" s="1"/>
      <c r="JKE177" s="1"/>
      <c r="JKF177" s="1"/>
      <c r="JKG177" s="1"/>
      <c r="JKH177" s="1"/>
      <c r="JKI177" s="1"/>
      <c r="JKJ177" s="1"/>
      <c r="JKK177" s="1"/>
      <c r="JKL177" s="1"/>
      <c r="JKM177" s="1"/>
      <c r="JKN177" s="1"/>
      <c r="JKO177" s="1"/>
      <c r="JKP177" s="1"/>
      <c r="JKQ177" s="1"/>
      <c r="JKR177" s="1"/>
      <c r="JKS177" s="1"/>
      <c r="JKT177" s="1"/>
      <c r="JKU177" s="1"/>
      <c r="JKV177" s="1"/>
      <c r="JKW177" s="1"/>
      <c r="JKX177" s="1"/>
      <c r="JKY177" s="1"/>
      <c r="JKZ177" s="1"/>
      <c r="JLA177" s="1"/>
      <c r="JLB177" s="1"/>
      <c r="JLC177" s="1"/>
      <c r="JLD177" s="1"/>
      <c r="JLE177" s="1"/>
      <c r="JLF177" s="1"/>
      <c r="JLG177" s="1"/>
      <c r="JLH177" s="1"/>
      <c r="JLI177" s="1"/>
      <c r="JLJ177" s="1"/>
      <c r="JLK177" s="1"/>
      <c r="JLL177" s="1"/>
      <c r="JLM177" s="1"/>
      <c r="JLN177" s="1"/>
      <c r="JLO177" s="1"/>
      <c r="JLP177" s="1"/>
      <c r="JLQ177" s="1"/>
      <c r="JLR177" s="1"/>
      <c r="JLS177" s="1"/>
      <c r="JLT177" s="1"/>
      <c r="JLU177" s="1"/>
      <c r="JLV177" s="1"/>
      <c r="JLW177" s="1"/>
      <c r="JLX177" s="1"/>
      <c r="JLY177" s="1"/>
      <c r="JLZ177" s="1"/>
      <c r="JMA177" s="1"/>
      <c r="JMB177" s="1"/>
      <c r="JMC177" s="1"/>
      <c r="JMD177" s="1"/>
      <c r="JME177" s="1"/>
      <c r="JMF177" s="1"/>
      <c r="JMG177" s="1"/>
      <c r="JMH177" s="1"/>
      <c r="JMI177" s="1"/>
      <c r="JMJ177" s="1"/>
      <c r="JMK177" s="1"/>
      <c r="JML177" s="1"/>
      <c r="JMM177" s="1"/>
      <c r="JMN177" s="1"/>
      <c r="JMO177" s="1"/>
      <c r="JMP177" s="1"/>
      <c r="JMQ177" s="1"/>
      <c r="JMR177" s="1"/>
      <c r="JMS177" s="1"/>
      <c r="JMT177" s="1"/>
      <c r="JMU177" s="1"/>
      <c r="JMV177" s="1"/>
      <c r="JMW177" s="1"/>
      <c r="JMX177" s="1"/>
      <c r="JMY177" s="1"/>
      <c r="JMZ177" s="1"/>
      <c r="JNA177" s="1"/>
      <c r="JNB177" s="1"/>
      <c r="JNC177" s="1"/>
      <c r="JND177" s="1"/>
      <c r="JNE177" s="1"/>
      <c r="JNF177" s="1"/>
      <c r="JNG177" s="1"/>
      <c r="JNH177" s="1"/>
      <c r="JNI177" s="1"/>
      <c r="JNJ177" s="1"/>
      <c r="JNK177" s="1"/>
      <c r="JNL177" s="1"/>
      <c r="JNM177" s="1"/>
      <c r="JNN177" s="1"/>
      <c r="JNO177" s="1"/>
      <c r="JNP177" s="1"/>
      <c r="JNQ177" s="1"/>
      <c r="JNR177" s="1"/>
      <c r="JNS177" s="1"/>
      <c r="JNT177" s="1"/>
      <c r="JNU177" s="1"/>
      <c r="JNV177" s="1"/>
      <c r="JNW177" s="1"/>
      <c r="JNX177" s="1"/>
      <c r="JNY177" s="1"/>
      <c r="JNZ177" s="1"/>
      <c r="JOA177" s="1"/>
      <c r="JOB177" s="1"/>
      <c r="JOC177" s="1"/>
      <c r="JOD177" s="1"/>
      <c r="JOE177" s="1"/>
      <c r="JOF177" s="1"/>
      <c r="JOG177" s="1"/>
      <c r="JOH177" s="1"/>
      <c r="JOI177" s="1"/>
      <c r="JOJ177" s="1"/>
      <c r="JOK177" s="1"/>
      <c r="JOL177" s="1"/>
      <c r="JOM177" s="1"/>
      <c r="JON177" s="1"/>
      <c r="JOO177" s="1"/>
      <c r="JOP177" s="1"/>
      <c r="JOQ177" s="1"/>
      <c r="JOR177" s="1"/>
      <c r="JOS177" s="1"/>
      <c r="JOT177" s="1"/>
      <c r="JOU177" s="1"/>
      <c r="JOV177" s="1"/>
      <c r="JOW177" s="1"/>
      <c r="JOX177" s="1"/>
      <c r="JOY177" s="1"/>
      <c r="JOZ177" s="1"/>
      <c r="JPA177" s="1"/>
      <c r="JPB177" s="1"/>
      <c r="JPC177" s="1"/>
      <c r="JPD177" s="1"/>
      <c r="JPE177" s="1"/>
      <c r="JPF177" s="1"/>
      <c r="JPG177" s="1"/>
      <c r="JPH177" s="1"/>
      <c r="JPI177" s="1"/>
      <c r="JPJ177" s="1"/>
      <c r="JPK177" s="1"/>
      <c r="JPL177" s="1"/>
      <c r="JPM177" s="1"/>
      <c r="JPN177" s="1"/>
      <c r="JPO177" s="1"/>
      <c r="JPP177" s="1"/>
      <c r="JPQ177" s="1"/>
      <c r="JPR177" s="1"/>
      <c r="JPS177" s="1"/>
      <c r="JPT177" s="1"/>
      <c r="JPU177" s="1"/>
      <c r="JPV177" s="1"/>
      <c r="JPW177" s="1"/>
      <c r="JPX177" s="1"/>
      <c r="JPY177" s="1"/>
      <c r="JPZ177" s="1"/>
      <c r="JQA177" s="1"/>
      <c r="JQB177" s="1"/>
      <c r="JQC177" s="1"/>
      <c r="JQD177" s="1"/>
      <c r="JQE177" s="1"/>
      <c r="JQF177" s="1"/>
      <c r="JQG177" s="1"/>
      <c r="JQH177" s="1"/>
      <c r="JQI177" s="1"/>
      <c r="JQJ177" s="1"/>
      <c r="JQK177" s="1"/>
      <c r="JQL177" s="1"/>
      <c r="JQM177" s="1"/>
      <c r="JQN177" s="1"/>
      <c r="JQO177" s="1"/>
      <c r="JQP177" s="1"/>
      <c r="JQQ177" s="1"/>
      <c r="JQR177" s="1"/>
      <c r="JQS177" s="1"/>
      <c r="JQT177" s="1"/>
      <c r="JQU177" s="1"/>
      <c r="JQV177" s="1"/>
      <c r="JQW177" s="1"/>
      <c r="JQX177" s="1"/>
      <c r="JQY177" s="1"/>
      <c r="JQZ177" s="1"/>
      <c r="JRA177" s="1"/>
      <c r="JRB177" s="1"/>
      <c r="JRC177" s="1"/>
      <c r="JRD177" s="1"/>
      <c r="JRE177" s="1"/>
      <c r="JRF177" s="1"/>
      <c r="JRG177" s="1"/>
      <c r="JRH177" s="1"/>
      <c r="JRI177" s="1"/>
      <c r="JRJ177" s="1"/>
      <c r="JRK177" s="1"/>
      <c r="JRL177" s="1"/>
      <c r="JRM177" s="1"/>
      <c r="JRN177" s="1"/>
      <c r="JRO177" s="1"/>
      <c r="JRP177" s="1"/>
      <c r="JRQ177" s="1"/>
      <c r="JRR177" s="1"/>
      <c r="JRS177" s="1"/>
      <c r="JRT177" s="1"/>
      <c r="JRU177" s="1"/>
      <c r="JRV177" s="1"/>
      <c r="JRW177" s="1"/>
      <c r="JRX177" s="1"/>
      <c r="JRY177" s="1"/>
      <c r="JRZ177" s="1"/>
      <c r="JSA177" s="1"/>
      <c r="JSB177" s="1"/>
      <c r="JSC177" s="1"/>
      <c r="JSD177" s="1"/>
      <c r="JSE177" s="1"/>
      <c r="JSF177" s="1"/>
      <c r="JSG177" s="1"/>
      <c r="JSH177" s="1"/>
      <c r="JSI177" s="1"/>
      <c r="JSJ177" s="1"/>
      <c r="JSK177" s="1"/>
      <c r="JSL177" s="1"/>
      <c r="JSM177" s="1"/>
      <c r="JSN177" s="1"/>
      <c r="JSO177" s="1"/>
      <c r="JSP177" s="1"/>
      <c r="JSQ177" s="1"/>
      <c r="JSR177" s="1"/>
      <c r="JSS177" s="1"/>
      <c r="JST177" s="1"/>
      <c r="JSU177" s="1"/>
      <c r="JSV177" s="1"/>
      <c r="JSW177" s="1"/>
      <c r="JSX177" s="1"/>
      <c r="JSY177" s="1"/>
      <c r="JSZ177" s="1"/>
      <c r="JTA177" s="1"/>
      <c r="JTB177" s="1"/>
      <c r="JTC177" s="1"/>
      <c r="JTD177" s="1"/>
      <c r="JTE177" s="1"/>
      <c r="JTF177" s="1"/>
      <c r="JTG177" s="1"/>
      <c r="JTH177" s="1"/>
      <c r="JTI177" s="1"/>
      <c r="JTJ177" s="1"/>
      <c r="JTK177" s="1"/>
      <c r="JTL177" s="1"/>
      <c r="JTM177" s="1"/>
      <c r="JTN177" s="1"/>
      <c r="JTO177" s="1"/>
      <c r="JTP177" s="1"/>
      <c r="JTQ177" s="1"/>
      <c r="JTR177" s="1"/>
      <c r="JTS177" s="1"/>
      <c r="JTT177" s="1"/>
      <c r="JTU177" s="1"/>
      <c r="JTV177" s="1"/>
      <c r="JTW177" s="1"/>
      <c r="JTX177" s="1"/>
      <c r="JTY177" s="1"/>
      <c r="JTZ177" s="1"/>
      <c r="JUA177" s="1"/>
      <c r="JUB177" s="1"/>
      <c r="JUC177" s="1"/>
      <c r="JUD177" s="1"/>
      <c r="JUE177" s="1"/>
      <c r="JUF177" s="1"/>
      <c r="JUG177" s="1"/>
      <c r="JUH177" s="1"/>
      <c r="JUI177" s="1"/>
      <c r="JUJ177" s="1"/>
      <c r="JUK177" s="1"/>
      <c r="JUL177" s="1"/>
      <c r="JUM177" s="1"/>
      <c r="JUN177" s="1"/>
      <c r="JUO177" s="1"/>
      <c r="JUP177" s="1"/>
      <c r="JUQ177" s="1"/>
      <c r="JUR177" s="1"/>
      <c r="JUS177" s="1"/>
      <c r="JUT177" s="1"/>
      <c r="JUU177" s="1"/>
      <c r="JUV177" s="1"/>
      <c r="JUW177" s="1"/>
      <c r="JUX177" s="1"/>
      <c r="JUY177" s="1"/>
      <c r="JUZ177" s="1"/>
      <c r="JVA177" s="1"/>
      <c r="JVB177" s="1"/>
      <c r="JVC177" s="1"/>
      <c r="JVD177" s="1"/>
      <c r="JVE177" s="1"/>
      <c r="JVF177" s="1"/>
      <c r="JVG177" s="1"/>
      <c r="JVH177" s="1"/>
      <c r="JVI177" s="1"/>
      <c r="JVJ177" s="1"/>
      <c r="JVK177" s="1"/>
      <c r="JVL177" s="1"/>
      <c r="JVM177" s="1"/>
      <c r="JVN177" s="1"/>
      <c r="JVO177" s="1"/>
      <c r="JVP177" s="1"/>
      <c r="JVQ177" s="1"/>
      <c r="JVR177" s="1"/>
      <c r="JVS177" s="1"/>
      <c r="JVT177" s="1"/>
      <c r="JVU177" s="1"/>
      <c r="JVV177" s="1"/>
      <c r="JVW177" s="1"/>
      <c r="JVX177" s="1"/>
      <c r="JVY177" s="1"/>
      <c r="JVZ177" s="1"/>
      <c r="JWA177" s="1"/>
      <c r="JWB177" s="1"/>
      <c r="JWC177" s="1"/>
      <c r="JWD177" s="1"/>
      <c r="JWE177" s="1"/>
      <c r="JWF177" s="1"/>
      <c r="JWG177" s="1"/>
      <c r="JWH177" s="1"/>
      <c r="JWI177" s="1"/>
      <c r="JWJ177" s="1"/>
      <c r="JWK177" s="1"/>
      <c r="JWL177" s="1"/>
      <c r="JWM177" s="1"/>
      <c r="JWN177" s="1"/>
      <c r="JWO177" s="1"/>
      <c r="JWP177" s="1"/>
      <c r="JWQ177" s="1"/>
      <c r="JWR177" s="1"/>
      <c r="JWS177" s="1"/>
      <c r="JWT177" s="1"/>
      <c r="JWU177" s="1"/>
      <c r="JWV177" s="1"/>
      <c r="JWW177" s="1"/>
      <c r="JWX177" s="1"/>
      <c r="JWY177" s="1"/>
      <c r="JWZ177" s="1"/>
      <c r="JXA177" s="1"/>
      <c r="JXB177" s="1"/>
      <c r="JXC177" s="1"/>
      <c r="JXD177" s="1"/>
      <c r="JXE177" s="1"/>
      <c r="JXF177" s="1"/>
      <c r="JXG177" s="1"/>
      <c r="JXH177" s="1"/>
      <c r="JXI177" s="1"/>
      <c r="JXJ177" s="1"/>
      <c r="JXK177" s="1"/>
      <c r="JXL177" s="1"/>
      <c r="JXM177" s="1"/>
      <c r="JXN177" s="1"/>
      <c r="JXO177" s="1"/>
      <c r="JXP177" s="1"/>
      <c r="JXQ177" s="1"/>
      <c r="JXR177" s="1"/>
      <c r="JXS177" s="1"/>
      <c r="JXT177" s="1"/>
      <c r="JXU177" s="1"/>
      <c r="JXV177" s="1"/>
      <c r="JXW177" s="1"/>
      <c r="JXX177" s="1"/>
      <c r="JXY177" s="1"/>
      <c r="JXZ177" s="1"/>
      <c r="JYA177" s="1"/>
      <c r="JYB177" s="1"/>
      <c r="JYC177" s="1"/>
      <c r="JYD177" s="1"/>
      <c r="JYE177" s="1"/>
      <c r="JYF177" s="1"/>
      <c r="JYG177" s="1"/>
      <c r="JYH177" s="1"/>
      <c r="JYI177" s="1"/>
      <c r="JYJ177" s="1"/>
      <c r="JYK177" s="1"/>
      <c r="JYL177" s="1"/>
      <c r="JYM177" s="1"/>
      <c r="JYN177" s="1"/>
      <c r="JYO177" s="1"/>
      <c r="JYP177" s="1"/>
      <c r="JYQ177" s="1"/>
      <c r="JYR177" s="1"/>
      <c r="JYS177" s="1"/>
      <c r="JYT177" s="1"/>
      <c r="JYU177" s="1"/>
      <c r="JYV177" s="1"/>
      <c r="JYW177" s="1"/>
      <c r="JYX177" s="1"/>
      <c r="JYY177" s="1"/>
      <c r="JYZ177" s="1"/>
      <c r="JZA177" s="1"/>
      <c r="JZB177" s="1"/>
      <c r="JZC177" s="1"/>
      <c r="JZD177" s="1"/>
      <c r="JZE177" s="1"/>
      <c r="JZF177" s="1"/>
      <c r="JZG177" s="1"/>
      <c r="JZH177" s="1"/>
      <c r="JZI177" s="1"/>
      <c r="JZJ177" s="1"/>
      <c r="JZK177" s="1"/>
      <c r="JZL177" s="1"/>
      <c r="JZM177" s="1"/>
      <c r="JZN177" s="1"/>
      <c r="JZO177" s="1"/>
      <c r="JZP177" s="1"/>
      <c r="JZQ177" s="1"/>
      <c r="JZR177" s="1"/>
      <c r="JZS177" s="1"/>
      <c r="JZT177" s="1"/>
      <c r="JZU177" s="1"/>
      <c r="JZV177" s="1"/>
      <c r="JZW177" s="1"/>
      <c r="JZX177" s="1"/>
      <c r="JZY177" s="1"/>
      <c r="JZZ177" s="1"/>
      <c r="KAA177" s="1"/>
      <c r="KAB177" s="1"/>
      <c r="KAC177" s="1"/>
      <c r="KAD177" s="1"/>
      <c r="KAE177" s="1"/>
      <c r="KAF177" s="1"/>
      <c r="KAG177" s="1"/>
      <c r="KAH177" s="1"/>
      <c r="KAI177" s="1"/>
      <c r="KAJ177" s="1"/>
      <c r="KAK177" s="1"/>
      <c r="KAL177" s="1"/>
      <c r="KAM177" s="1"/>
      <c r="KAN177" s="1"/>
      <c r="KAO177" s="1"/>
      <c r="KAP177" s="1"/>
      <c r="KAQ177" s="1"/>
      <c r="KAR177" s="1"/>
      <c r="KAS177" s="1"/>
      <c r="KAT177" s="1"/>
      <c r="KAU177" s="1"/>
      <c r="KAV177" s="1"/>
      <c r="KAW177" s="1"/>
      <c r="KAX177" s="1"/>
      <c r="KAY177" s="1"/>
      <c r="KAZ177" s="1"/>
      <c r="KBA177" s="1"/>
      <c r="KBB177" s="1"/>
      <c r="KBC177" s="1"/>
      <c r="KBD177" s="1"/>
      <c r="KBE177" s="1"/>
      <c r="KBF177" s="1"/>
      <c r="KBG177" s="1"/>
      <c r="KBH177" s="1"/>
      <c r="KBI177" s="1"/>
      <c r="KBJ177" s="1"/>
      <c r="KBK177" s="1"/>
      <c r="KBL177" s="1"/>
      <c r="KBM177" s="1"/>
      <c r="KBN177" s="1"/>
      <c r="KBO177" s="1"/>
      <c r="KBP177" s="1"/>
      <c r="KBQ177" s="1"/>
      <c r="KBR177" s="1"/>
      <c r="KBS177" s="1"/>
      <c r="KBT177" s="1"/>
      <c r="KBU177" s="1"/>
      <c r="KBV177" s="1"/>
      <c r="KBW177" s="1"/>
      <c r="KBX177" s="1"/>
      <c r="KBY177" s="1"/>
      <c r="KBZ177" s="1"/>
      <c r="KCA177" s="1"/>
      <c r="KCB177" s="1"/>
      <c r="KCC177" s="1"/>
      <c r="KCD177" s="1"/>
      <c r="KCE177" s="1"/>
      <c r="KCF177" s="1"/>
      <c r="KCG177" s="1"/>
      <c r="KCH177" s="1"/>
      <c r="KCI177" s="1"/>
      <c r="KCJ177" s="1"/>
      <c r="KCK177" s="1"/>
      <c r="KCL177" s="1"/>
      <c r="KCM177" s="1"/>
      <c r="KCN177" s="1"/>
      <c r="KCO177" s="1"/>
      <c r="KCP177" s="1"/>
      <c r="KCQ177" s="1"/>
      <c r="KCR177" s="1"/>
      <c r="KCS177" s="1"/>
      <c r="KCT177" s="1"/>
      <c r="KCU177" s="1"/>
      <c r="KCV177" s="1"/>
      <c r="KCW177" s="1"/>
      <c r="KCX177" s="1"/>
      <c r="KCY177" s="1"/>
      <c r="KCZ177" s="1"/>
      <c r="KDA177" s="1"/>
      <c r="KDB177" s="1"/>
      <c r="KDC177" s="1"/>
      <c r="KDD177" s="1"/>
      <c r="KDE177" s="1"/>
      <c r="KDF177" s="1"/>
      <c r="KDG177" s="1"/>
      <c r="KDH177" s="1"/>
      <c r="KDI177" s="1"/>
      <c r="KDJ177" s="1"/>
      <c r="KDK177" s="1"/>
      <c r="KDL177" s="1"/>
      <c r="KDM177" s="1"/>
      <c r="KDN177" s="1"/>
      <c r="KDO177" s="1"/>
      <c r="KDP177" s="1"/>
      <c r="KDQ177" s="1"/>
      <c r="KDR177" s="1"/>
      <c r="KDS177" s="1"/>
      <c r="KDT177" s="1"/>
      <c r="KDU177" s="1"/>
      <c r="KDV177" s="1"/>
      <c r="KDW177" s="1"/>
      <c r="KDX177" s="1"/>
      <c r="KDY177" s="1"/>
      <c r="KDZ177" s="1"/>
      <c r="KEA177" s="1"/>
      <c r="KEB177" s="1"/>
      <c r="KEC177" s="1"/>
      <c r="KED177" s="1"/>
      <c r="KEE177" s="1"/>
      <c r="KEF177" s="1"/>
      <c r="KEG177" s="1"/>
      <c r="KEH177" s="1"/>
      <c r="KEI177" s="1"/>
      <c r="KEJ177" s="1"/>
      <c r="KEK177" s="1"/>
      <c r="KEL177" s="1"/>
      <c r="KEM177" s="1"/>
      <c r="KEN177" s="1"/>
      <c r="KEO177" s="1"/>
      <c r="KEP177" s="1"/>
      <c r="KEQ177" s="1"/>
      <c r="KER177" s="1"/>
      <c r="KES177" s="1"/>
      <c r="KET177" s="1"/>
      <c r="KEU177" s="1"/>
      <c r="KEV177" s="1"/>
      <c r="KEW177" s="1"/>
      <c r="KEX177" s="1"/>
      <c r="KEY177" s="1"/>
      <c r="KEZ177" s="1"/>
      <c r="KFA177" s="1"/>
      <c r="KFB177" s="1"/>
      <c r="KFC177" s="1"/>
      <c r="KFD177" s="1"/>
      <c r="KFE177" s="1"/>
      <c r="KFF177" s="1"/>
      <c r="KFG177" s="1"/>
      <c r="KFH177" s="1"/>
      <c r="KFI177" s="1"/>
      <c r="KFJ177" s="1"/>
      <c r="KFK177" s="1"/>
      <c r="KFL177" s="1"/>
      <c r="KFM177" s="1"/>
      <c r="KFN177" s="1"/>
      <c r="KFO177" s="1"/>
      <c r="KFP177" s="1"/>
      <c r="KFQ177" s="1"/>
      <c r="KFR177" s="1"/>
      <c r="KFS177" s="1"/>
      <c r="KFT177" s="1"/>
      <c r="KFU177" s="1"/>
      <c r="KFV177" s="1"/>
      <c r="KFW177" s="1"/>
      <c r="KFX177" s="1"/>
      <c r="KFY177" s="1"/>
      <c r="KFZ177" s="1"/>
      <c r="KGA177" s="1"/>
      <c r="KGB177" s="1"/>
      <c r="KGC177" s="1"/>
      <c r="KGD177" s="1"/>
      <c r="KGE177" s="1"/>
      <c r="KGF177" s="1"/>
      <c r="KGG177" s="1"/>
      <c r="KGH177" s="1"/>
      <c r="KGI177" s="1"/>
      <c r="KGJ177" s="1"/>
      <c r="KGK177" s="1"/>
      <c r="KGL177" s="1"/>
      <c r="KGM177" s="1"/>
      <c r="KGN177" s="1"/>
      <c r="KGO177" s="1"/>
      <c r="KGP177" s="1"/>
      <c r="KGQ177" s="1"/>
      <c r="KGR177" s="1"/>
      <c r="KGS177" s="1"/>
      <c r="KGT177" s="1"/>
      <c r="KGU177" s="1"/>
      <c r="KGV177" s="1"/>
      <c r="KGW177" s="1"/>
      <c r="KGX177" s="1"/>
      <c r="KGY177" s="1"/>
      <c r="KGZ177" s="1"/>
      <c r="KHA177" s="1"/>
      <c r="KHB177" s="1"/>
      <c r="KHC177" s="1"/>
      <c r="KHD177" s="1"/>
      <c r="KHE177" s="1"/>
      <c r="KHF177" s="1"/>
      <c r="KHG177" s="1"/>
      <c r="KHH177" s="1"/>
      <c r="KHI177" s="1"/>
      <c r="KHJ177" s="1"/>
      <c r="KHK177" s="1"/>
      <c r="KHL177" s="1"/>
      <c r="KHM177" s="1"/>
      <c r="KHN177" s="1"/>
      <c r="KHO177" s="1"/>
      <c r="KHP177" s="1"/>
      <c r="KHQ177" s="1"/>
      <c r="KHR177" s="1"/>
      <c r="KHS177" s="1"/>
      <c r="KHT177" s="1"/>
      <c r="KHU177" s="1"/>
      <c r="KHV177" s="1"/>
      <c r="KHW177" s="1"/>
      <c r="KHX177" s="1"/>
      <c r="KHY177" s="1"/>
      <c r="KHZ177" s="1"/>
      <c r="KIA177" s="1"/>
      <c r="KIB177" s="1"/>
      <c r="KIC177" s="1"/>
      <c r="KID177" s="1"/>
      <c r="KIE177" s="1"/>
      <c r="KIF177" s="1"/>
      <c r="KIG177" s="1"/>
      <c r="KIH177" s="1"/>
      <c r="KII177" s="1"/>
      <c r="KIJ177" s="1"/>
      <c r="KIK177" s="1"/>
      <c r="KIL177" s="1"/>
      <c r="KIM177" s="1"/>
      <c r="KIN177" s="1"/>
      <c r="KIO177" s="1"/>
      <c r="KIP177" s="1"/>
      <c r="KIQ177" s="1"/>
      <c r="KIR177" s="1"/>
      <c r="KIS177" s="1"/>
      <c r="KIT177" s="1"/>
      <c r="KIU177" s="1"/>
      <c r="KIV177" s="1"/>
      <c r="KIW177" s="1"/>
      <c r="KIX177" s="1"/>
      <c r="KIY177" s="1"/>
      <c r="KIZ177" s="1"/>
      <c r="KJA177" s="1"/>
      <c r="KJB177" s="1"/>
      <c r="KJC177" s="1"/>
      <c r="KJD177" s="1"/>
      <c r="KJE177" s="1"/>
      <c r="KJF177" s="1"/>
      <c r="KJG177" s="1"/>
      <c r="KJH177" s="1"/>
      <c r="KJI177" s="1"/>
      <c r="KJJ177" s="1"/>
      <c r="KJK177" s="1"/>
      <c r="KJL177" s="1"/>
      <c r="KJM177" s="1"/>
      <c r="KJN177" s="1"/>
      <c r="KJO177" s="1"/>
      <c r="KJP177" s="1"/>
      <c r="KJQ177" s="1"/>
      <c r="KJR177" s="1"/>
      <c r="KJS177" s="1"/>
      <c r="KJT177" s="1"/>
      <c r="KJU177" s="1"/>
      <c r="KJV177" s="1"/>
      <c r="KJW177" s="1"/>
      <c r="KJX177" s="1"/>
      <c r="KJY177" s="1"/>
      <c r="KJZ177" s="1"/>
      <c r="KKA177" s="1"/>
      <c r="KKB177" s="1"/>
      <c r="KKC177" s="1"/>
      <c r="KKD177" s="1"/>
      <c r="KKE177" s="1"/>
      <c r="KKF177" s="1"/>
      <c r="KKG177" s="1"/>
      <c r="KKH177" s="1"/>
      <c r="KKI177" s="1"/>
      <c r="KKJ177" s="1"/>
      <c r="KKK177" s="1"/>
      <c r="KKL177" s="1"/>
      <c r="KKM177" s="1"/>
      <c r="KKN177" s="1"/>
      <c r="KKO177" s="1"/>
      <c r="KKP177" s="1"/>
      <c r="KKQ177" s="1"/>
      <c r="KKR177" s="1"/>
      <c r="KKS177" s="1"/>
      <c r="KKT177" s="1"/>
      <c r="KKU177" s="1"/>
      <c r="KKV177" s="1"/>
      <c r="KKW177" s="1"/>
      <c r="KKX177" s="1"/>
      <c r="KKY177" s="1"/>
      <c r="KKZ177" s="1"/>
      <c r="KLA177" s="1"/>
      <c r="KLB177" s="1"/>
      <c r="KLC177" s="1"/>
      <c r="KLD177" s="1"/>
      <c r="KLE177" s="1"/>
      <c r="KLF177" s="1"/>
      <c r="KLG177" s="1"/>
      <c r="KLH177" s="1"/>
      <c r="KLI177" s="1"/>
      <c r="KLJ177" s="1"/>
      <c r="KLK177" s="1"/>
      <c r="KLL177" s="1"/>
      <c r="KLM177" s="1"/>
      <c r="KLN177" s="1"/>
      <c r="KLO177" s="1"/>
      <c r="KLP177" s="1"/>
      <c r="KLQ177" s="1"/>
      <c r="KLR177" s="1"/>
      <c r="KLS177" s="1"/>
      <c r="KLT177" s="1"/>
      <c r="KLU177" s="1"/>
      <c r="KLV177" s="1"/>
      <c r="KLW177" s="1"/>
      <c r="KLX177" s="1"/>
      <c r="KLY177" s="1"/>
      <c r="KLZ177" s="1"/>
      <c r="KMA177" s="1"/>
      <c r="KMB177" s="1"/>
      <c r="KMC177" s="1"/>
      <c r="KMD177" s="1"/>
      <c r="KME177" s="1"/>
      <c r="KMF177" s="1"/>
      <c r="KMG177" s="1"/>
      <c r="KMH177" s="1"/>
      <c r="KMI177" s="1"/>
      <c r="KMJ177" s="1"/>
      <c r="KMK177" s="1"/>
      <c r="KML177" s="1"/>
      <c r="KMM177" s="1"/>
      <c r="KMN177" s="1"/>
      <c r="KMO177" s="1"/>
      <c r="KMP177" s="1"/>
      <c r="KMQ177" s="1"/>
      <c r="KMR177" s="1"/>
      <c r="KMS177" s="1"/>
      <c r="KMT177" s="1"/>
      <c r="KMU177" s="1"/>
      <c r="KMV177" s="1"/>
      <c r="KMW177" s="1"/>
      <c r="KMX177" s="1"/>
      <c r="KMY177" s="1"/>
      <c r="KMZ177" s="1"/>
      <c r="KNA177" s="1"/>
      <c r="KNB177" s="1"/>
      <c r="KNC177" s="1"/>
      <c r="KND177" s="1"/>
      <c r="KNE177" s="1"/>
      <c r="KNF177" s="1"/>
      <c r="KNG177" s="1"/>
      <c r="KNH177" s="1"/>
      <c r="KNI177" s="1"/>
      <c r="KNJ177" s="1"/>
      <c r="KNK177" s="1"/>
      <c r="KNL177" s="1"/>
      <c r="KNM177" s="1"/>
      <c r="KNN177" s="1"/>
      <c r="KNO177" s="1"/>
      <c r="KNP177" s="1"/>
      <c r="KNQ177" s="1"/>
      <c r="KNR177" s="1"/>
      <c r="KNS177" s="1"/>
      <c r="KNT177" s="1"/>
      <c r="KNU177" s="1"/>
      <c r="KNV177" s="1"/>
      <c r="KNW177" s="1"/>
      <c r="KNX177" s="1"/>
      <c r="KNY177" s="1"/>
      <c r="KNZ177" s="1"/>
      <c r="KOA177" s="1"/>
      <c r="KOB177" s="1"/>
      <c r="KOC177" s="1"/>
      <c r="KOD177" s="1"/>
      <c r="KOE177" s="1"/>
      <c r="KOF177" s="1"/>
      <c r="KOG177" s="1"/>
      <c r="KOH177" s="1"/>
      <c r="KOI177" s="1"/>
      <c r="KOJ177" s="1"/>
      <c r="KOK177" s="1"/>
      <c r="KOL177" s="1"/>
      <c r="KOM177" s="1"/>
      <c r="KON177" s="1"/>
      <c r="KOO177" s="1"/>
      <c r="KOP177" s="1"/>
      <c r="KOQ177" s="1"/>
      <c r="KOR177" s="1"/>
      <c r="KOS177" s="1"/>
      <c r="KOT177" s="1"/>
      <c r="KOU177" s="1"/>
      <c r="KOV177" s="1"/>
      <c r="KOW177" s="1"/>
      <c r="KOX177" s="1"/>
      <c r="KOY177" s="1"/>
      <c r="KOZ177" s="1"/>
      <c r="KPA177" s="1"/>
      <c r="KPB177" s="1"/>
      <c r="KPC177" s="1"/>
      <c r="KPD177" s="1"/>
      <c r="KPE177" s="1"/>
      <c r="KPF177" s="1"/>
      <c r="KPG177" s="1"/>
      <c r="KPH177" s="1"/>
      <c r="KPI177" s="1"/>
      <c r="KPJ177" s="1"/>
      <c r="KPK177" s="1"/>
      <c r="KPL177" s="1"/>
      <c r="KPM177" s="1"/>
      <c r="KPN177" s="1"/>
      <c r="KPO177" s="1"/>
      <c r="KPP177" s="1"/>
      <c r="KPQ177" s="1"/>
      <c r="KPR177" s="1"/>
      <c r="KPS177" s="1"/>
      <c r="KPT177" s="1"/>
      <c r="KPU177" s="1"/>
      <c r="KPV177" s="1"/>
      <c r="KPW177" s="1"/>
      <c r="KPX177" s="1"/>
      <c r="KPY177" s="1"/>
      <c r="KPZ177" s="1"/>
      <c r="KQA177" s="1"/>
      <c r="KQB177" s="1"/>
      <c r="KQC177" s="1"/>
      <c r="KQD177" s="1"/>
      <c r="KQE177" s="1"/>
      <c r="KQF177" s="1"/>
      <c r="KQG177" s="1"/>
      <c r="KQH177" s="1"/>
      <c r="KQI177" s="1"/>
      <c r="KQJ177" s="1"/>
      <c r="KQK177" s="1"/>
      <c r="KQL177" s="1"/>
      <c r="KQM177" s="1"/>
      <c r="KQN177" s="1"/>
      <c r="KQO177" s="1"/>
      <c r="KQP177" s="1"/>
      <c r="KQQ177" s="1"/>
      <c r="KQR177" s="1"/>
      <c r="KQS177" s="1"/>
      <c r="KQT177" s="1"/>
      <c r="KQU177" s="1"/>
      <c r="KQV177" s="1"/>
      <c r="KQW177" s="1"/>
      <c r="KQX177" s="1"/>
      <c r="KQY177" s="1"/>
      <c r="KQZ177" s="1"/>
      <c r="KRA177" s="1"/>
      <c r="KRB177" s="1"/>
      <c r="KRC177" s="1"/>
      <c r="KRD177" s="1"/>
      <c r="KRE177" s="1"/>
      <c r="KRF177" s="1"/>
      <c r="KRG177" s="1"/>
      <c r="KRH177" s="1"/>
      <c r="KRI177" s="1"/>
      <c r="KRJ177" s="1"/>
      <c r="KRK177" s="1"/>
      <c r="KRL177" s="1"/>
      <c r="KRM177" s="1"/>
      <c r="KRN177" s="1"/>
      <c r="KRO177" s="1"/>
      <c r="KRP177" s="1"/>
      <c r="KRQ177" s="1"/>
      <c r="KRR177" s="1"/>
      <c r="KRS177" s="1"/>
      <c r="KRT177" s="1"/>
      <c r="KRU177" s="1"/>
      <c r="KRV177" s="1"/>
      <c r="KRW177" s="1"/>
      <c r="KRX177" s="1"/>
      <c r="KRY177" s="1"/>
      <c r="KRZ177" s="1"/>
      <c r="KSA177" s="1"/>
      <c r="KSB177" s="1"/>
      <c r="KSC177" s="1"/>
      <c r="KSD177" s="1"/>
      <c r="KSE177" s="1"/>
      <c r="KSF177" s="1"/>
      <c r="KSG177" s="1"/>
      <c r="KSH177" s="1"/>
      <c r="KSI177" s="1"/>
      <c r="KSJ177" s="1"/>
      <c r="KSK177" s="1"/>
      <c r="KSL177" s="1"/>
      <c r="KSM177" s="1"/>
      <c r="KSN177" s="1"/>
      <c r="KSO177" s="1"/>
      <c r="KSP177" s="1"/>
      <c r="KSQ177" s="1"/>
      <c r="KSR177" s="1"/>
      <c r="KSS177" s="1"/>
      <c r="KST177" s="1"/>
      <c r="KSU177" s="1"/>
      <c r="KSV177" s="1"/>
      <c r="KSW177" s="1"/>
      <c r="KSX177" s="1"/>
      <c r="KSY177" s="1"/>
      <c r="KSZ177" s="1"/>
      <c r="KTA177" s="1"/>
      <c r="KTB177" s="1"/>
      <c r="KTC177" s="1"/>
      <c r="KTD177" s="1"/>
      <c r="KTE177" s="1"/>
      <c r="KTF177" s="1"/>
      <c r="KTG177" s="1"/>
      <c r="KTH177" s="1"/>
      <c r="KTI177" s="1"/>
      <c r="KTJ177" s="1"/>
      <c r="KTK177" s="1"/>
      <c r="KTL177" s="1"/>
      <c r="KTM177" s="1"/>
      <c r="KTN177" s="1"/>
      <c r="KTO177" s="1"/>
      <c r="KTP177" s="1"/>
      <c r="KTQ177" s="1"/>
      <c r="KTR177" s="1"/>
      <c r="KTS177" s="1"/>
      <c r="KTT177" s="1"/>
      <c r="KTU177" s="1"/>
      <c r="KTV177" s="1"/>
      <c r="KTW177" s="1"/>
      <c r="KTX177" s="1"/>
      <c r="KTY177" s="1"/>
      <c r="KTZ177" s="1"/>
      <c r="KUA177" s="1"/>
      <c r="KUB177" s="1"/>
      <c r="KUC177" s="1"/>
      <c r="KUD177" s="1"/>
      <c r="KUE177" s="1"/>
      <c r="KUF177" s="1"/>
      <c r="KUG177" s="1"/>
      <c r="KUH177" s="1"/>
      <c r="KUI177" s="1"/>
      <c r="KUJ177" s="1"/>
      <c r="KUK177" s="1"/>
      <c r="KUL177" s="1"/>
      <c r="KUM177" s="1"/>
      <c r="KUN177" s="1"/>
      <c r="KUO177" s="1"/>
      <c r="KUP177" s="1"/>
      <c r="KUQ177" s="1"/>
      <c r="KUR177" s="1"/>
      <c r="KUS177" s="1"/>
      <c r="KUT177" s="1"/>
      <c r="KUU177" s="1"/>
      <c r="KUV177" s="1"/>
      <c r="KUW177" s="1"/>
      <c r="KUX177" s="1"/>
      <c r="KUY177" s="1"/>
      <c r="KUZ177" s="1"/>
      <c r="KVA177" s="1"/>
      <c r="KVB177" s="1"/>
      <c r="KVC177" s="1"/>
      <c r="KVD177" s="1"/>
      <c r="KVE177" s="1"/>
      <c r="KVF177" s="1"/>
      <c r="KVG177" s="1"/>
      <c r="KVH177" s="1"/>
      <c r="KVI177" s="1"/>
      <c r="KVJ177" s="1"/>
      <c r="KVK177" s="1"/>
      <c r="KVL177" s="1"/>
      <c r="KVM177" s="1"/>
      <c r="KVN177" s="1"/>
      <c r="KVO177" s="1"/>
      <c r="KVP177" s="1"/>
      <c r="KVQ177" s="1"/>
      <c r="KVR177" s="1"/>
      <c r="KVS177" s="1"/>
      <c r="KVT177" s="1"/>
      <c r="KVU177" s="1"/>
      <c r="KVV177" s="1"/>
      <c r="KVW177" s="1"/>
      <c r="KVX177" s="1"/>
      <c r="KVY177" s="1"/>
      <c r="KVZ177" s="1"/>
      <c r="KWA177" s="1"/>
      <c r="KWB177" s="1"/>
      <c r="KWC177" s="1"/>
      <c r="KWD177" s="1"/>
      <c r="KWE177" s="1"/>
      <c r="KWF177" s="1"/>
      <c r="KWG177" s="1"/>
      <c r="KWH177" s="1"/>
      <c r="KWI177" s="1"/>
      <c r="KWJ177" s="1"/>
      <c r="KWK177" s="1"/>
      <c r="KWL177" s="1"/>
      <c r="KWM177" s="1"/>
      <c r="KWN177" s="1"/>
      <c r="KWO177" s="1"/>
      <c r="KWP177" s="1"/>
      <c r="KWQ177" s="1"/>
      <c r="KWR177" s="1"/>
      <c r="KWS177" s="1"/>
      <c r="KWT177" s="1"/>
      <c r="KWU177" s="1"/>
      <c r="KWV177" s="1"/>
      <c r="KWW177" s="1"/>
      <c r="KWX177" s="1"/>
      <c r="KWY177" s="1"/>
      <c r="KWZ177" s="1"/>
      <c r="KXA177" s="1"/>
      <c r="KXB177" s="1"/>
      <c r="KXC177" s="1"/>
      <c r="KXD177" s="1"/>
      <c r="KXE177" s="1"/>
      <c r="KXF177" s="1"/>
      <c r="KXG177" s="1"/>
      <c r="KXH177" s="1"/>
      <c r="KXI177" s="1"/>
      <c r="KXJ177" s="1"/>
      <c r="KXK177" s="1"/>
      <c r="KXL177" s="1"/>
      <c r="KXM177" s="1"/>
      <c r="KXN177" s="1"/>
      <c r="KXO177" s="1"/>
      <c r="KXP177" s="1"/>
      <c r="KXQ177" s="1"/>
      <c r="KXR177" s="1"/>
      <c r="KXS177" s="1"/>
      <c r="KXT177" s="1"/>
      <c r="KXU177" s="1"/>
      <c r="KXV177" s="1"/>
      <c r="KXW177" s="1"/>
      <c r="KXX177" s="1"/>
      <c r="KXY177" s="1"/>
      <c r="KXZ177" s="1"/>
      <c r="KYA177" s="1"/>
      <c r="KYB177" s="1"/>
      <c r="KYC177" s="1"/>
      <c r="KYD177" s="1"/>
      <c r="KYE177" s="1"/>
      <c r="KYF177" s="1"/>
      <c r="KYG177" s="1"/>
      <c r="KYH177" s="1"/>
      <c r="KYI177" s="1"/>
      <c r="KYJ177" s="1"/>
      <c r="KYK177" s="1"/>
      <c r="KYL177" s="1"/>
      <c r="KYM177" s="1"/>
      <c r="KYN177" s="1"/>
      <c r="KYO177" s="1"/>
      <c r="KYP177" s="1"/>
      <c r="KYQ177" s="1"/>
      <c r="KYR177" s="1"/>
      <c r="KYS177" s="1"/>
      <c r="KYT177" s="1"/>
      <c r="KYU177" s="1"/>
      <c r="KYV177" s="1"/>
      <c r="KYW177" s="1"/>
      <c r="KYX177" s="1"/>
      <c r="KYY177" s="1"/>
      <c r="KYZ177" s="1"/>
      <c r="KZA177" s="1"/>
      <c r="KZB177" s="1"/>
      <c r="KZC177" s="1"/>
      <c r="KZD177" s="1"/>
      <c r="KZE177" s="1"/>
      <c r="KZF177" s="1"/>
      <c r="KZG177" s="1"/>
      <c r="KZH177" s="1"/>
      <c r="KZI177" s="1"/>
      <c r="KZJ177" s="1"/>
      <c r="KZK177" s="1"/>
      <c r="KZL177" s="1"/>
      <c r="KZM177" s="1"/>
      <c r="KZN177" s="1"/>
      <c r="KZO177" s="1"/>
      <c r="KZP177" s="1"/>
      <c r="KZQ177" s="1"/>
      <c r="KZR177" s="1"/>
      <c r="KZS177" s="1"/>
      <c r="KZT177" s="1"/>
      <c r="KZU177" s="1"/>
      <c r="KZV177" s="1"/>
      <c r="KZW177" s="1"/>
      <c r="KZX177" s="1"/>
      <c r="KZY177" s="1"/>
      <c r="KZZ177" s="1"/>
      <c r="LAA177" s="1"/>
      <c r="LAB177" s="1"/>
      <c r="LAC177" s="1"/>
      <c r="LAD177" s="1"/>
      <c r="LAE177" s="1"/>
      <c r="LAF177" s="1"/>
      <c r="LAG177" s="1"/>
      <c r="LAH177" s="1"/>
      <c r="LAI177" s="1"/>
      <c r="LAJ177" s="1"/>
      <c r="LAK177" s="1"/>
      <c r="LAL177" s="1"/>
      <c r="LAM177" s="1"/>
      <c r="LAN177" s="1"/>
      <c r="LAO177" s="1"/>
      <c r="LAP177" s="1"/>
      <c r="LAQ177" s="1"/>
      <c r="LAR177" s="1"/>
      <c r="LAS177" s="1"/>
      <c r="LAT177" s="1"/>
      <c r="LAU177" s="1"/>
      <c r="LAV177" s="1"/>
      <c r="LAW177" s="1"/>
      <c r="LAX177" s="1"/>
      <c r="LAY177" s="1"/>
      <c r="LAZ177" s="1"/>
      <c r="LBA177" s="1"/>
      <c r="LBB177" s="1"/>
      <c r="LBC177" s="1"/>
      <c r="LBD177" s="1"/>
      <c r="LBE177" s="1"/>
      <c r="LBF177" s="1"/>
      <c r="LBG177" s="1"/>
      <c r="LBH177" s="1"/>
      <c r="LBI177" s="1"/>
      <c r="LBJ177" s="1"/>
      <c r="LBK177" s="1"/>
      <c r="LBL177" s="1"/>
      <c r="LBM177" s="1"/>
      <c r="LBN177" s="1"/>
      <c r="LBO177" s="1"/>
      <c r="LBP177" s="1"/>
      <c r="LBQ177" s="1"/>
      <c r="LBR177" s="1"/>
      <c r="LBS177" s="1"/>
      <c r="LBT177" s="1"/>
      <c r="LBU177" s="1"/>
      <c r="LBV177" s="1"/>
      <c r="LBW177" s="1"/>
      <c r="LBX177" s="1"/>
      <c r="LBY177" s="1"/>
      <c r="LBZ177" s="1"/>
      <c r="LCA177" s="1"/>
      <c r="LCB177" s="1"/>
      <c r="LCC177" s="1"/>
      <c r="LCD177" s="1"/>
      <c r="LCE177" s="1"/>
      <c r="LCF177" s="1"/>
      <c r="LCG177" s="1"/>
      <c r="LCH177" s="1"/>
      <c r="LCI177" s="1"/>
      <c r="LCJ177" s="1"/>
      <c r="LCK177" s="1"/>
      <c r="LCL177" s="1"/>
      <c r="LCM177" s="1"/>
      <c r="LCN177" s="1"/>
      <c r="LCO177" s="1"/>
      <c r="LCP177" s="1"/>
      <c r="LCQ177" s="1"/>
      <c r="LCR177" s="1"/>
      <c r="LCS177" s="1"/>
      <c r="LCT177" s="1"/>
      <c r="LCU177" s="1"/>
      <c r="LCV177" s="1"/>
      <c r="LCW177" s="1"/>
      <c r="LCX177" s="1"/>
      <c r="LCY177" s="1"/>
      <c r="LCZ177" s="1"/>
      <c r="LDA177" s="1"/>
      <c r="LDB177" s="1"/>
      <c r="LDC177" s="1"/>
      <c r="LDD177" s="1"/>
      <c r="LDE177" s="1"/>
      <c r="LDF177" s="1"/>
      <c r="LDG177" s="1"/>
      <c r="LDH177" s="1"/>
      <c r="LDI177" s="1"/>
      <c r="LDJ177" s="1"/>
      <c r="LDK177" s="1"/>
      <c r="LDL177" s="1"/>
      <c r="LDM177" s="1"/>
      <c r="LDN177" s="1"/>
      <c r="LDO177" s="1"/>
      <c r="LDP177" s="1"/>
      <c r="LDQ177" s="1"/>
      <c r="LDR177" s="1"/>
      <c r="LDS177" s="1"/>
      <c r="LDT177" s="1"/>
      <c r="LDU177" s="1"/>
      <c r="LDV177" s="1"/>
      <c r="LDW177" s="1"/>
      <c r="LDX177" s="1"/>
      <c r="LDY177" s="1"/>
      <c r="LDZ177" s="1"/>
      <c r="LEA177" s="1"/>
      <c r="LEB177" s="1"/>
      <c r="LEC177" s="1"/>
      <c r="LED177" s="1"/>
      <c r="LEE177" s="1"/>
      <c r="LEF177" s="1"/>
      <c r="LEG177" s="1"/>
      <c r="LEH177" s="1"/>
      <c r="LEI177" s="1"/>
      <c r="LEJ177" s="1"/>
      <c r="LEK177" s="1"/>
      <c r="LEL177" s="1"/>
      <c r="LEM177" s="1"/>
      <c r="LEN177" s="1"/>
      <c r="LEO177" s="1"/>
      <c r="LEP177" s="1"/>
      <c r="LEQ177" s="1"/>
      <c r="LER177" s="1"/>
      <c r="LES177" s="1"/>
      <c r="LET177" s="1"/>
      <c r="LEU177" s="1"/>
      <c r="LEV177" s="1"/>
      <c r="LEW177" s="1"/>
      <c r="LEX177" s="1"/>
      <c r="LEY177" s="1"/>
      <c r="LEZ177" s="1"/>
      <c r="LFA177" s="1"/>
      <c r="LFB177" s="1"/>
      <c r="LFC177" s="1"/>
      <c r="LFD177" s="1"/>
      <c r="LFE177" s="1"/>
      <c r="LFF177" s="1"/>
      <c r="LFG177" s="1"/>
      <c r="LFH177" s="1"/>
      <c r="LFI177" s="1"/>
      <c r="LFJ177" s="1"/>
      <c r="LFK177" s="1"/>
      <c r="LFL177" s="1"/>
      <c r="LFM177" s="1"/>
      <c r="LFN177" s="1"/>
      <c r="LFO177" s="1"/>
      <c r="LFP177" s="1"/>
      <c r="LFQ177" s="1"/>
      <c r="LFR177" s="1"/>
      <c r="LFS177" s="1"/>
      <c r="LFT177" s="1"/>
      <c r="LFU177" s="1"/>
      <c r="LFV177" s="1"/>
      <c r="LFW177" s="1"/>
      <c r="LFX177" s="1"/>
      <c r="LFY177" s="1"/>
      <c r="LFZ177" s="1"/>
      <c r="LGA177" s="1"/>
      <c r="LGB177" s="1"/>
      <c r="LGC177" s="1"/>
      <c r="LGD177" s="1"/>
      <c r="LGE177" s="1"/>
      <c r="LGF177" s="1"/>
      <c r="LGG177" s="1"/>
      <c r="LGH177" s="1"/>
      <c r="LGI177" s="1"/>
      <c r="LGJ177" s="1"/>
      <c r="LGK177" s="1"/>
      <c r="LGL177" s="1"/>
      <c r="LGM177" s="1"/>
      <c r="LGN177" s="1"/>
      <c r="LGO177" s="1"/>
      <c r="LGP177" s="1"/>
      <c r="LGQ177" s="1"/>
      <c r="LGR177" s="1"/>
      <c r="LGS177" s="1"/>
      <c r="LGT177" s="1"/>
      <c r="LGU177" s="1"/>
      <c r="LGV177" s="1"/>
      <c r="LGW177" s="1"/>
      <c r="LGX177" s="1"/>
      <c r="LGY177" s="1"/>
      <c r="LGZ177" s="1"/>
      <c r="LHA177" s="1"/>
      <c r="LHB177" s="1"/>
      <c r="LHC177" s="1"/>
      <c r="LHD177" s="1"/>
      <c r="LHE177" s="1"/>
      <c r="LHF177" s="1"/>
      <c r="LHG177" s="1"/>
      <c r="LHH177" s="1"/>
      <c r="LHI177" s="1"/>
      <c r="LHJ177" s="1"/>
      <c r="LHK177" s="1"/>
      <c r="LHL177" s="1"/>
      <c r="LHM177" s="1"/>
      <c r="LHN177" s="1"/>
      <c r="LHO177" s="1"/>
      <c r="LHP177" s="1"/>
      <c r="LHQ177" s="1"/>
      <c r="LHR177" s="1"/>
      <c r="LHS177" s="1"/>
      <c r="LHT177" s="1"/>
      <c r="LHU177" s="1"/>
      <c r="LHV177" s="1"/>
      <c r="LHW177" s="1"/>
      <c r="LHX177" s="1"/>
      <c r="LHY177" s="1"/>
      <c r="LHZ177" s="1"/>
      <c r="LIA177" s="1"/>
      <c r="LIB177" s="1"/>
      <c r="LIC177" s="1"/>
      <c r="LID177" s="1"/>
      <c r="LIE177" s="1"/>
      <c r="LIF177" s="1"/>
      <c r="LIG177" s="1"/>
      <c r="LIH177" s="1"/>
      <c r="LII177" s="1"/>
      <c r="LIJ177" s="1"/>
      <c r="LIK177" s="1"/>
      <c r="LIL177" s="1"/>
      <c r="LIM177" s="1"/>
      <c r="LIN177" s="1"/>
      <c r="LIO177" s="1"/>
      <c r="LIP177" s="1"/>
      <c r="LIQ177" s="1"/>
      <c r="LIR177" s="1"/>
      <c r="LIS177" s="1"/>
      <c r="LIT177" s="1"/>
      <c r="LIU177" s="1"/>
      <c r="LIV177" s="1"/>
      <c r="LIW177" s="1"/>
      <c r="LIX177" s="1"/>
      <c r="LIY177" s="1"/>
      <c r="LIZ177" s="1"/>
      <c r="LJA177" s="1"/>
      <c r="LJB177" s="1"/>
      <c r="LJC177" s="1"/>
      <c r="LJD177" s="1"/>
      <c r="LJE177" s="1"/>
      <c r="LJF177" s="1"/>
      <c r="LJG177" s="1"/>
      <c r="LJH177" s="1"/>
      <c r="LJI177" s="1"/>
      <c r="LJJ177" s="1"/>
      <c r="LJK177" s="1"/>
      <c r="LJL177" s="1"/>
      <c r="LJM177" s="1"/>
      <c r="LJN177" s="1"/>
      <c r="LJO177" s="1"/>
      <c r="LJP177" s="1"/>
      <c r="LJQ177" s="1"/>
      <c r="LJR177" s="1"/>
      <c r="LJS177" s="1"/>
      <c r="LJT177" s="1"/>
      <c r="LJU177" s="1"/>
      <c r="LJV177" s="1"/>
      <c r="LJW177" s="1"/>
      <c r="LJX177" s="1"/>
      <c r="LJY177" s="1"/>
      <c r="LJZ177" s="1"/>
      <c r="LKA177" s="1"/>
      <c r="LKB177" s="1"/>
      <c r="LKC177" s="1"/>
      <c r="LKD177" s="1"/>
      <c r="LKE177" s="1"/>
      <c r="LKF177" s="1"/>
      <c r="LKG177" s="1"/>
      <c r="LKH177" s="1"/>
      <c r="LKI177" s="1"/>
      <c r="LKJ177" s="1"/>
      <c r="LKK177" s="1"/>
      <c r="LKL177" s="1"/>
      <c r="LKM177" s="1"/>
      <c r="LKN177" s="1"/>
      <c r="LKO177" s="1"/>
      <c r="LKP177" s="1"/>
      <c r="LKQ177" s="1"/>
      <c r="LKR177" s="1"/>
      <c r="LKS177" s="1"/>
      <c r="LKT177" s="1"/>
      <c r="LKU177" s="1"/>
      <c r="LKV177" s="1"/>
      <c r="LKW177" s="1"/>
      <c r="LKX177" s="1"/>
      <c r="LKY177" s="1"/>
      <c r="LKZ177" s="1"/>
      <c r="LLA177" s="1"/>
      <c r="LLB177" s="1"/>
      <c r="LLC177" s="1"/>
      <c r="LLD177" s="1"/>
      <c r="LLE177" s="1"/>
      <c r="LLF177" s="1"/>
      <c r="LLG177" s="1"/>
      <c r="LLH177" s="1"/>
      <c r="LLI177" s="1"/>
      <c r="LLJ177" s="1"/>
      <c r="LLK177" s="1"/>
      <c r="LLL177" s="1"/>
      <c r="LLM177" s="1"/>
      <c r="LLN177" s="1"/>
      <c r="LLO177" s="1"/>
      <c r="LLP177" s="1"/>
      <c r="LLQ177" s="1"/>
      <c r="LLR177" s="1"/>
      <c r="LLS177" s="1"/>
      <c r="LLT177" s="1"/>
      <c r="LLU177" s="1"/>
      <c r="LLV177" s="1"/>
      <c r="LLW177" s="1"/>
      <c r="LLX177" s="1"/>
      <c r="LLY177" s="1"/>
      <c r="LLZ177" s="1"/>
      <c r="LMA177" s="1"/>
      <c r="LMB177" s="1"/>
      <c r="LMC177" s="1"/>
      <c r="LMD177" s="1"/>
      <c r="LME177" s="1"/>
      <c r="LMF177" s="1"/>
      <c r="LMG177" s="1"/>
      <c r="LMH177" s="1"/>
      <c r="LMI177" s="1"/>
      <c r="LMJ177" s="1"/>
      <c r="LMK177" s="1"/>
      <c r="LML177" s="1"/>
      <c r="LMM177" s="1"/>
      <c r="LMN177" s="1"/>
      <c r="LMO177" s="1"/>
      <c r="LMP177" s="1"/>
      <c r="LMQ177" s="1"/>
      <c r="LMR177" s="1"/>
      <c r="LMS177" s="1"/>
      <c r="LMT177" s="1"/>
      <c r="LMU177" s="1"/>
      <c r="LMV177" s="1"/>
      <c r="LMW177" s="1"/>
      <c r="LMX177" s="1"/>
      <c r="LMY177" s="1"/>
      <c r="LMZ177" s="1"/>
      <c r="LNA177" s="1"/>
      <c r="LNB177" s="1"/>
      <c r="LNC177" s="1"/>
      <c r="LND177" s="1"/>
      <c r="LNE177" s="1"/>
      <c r="LNF177" s="1"/>
      <c r="LNG177" s="1"/>
      <c r="LNH177" s="1"/>
      <c r="LNI177" s="1"/>
      <c r="LNJ177" s="1"/>
      <c r="LNK177" s="1"/>
      <c r="LNL177" s="1"/>
      <c r="LNM177" s="1"/>
      <c r="LNN177" s="1"/>
      <c r="LNO177" s="1"/>
      <c r="LNP177" s="1"/>
      <c r="LNQ177" s="1"/>
      <c r="LNR177" s="1"/>
      <c r="LNS177" s="1"/>
      <c r="LNT177" s="1"/>
      <c r="LNU177" s="1"/>
      <c r="LNV177" s="1"/>
      <c r="LNW177" s="1"/>
      <c r="LNX177" s="1"/>
      <c r="LNY177" s="1"/>
      <c r="LNZ177" s="1"/>
      <c r="LOA177" s="1"/>
      <c r="LOB177" s="1"/>
      <c r="LOC177" s="1"/>
      <c r="LOD177" s="1"/>
      <c r="LOE177" s="1"/>
      <c r="LOF177" s="1"/>
      <c r="LOG177" s="1"/>
      <c r="LOH177" s="1"/>
      <c r="LOI177" s="1"/>
      <c r="LOJ177" s="1"/>
      <c r="LOK177" s="1"/>
      <c r="LOL177" s="1"/>
      <c r="LOM177" s="1"/>
      <c r="LON177" s="1"/>
      <c r="LOO177" s="1"/>
      <c r="LOP177" s="1"/>
      <c r="LOQ177" s="1"/>
      <c r="LOR177" s="1"/>
      <c r="LOS177" s="1"/>
      <c r="LOT177" s="1"/>
      <c r="LOU177" s="1"/>
      <c r="LOV177" s="1"/>
      <c r="LOW177" s="1"/>
      <c r="LOX177" s="1"/>
      <c r="LOY177" s="1"/>
      <c r="LOZ177" s="1"/>
      <c r="LPA177" s="1"/>
      <c r="LPB177" s="1"/>
      <c r="LPC177" s="1"/>
      <c r="LPD177" s="1"/>
      <c r="LPE177" s="1"/>
      <c r="LPF177" s="1"/>
      <c r="LPG177" s="1"/>
      <c r="LPH177" s="1"/>
      <c r="LPI177" s="1"/>
      <c r="LPJ177" s="1"/>
      <c r="LPK177" s="1"/>
      <c r="LPL177" s="1"/>
      <c r="LPM177" s="1"/>
      <c r="LPN177" s="1"/>
      <c r="LPO177" s="1"/>
      <c r="LPP177" s="1"/>
      <c r="LPQ177" s="1"/>
      <c r="LPR177" s="1"/>
      <c r="LPS177" s="1"/>
      <c r="LPT177" s="1"/>
      <c r="LPU177" s="1"/>
      <c r="LPV177" s="1"/>
      <c r="LPW177" s="1"/>
      <c r="LPX177" s="1"/>
      <c r="LPY177" s="1"/>
      <c r="LPZ177" s="1"/>
      <c r="LQA177" s="1"/>
      <c r="LQB177" s="1"/>
      <c r="LQC177" s="1"/>
      <c r="LQD177" s="1"/>
      <c r="LQE177" s="1"/>
      <c r="LQF177" s="1"/>
      <c r="LQG177" s="1"/>
      <c r="LQH177" s="1"/>
      <c r="LQI177" s="1"/>
      <c r="LQJ177" s="1"/>
      <c r="LQK177" s="1"/>
      <c r="LQL177" s="1"/>
      <c r="LQM177" s="1"/>
      <c r="LQN177" s="1"/>
      <c r="LQO177" s="1"/>
      <c r="LQP177" s="1"/>
      <c r="LQQ177" s="1"/>
      <c r="LQR177" s="1"/>
      <c r="LQS177" s="1"/>
      <c r="LQT177" s="1"/>
      <c r="LQU177" s="1"/>
      <c r="LQV177" s="1"/>
      <c r="LQW177" s="1"/>
      <c r="LQX177" s="1"/>
      <c r="LQY177" s="1"/>
      <c r="LQZ177" s="1"/>
      <c r="LRA177" s="1"/>
      <c r="LRB177" s="1"/>
      <c r="LRC177" s="1"/>
      <c r="LRD177" s="1"/>
      <c r="LRE177" s="1"/>
      <c r="LRF177" s="1"/>
      <c r="LRG177" s="1"/>
      <c r="LRH177" s="1"/>
      <c r="LRI177" s="1"/>
      <c r="LRJ177" s="1"/>
      <c r="LRK177" s="1"/>
      <c r="LRL177" s="1"/>
      <c r="LRM177" s="1"/>
      <c r="LRN177" s="1"/>
      <c r="LRO177" s="1"/>
      <c r="LRP177" s="1"/>
      <c r="LRQ177" s="1"/>
      <c r="LRR177" s="1"/>
      <c r="LRS177" s="1"/>
      <c r="LRT177" s="1"/>
      <c r="LRU177" s="1"/>
      <c r="LRV177" s="1"/>
      <c r="LRW177" s="1"/>
      <c r="LRX177" s="1"/>
      <c r="LRY177" s="1"/>
      <c r="LRZ177" s="1"/>
      <c r="LSA177" s="1"/>
      <c r="LSB177" s="1"/>
      <c r="LSC177" s="1"/>
      <c r="LSD177" s="1"/>
      <c r="LSE177" s="1"/>
      <c r="LSF177" s="1"/>
      <c r="LSG177" s="1"/>
      <c r="LSH177" s="1"/>
      <c r="LSI177" s="1"/>
      <c r="LSJ177" s="1"/>
      <c r="LSK177" s="1"/>
      <c r="LSL177" s="1"/>
      <c r="LSM177" s="1"/>
      <c r="LSN177" s="1"/>
      <c r="LSO177" s="1"/>
      <c r="LSP177" s="1"/>
      <c r="LSQ177" s="1"/>
      <c r="LSR177" s="1"/>
      <c r="LSS177" s="1"/>
      <c r="LST177" s="1"/>
      <c r="LSU177" s="1"/>
      <c r="LSV177" s="1"/>
      <c r="LSW177" s="1"/>
      <c r="LSX177" s="1"/>
      <c r="LSY177" s="1"/>
      <c r="LSZ177" s="1"/>
      <c r="LTA177" s="1"/>
      <c r="LTB177" s="1"/>
      <c r="LTC177" s="1"/>
      <c r="LTD177" s="1"/>
      <c r="LTE177" s="1"/>
      <c r="LTF177" s="1"/>
      <c r="LTG177" s="1"/>
      <c r="LTH177" s="1"/>
      <c r="LTI177" s="1"/>
      <c r="LTJ177" s="1"/>
      <c r="LTK177" s="1"/>
      <c r="LTL177" s="1"/>
      <c r="LTM177" s="1"/>
      <c r="LTN177" s="1"/>
      <c r="LTO177" s="1"/>
      <c r="LTP177" s="1"/>
      <c r="LTQ177" s="1"/>
      <c r="LTR177" s="1"/>
      <c r="LTS177" s="1"/>
      <c r="LTT177" s="1"/>
      <c r="LTU177" s="1"/>
      <c r="LTV177" s="1"/>
      <c r="LTW177" s="1"/>
      <c r="LTX177" s="1"/>
      <c r="LTY177" s="1"/>
      <c r="LTZ177" s="1"/>
      <c r="LUA177" s="1"/>
      <c r="LUB177" s="1"/>
      <c r="LUC177" s="1"/>
      <c r="LUD177" s="1"/>
      <c r="LUE177" s="1"/>
      <c r="LUF177" s="1"/>
      <c r="LUG177" s="1"/>
      <c r="LUH177" s="1"/>
      <c r="LUI177" s="1"/>
      <c r="LUJ177" s="1"/>
      <c r="LUK177" s="1"/>
      <c r="LUL177" s="1"/>
      <c r="LUM177" s="1"/>
      <c r="LUN177" s="1"/>
      <c r="LUO177" s="1"/>
      <c r="LUP177" s="1"/>
      <c r="LUQ177" s="1"/>
      <c r="LUR177" s="1"/>
      <c r="LUS177" s="1"/>
      <c r="LUT177" s="1"/>
      <c r="LUU177" s="1"/>
      <c r="LUV177" s="1"/>
      <c r="LUW177" s="1"/>
      <c r="LUX177" s="1"/>
      <c r="LUY177" s="1"/>
      <c r="LUZ177" s="1"/>
      <c r="LVA177" s="1"/>
      <c r="LVB177" s="1"/>
      <c r="LVC177" s="1"/>
      <c r="LVD177" s="1"/>
      <c r="LVE177" s="1"/>
      <c r="LVF177" s="1"/>
      <c r="LVG177" s="1"/>
      <c r="LVH177" s="1"/>
      <c r="LVI177" s="1"/>
      <c r="LVJ177" s="1"/>
      <c r="LVK177" s="1"/>
      <c r="LVL177" s="1"/>
      <c r="LVM177" s="1"/>
      <c r="LVN177" s="1"/>
      <c r="LVO177" s="1"/>
      <c r="LVP177" s="1"/>
      <c r="LVQ177" s="1"/>
      <c r="LVR177" s="1"/>
      <c r="LVS177" s="1"/>
      <c r="LVT177" s="1"/>
      <c r="LVU177" s="1"/>
      <c r="LVV177" s="1"/>
      <c r="LVW177" s="1"/>
      <c r="LVX177" s="1"/>
      <c r="LVY177" s="1"/>
      <c r="LVZ177" s="1"/>
      <c r="LWA177" s="1"/>
      <c r="LWB177" s="1"/>
      <c r="LWC177" s="1"/>
      <c r="LWD177" s="1"/>
      <c r="LWE177" s="1"/>
      <c r="LWF177" s="1"/>
      <c r="LWG177" s="1"/>
      <c r="LWH177" s="1"/>
      <c r="LWI177" s="1"/>
      <c r="LWJ177" s="1"/>
      <c r="LWK177" s="1"/>
      <c r="LWL177" s="1"/>
      <c r="LWM177" s="1"/>
      <c r="LWN177" s="1"/>
      <c r="LWO177" s="1"/>
      <c r="LWP177" s="1"/>
      <c r="LWQ177" s="1"/>
      <c r="LWR177" s="1"/>
      <c r="LWS177" s="1"/>
      <c r="LWT177" s="1"/>
      <c r="LWU177" s="1"/>
      <c r="LWV177" s="1"/>
      <c r="LWW177" s="1"/>
      <c r="LWX177" s="1"/>
      <c r="LWY177" s="1"/>
      <c r="LWZ177" s="1"/>
      <c r="LXA177" s="1"/>
      <c r="LXB177" s="1"/>
      <c r="LXC177" s="1"/>
      <c r="LXD177" s="1"/>
      <c r="LXE177" s="1"/>
      <c r="LXF177" s="1"/>
      <c r="LXG177" s="1"/>
      <c r="LXH177" s="1"/>
      <c r="LXI177" s="1"/>
      <c r="LXJ177" s="1"/>
      <c r="LXK177" s="1"/>
      <c r="LXL177" s="1"/>
      <c r="LXM177" s="1"/>
      <c r="LXN177" s="1"/>
      <c r="LXO177" s="1"/>
      <c r="LXP177" s="1"/>
      <c r="LXQ177" s="1"/>
      <c r="LXR177" s="1"/>
      <c r="LXS177" s="1"/>
      <c r="LXT177" s="1"/>
      <c r="LXU177" s="1"/>
      <c r="LXV177" s="1"/>
      <c r="LXW177" s="1"/>
      <c r="LXX177" s="1"/>
      <c r="LXY177" s="1"/>
      <c r="LXZ177" s="1"/>
      <c r="LYA177" s="1"/>
      <c r="LYB177" s="1"/>
      <c r="LYC177" s="1"/>
      <c r="LYD177" s="1"/>
      <c r="LYE177" s="1"/>
      <c r="LYF177" s="1"/>
      <c r="LYG177" s="1"/>
      <c r="LYH177" s="1"/>
      <c r="LYI177" s="1"/>
      <c r="LYJ177" s="1"/>
      <c r="LYK177" s="1"/>
      <c r="LYL177" s="1"/>
      <c r="LYM177" s="1"/>
      <c r="LYN177" s="1"/>
      <c r="LYO177" s="1"/>
      <c r="LYP177" s="1"/>
      <c r="LYQ177" s="1"/>
      <c r="LYR177" s="1"/>
      <c r="LYS177" s="1"/>
      <c r="LYT177" s="1"/>
      <c r="LYU177" s="1"/>
      <c r="LYV177" s="1"/>
      <c r="LYW177" s="1"/>
      <c r="LYX177" s="1"/>
      <c r="LYY177" s="1"/>
      <c r="LYZ177" s="1"/>
      <c r="LZA177" s="1"/>
      <c r="LZB177" s="1"/>
      <c r="LZC177" s="1"/>
      <c r="LZD177" s="1"/>
      <c r="LZE177" s="1"/>
      <c r="LZF177" s="1"/>
      <c r="LZG177" s="1"/>
      <c r="LZH177" s="1"/>
      <c r="LZI177" s="1"/>
      <c r="LZJ177" s="1"/>
      <c r="LZK177" s="1"/>
      <c r="LZL177" s="1"/>
      <c r="LZM177" s="1"/>
      <c r="LZN177" s="1"/>
      <c r="LZO177" s="1"/>
      <c r="LZP177" s="1"/>
      <c r="LZQ177" s="1"/>
      <c r="LZR177" s="1"/>
      <c r="LZS177" s="1"/>
      <c r="LZT177" s="1"/>
      <c r="LZU177" s="1"/>
      <c r="LZV177" s="1"/>
      <c r="LZW177" s="1"/>
      <c r="LZX177" s="1"/>
      <c r="LZY177" s="1"/>
      <c r="LZZ177" s="1"/>
      <c r="MAA177" s="1"/>
      <c r="MAB177" s="1"/>
      <c r="MAC177" s="1"/>
      <c r="MAD177" s="1"/>
      <c r="MAE177" s="1"/>
      <c r="MAF177" s="1"/>
      <c r="MAG177" s="1"/>
      <c r="MAH177" s="1"/>
      <c r="MAI177" s="1"/>
      <c r="MAJ177" s="1"/>
      <c r="MAK177" s="1"/>
      <c r="MAL177" s="1"/>
      <c r="MAM177" s="1"/>
      <c r="MAN177" s="1"/>
      <c r="MAO177" s="1"/>
      <c r="MAP177" s="1"/>
      <c r="MAQ177" s="1"/>
      <c r="MAR177" s="1"/>
      <c r="MAS177" s="1"/>
      <c r="MAT177" s="1"/>
      <c r="MAU177" s="1"/>
      <c r="MAV177" s="1"/>
      <c r="MAW177" s="1"/>
      <c r="MAX177" s="1"/>
      <c r="MAY177" s="1"/>
      <c r="MAZ177" s="1"/>
      <c r="MBA177" s="1"/>
      <c r="MBB177" s="1"/>
      <c r="MBC177" s="1"/>
      <c r="MBD177" s="1"/>
      <c r="MBE177" s="1"/>
      <c r="MBF177" s="1"/>
      <c r="MBG177" s="1"/>
      <c r="MBH177" s="1"/>
      <c r="MBI177" s="1"/>
      <c r="MBJ177" s="1"/>
      <c r="MBK177" s="1"/>
      <c r="MBL177" s="1"/>
      <c r="MBM177" s="1"/>
      <c r="MBN177" s="1"/>
      <c r="MBO177" s="1"/>
      <c r="MBP177" s="1"/>
      <c r="MBQ177" s="1"/>
      <c r="MBR177" s="1"/>
      <c r="MBS177" s="1"/>
      <c r="MBT177" s="1"/>
      <c r="MBU177" s="1"/>
      <c r="MBV177" s="1"/>
      <c r="MBW177" s="1"/>
      <c r="MBX177" s="1"/>
      <c r="MBY177" s="1"/>
      <c r="MBZ177" s="1"/>
      <c r="MCA177" s="1"/>
      <c r="MCB177" s="1"/>
      <c r="MCC177" s="1"/>
      <c r="MCD177" s="1"/>
      <c r="MCE177" s="1"/>
      <c r="MCF177" s="1"/>
      <c r="MCG177" s="1"/>
      <c r="MCH177" s="1"/>
      <c r="MCI177" s="1"/>
      <c r="MCJ177" s="1"/>
      <c r="MCK177" s="1"/>
      <c r="MCL177" s="1"/>
      <c r="MCM177" s="1"/>
      <c r="MCN177" s="1"/>
      <c r="MCO177" s="1"/>
      <c r="MCP177" s="1"/>
      <c r="MCQ177" s="1"/>
      <c r="MCR177" s="1"/>
      <c r="MCS177" s="1"/>
      <c r="MCT177" s="1"/>
      <c r="MCU177" s="1"/>
      <c r="MCV177" s="1"/>
      <c r="MCW177" s="1"/>
      <c r="MCX177" s="1"/>
      <c r="MCY177" s="1"/>
      <c r="MCZ177" s="1"/>
      <c r="MDA177" s="1"/>
      <c r="MDB177" s="1"/>
      <c r="MDC177" s="1"/>
      <c r="MDD177" s="1"/>
      <c r="MDE177" s="1"/>
      <c r="MDF177" s="1"/>
      <c r="MDG177" s="1"/>
      <c r="MDH177" s="1"/>
      <c r="MDI177" s="1"/>
      <c r="MDJ177" s="1"/>
      <c r="MDK177" s="1"/>
      <c r="MDL177" s="1"/>
      <c r="MDM177" s="1"/>
      <c r="MDN177" s="1"/>
      <c r="MDO177" s="1"/>
      <c r="MDP177" s="1"/>
      <c r="MDQ177" s="1"/>
      <c r="MDR177" s="1"/>
      <c r="MDS177" s="1"/>
      <c r="MDT177" s="1"/>
      <c r="MDU177" s="1"/>
      <c r="MDV177" s="1"/>
      <c r="MDW177" s="1"/>
      <c r="MDX177" s="1"/>
      <c r="MDY177" s="1"/>
      <c r="MDZ177" s="1"/>
      <c r="MEA177" s="1"/>
      <c r="MEB177" s="1"/>
      <c r="MEC177" s="1"/>
      <c r="MED177" s="1"/>
      <c r="MEE177" s="1"/>
      <c r="MEF177" s="1"/>
      <c r="MEG177" s="1"/>
      <c r="MEH177" s="1"/>
      <c r="MEI177" s="1"/>
      <c r="MEJ177" s="1"/>
      <c r="MEK177" s="1"/>
      <c r="MEL177" s="1"/>
      <c r="MEM177" s="1"/>
      <c r="MEN177" s="1"/>
      <c r="MEO177" s="1"/>
      <c r="MEP177" s="1"/>
      <c r="MEQ177" s="1"/>
      <c r="MER177" s="1"/>
      <c r="MES177" s="1"/>
      <c r="MET177" s="1"/>
      <c r="MEU177" s="1"/>
      <c r="MEV177" s="1"/>
      <c r="MEW177" s="1"/>
      <c r="MEX177" s="1"/>
      <c r="MEY177" s="1"/>
      <c r="MEZ177" s="1"/>
      <c r="MFA177" s="1"/>
      <c r="MFB177" s="1"/>
      <c r="MFC177" s="1"/>
      <c r="MFD177" s="1"/>
      <c r="MFE177" s="1"/>
      <c r="MFF177" s="1"/>
      <c r="MFG177" s="1"/>
      <c r="MFH177" s="1"/>
      <c r="MFI177" s="1"/>
      <c r="MFJ177" s="1"/>
      <c r="MFK177" s="1"/>
      <c r="MFL177" s="1"/>
      <c r="MFM177" s="1"/>
      <c r="MFN177" s="1"/>
      <c r="MFO177" s="1"/>
      <c r="MFP177" s="1"/>
      <c r="MFQ177" s="1"/>
      <c r="MFR177" s="1"/>
      <c r="MFS177" s="1"/>
      <c r="MFT177" s="1"/>
      <c r="MFU177" s="1"/>
      <c r="MFV177" s="1"/>
      <c r="MFW177" s="1"/>
      <c r="MFX177" s="1"/>
      <c r="MFY177" s="1"/>
      <c r="MFZ177" s="1"/>
      <c r="MGA177" s="1"/>
      <c r="MGB177" s="1"/>
      <c r="MGC177" s="1"/>
      <c r="MGD177" s="1"/>
      <c r="MGE177" s="1"/>
      <c r="MGF177" s="1"/>
      <c r="MGG177" s="1"/>
      <c r="MGH177" s="1"/>
      <c r="MGI177" s="1"/>
      <c r="MGJ177" s="1"/>
      <c r="MGK177" s="1"/>
      <c r="MGL177" s="1"/>
      <c r="MGM177" s="1"/>
      <c r="MGN177" s="1"/>
      <c r="MGO177" s="1"/>
      <c r="MGP177" s="1"/>
      <c r="MGQ177" s="1"/>
      <c r="MGR177" s="1"/>
      <c r="MGS177" s="1"/>
      <c r="MGT177" s="1"/>
      <c r="MGU177" s="1"/>
      <c r="MGV177" s="1"/>
      <c r="MGW177" s="1"/>
      <c r="MGX177" s="1"/>
      <c r="MGY177" s="1"/>
      <c r="MGZ177" s="1"/>
      <c r="MHA177" s="1"/>
      <c r="MHB177" s="1"/>
      <c r="MHC177" s="1"/>
      <c r="MHD177" s="1"/>
      <c r="MHE177" s="1"/>
      <c r="MHF177" s="1"/>
      <c r="MHG177" s="1"/>
      <c r="MHH177" s="1"/>
      <c r="MHI177" s="1"/>
      <c r="MHJ177" s="1"/>
      <c r="MHK177" s="1"/>
      <c r="MHL177" s="1"/>
      <c r="MHM177" s="1"/>
      <c r="MHN177" s="1"/>
      <c r="MHO177" s="1"/>
      <c r="MHP177" s="1"/>
      <c r="MHQ177" s="1"/>
      <c r="MHR177" s="1"/>
      <c r="MHS177" s="1"/>
      <c r="MHT177" s="1"/>
      <c r="MHU177" s="1"/>
      <c r="MHV177" s="1"/>
      <c r="MHW177" s="1"/>
      <c r="MHX177" s="1"/>
      <c r="MHY177" s="1"/>
      <c r="MHZ177" s="1"/>
      <c r="MIA177" s="1"/>
      <c r="MIB177" s="1"/>
      <c r="MIC177" s="1"/>
      <c r="MID177" s="1"/>
      <c r="MIE177" s="1"/>
      <c r="MIF177" s="1"/>
      <c r="MIG177" s="1"/>
      <c r="MIH177" s="1"/>
      <c r="MII177" s="1"/>
      <c r="MIJ177" s="1"/>
      <c r="MIK177" s="1"/>
      <c r="MIL177" s="1"/>
      <c r="MIM177" s="1"/>
      <c r="MIN177" s="1"/>
      <c r="MIO177" s="1"/>
      <c r="MIP177" s="1"/>
      <c r="MIQ177" s="1"/>
      <c r="MIR177" s="1"/>
      <c r="MIS177" s="1"/>
      <c r="MIT177" s="1"/>
      <c r="MIU177" s="1"/>
      <c r="MIV177" s="1"/>
      <c r="MIW177" s="1"/>
      <c r="MIX177" s="1"/>
      <c r="MIY177" s="1"/>
      <c r="MIZ177" s="1"/>
      <c r="MJA177" s="1"/>
      <c r="MJB177" s="1"/>
      <c r="MJC177" s="1"/>
      <c r="MJD177" s="1"/>
      <c r="MJE177" s="1"/>
      <c r="MJF177" s="1"/>
      <c r="MJG177" s="1"/>
      <c r="MJH177" s="1"/>
      <c r="MJI177" s="1"/>
      <c r="MJJ177" s="1"/>
      <c r="MJK177" s="1"/>
      <c r="MJL177" s="1"/>
      <c r="MJM177" s="1"/>
      <c r="MJN177" s="1"/>
      <c r="MJO177" s="1"/>
      <c r="MJP177" s="1"/>
      <c r="MJQ177" s="1"/>
      <c r="MJR177" s="1"/>
      <c r="MJS177" s="1"/>
      <c r="MJT177" s="1"/>
      <c r="MJU177" s="1"/>
      <c r="MJV177" s="1"/>
      <c r="MJW177" s="1"/>
      <c r="MJX177" s="1"/>
      <c r="MJY177" s="1"/>
      <c r="MJZ177" s="1"/>
      <c r="MKA177" s="1"/>
      <c r="MKB177" s="1"/>
      <c r="MKC177" s="1"/>
      <c r="MKD177" s="1"/>
      <c r="MKE177" s="1"/>
      <c r="MKF177" s="1"/>
      <c r="MKG177" s="1"/>
      <c r="MKH177" s="1"/>
      <c r="MKI177" s="1"/>
      <c r="MKJ177" s="1"/>
      <c r="MKK177" s="1"/>
      <c r="MKL177" s="1"/>
      <c r="MKM177" s="1"/>
      <c r="MKN177" s="1"/>
      <c r="MKO177" s="1"/>
      <c r="MKP177" s="1"/>
      <c r="MKQ177" s="1"/>
      <c r="MKR177" s="1"/>
      <c r="MKS177" s="1"/>
      <c r="MKT177" s="1"/>
      <c r="MKU177" s="1"/>
      <c r="MKV177" s="1"/>
      <c r="MKW177" s="1"/>
      <c r="MKX177" s="1"/>
      <c r="MKY177" s="1"/>
      <c r="MKZ177" s="1"/>
      <c r="MLA177" s="1"/>
      <c r="MLB177" s="1"/>
      <c r="MLC177" s="1"/>
      <c r="MLD177" s="1"/>
      <c r="MLE177" s="1"/>
      <c r="MLF177" s="1"/>
      <c r="MLG177" s="1"/>
      <c r="MLH177" s="1"/>
      <c r="MLI177" s="1"/>
      <c r="MLJ177" s="1"/>
      <c r="MLK177" s="1"/>
      <c r="MLL177" s="1"/>
      <c r="MLM177" s="1"/>
      <c r="MLN177" s="1"/>
      <c r="MLO177" s="1"/>
      <c r="MLP177" s="1"/>
      <c r="MLQ177" s="1"/>
      <c r="MLR177" s="1"/>
      <c r="MLS177" s="1"/>
      <c r="MLT177" s="1"/>
      <c r="MLU177" s="1"/>
      <c r="MLV177" s="1"/>
      <c r="MLW177" s="1"/>
      <c r="MLX177" s="1"/>
      <c r="MLY177" s="1"/>
      <c r="MLZ177" s="1"/>
      <c r="MMA177" s="1"/>
      <c r="MMB177" s="1"/>
      <c r="MMC177" s="1"/>
      <c r="MMD177" s="1"/>
      <c r="MME177" s="1"/>
      <c r="MMF177" s="1"/>
      <c r="MMG177" s="1"/>
      <c r="MMH177" s="1"/>
      <c r="MMI177" s="1"/>
      <c r="MMJ177" s="1"/>
      <c r="MMK177" s="1"/>
      <c r="MML177" s="1"/>
      <c r="MMM177" s="1"/>
      <c r="MMN177" s="1"/>
      <c r="MMO177" s="1"/>
      <c r="MMP177" s="1"/>
      <c r="MMQ177" s="1"/>
      <c r="MMR177" s="1"/>
      <c r="MMS177" s="1"/>
      <c r="MMT177" s="1"/>
      <c r="MMU177" s="1"/>
      <c r="MMV177" s="1"/>
      <c r="MMW177" s="1"/>
      <c r="MMX177" s="1"/>
      <c r="MMY177" s="1"/>
      <c r="MMZ177" s="1"/>
      <c r="MNA177" s="1"/>
      <c r="MNB177" s="1"/>
      <c r="MNC177" s="1"/>
      <c r="MND177" s="1"/>
      <c r="MNE177" s="1"/>
      <c r="MNF177" s="1"/>
      <c r="MNG177" s="1"/>
      <c r="MNH177" s="1"/>
      <c r="MNI177" s="1"/>
      <c r="MNJ177" s="1"/>
      <c r="MNK177" s="1"/>
      <c r="MNL177" s="1"/>
      <c r="MNM177" s="1"/>
      <c r="MNN177" s="1"/>
      <c r="MNO177" s="1"/>
      <c r="MNP177" s="1"/>
      <c r="MNQ177" s="1"/>
      <c r="MNR177" s="1"/>
      <c r="MNS177" s="1"/>
      <c r="MNT177" s="1"/>
      <c r="MNU177" s="1"/>
      <c r="MNV177" s="1"/>
      <c r="MNW177" s="1"/>
      <c r="MNX177" s="1"/>
      <c r="MNY177" s="1"/>
      <c r="MNZ177" s="1"/>
      <c r="MOA177" s="1"/>
      <c r="MOB177" s="1"/>
      <c r="MOC177" s="1"/>
      <c r="MOD177" s="1"/>
      <c r="MOE177" s="1"/>
      <c r="MOF177" s="1"/>
      <c r="MOG177" s="1"/>
      <c r="MOH177" s="1"/>
      <c r="MOI177" s="1"/>
      <c r="MOJ177" s="1"/>
      <c r="MOK177" s="1"/>
      <c r="MOL177" s="1"/>
      <c r="MOM177" s="1"/>
      <c r="MON177" s="1"/>
      <c r="MOO177" s="1"/>
      <c r="MOP177" s="1"/>
      <c r="MOQ177" s="1"/>
      <c r="MOR177" s="1"/>
      <c r="MOS177" s="1"/>
      <c r="MOT177" s="1"/>
      <c r="MOU177" s="1"/>
      <c r="MOV177" s="1"/>
      <c r="MOW177" s="1"/>
      <c r="MOX177" s="1"/>
      <c r="MOY177" s="1"/>
      <c r="MOZ177" s="1"/>
      <c r="MPA177" s="1"/>
      <c r="MPB177" s="1"/>
      <c r="MPC177" s="1"/>
      <c r="MPD177" s="1"/>
      <c r="MPE177" s="1"/>
      <c r="MPF177" s="1"/>
      <c r="MPG177" s="1"/>
      <c r="MPH177" s="1"/>
      <c r="MPI177" s="1"/>
      <c r="MPJ177" s="1"/>
      <c r="MPK177" s="1"/>
      <c r="MPL177" s="1"/>
      <c r="MPM177" s="1"/>
      <c r="MPN177" s="1"/>
      <c r="MPO177" s="1"/>
      <c r="MPP177" s="1"/>
      <c r="MPQ177" s="1"/>
      <c r="MPR177" s="1"/>
      <c r="MPS177" s="1"/>
      <c r="MPT177" s="1"/>
      <c r="MPU177" s="1"/>
      <c r="MPV177" s="1"/>
      <c r="MPW177" s="1"/>
      <c r="MPX177" s="1"/>
      <c r="MPY177" s="1"/>
      <c r="MPZ177" s="1"/>
      <c r="MQA177" s="1"/>
      <c r="MQB177" s="1"/>
      <c r="MQC177" s="1"/>
      <c r="MQD177" s="1"/>
      <c r="MQE177" s="1"/>
      <c r="MQF177" s="1"/>
      <c r="MQG177" s="1"/>
      <c r="MQH177" s="1"/>
      <c r="MQI177" s="1"/>
      <c r="MQJ177" s="1"/>
      <c r="MQK177" s="1"/>
      <c r="MQL177" s="1"/>
      <c r="MQM177" s="1"/>
      <c r="MQN177" s="1"/>
      <c r="MQO177" s="1"/>
      <c r="MQP177" s="1"/>
      <c r="MQQ177" s="1"/>
      <c r="MQR177" s="1"/>
      <c r="MQS177" s="1"/>
      <c r="MQT177" s="1"/>
      <c r="MQU177" s="1"/>
      <c r="MQV177" s="1"/>
      <c r="MQW177" s="1"/>
      <c r="MQX177" s="1"/>
      <c r="MQY177" s="1"/>
      <c r="MQZ177" s="1"/>
      <c r="MRA177" s="1"/>
      <c r="MRB177" s="1"/>
      <c r="MRC177" s="1"/>
      <c r="MRD177" s="1"/>
      <c r="MRE177" s="1"/>
      <c r="MRF177" s="1"/>
      <c r="MRG177" s="1"/>
      <c r="MRH177" s="1"/>
      <c r="MRI177" s="1"/>
      <c r="MRJ177" s="1"/>
      <c r="MRK177" s="1"/>
      <c r="MRL177" s="1"/>
      <c r="MRM177" s="1"/>
      <c r="MRN177" s="1"/>
      <c r="MRO177" s="1"/>
      <c r="MRP177" s="1"/>
      <c r="MRQ177" s="1"/>
      <c r="MRR177" s="1"/>
      <c r="MRS177" s="1"/>
      <c r="MRT177" s="1"/>
      <c r="MRU177" s="1"/>
      <c r="MRV177" s="1"/>
      <c r="MRW177" s="1"/>
      <c r="MRX177" s="1"/>
      <c r="MRY177" s="1"/>
      <c r="MRZ177" s="1"/>
      <c r="MSA177" s="1"/>
      <c r="MSB177" s="1"/>
      <c r="MSC177" s="1"/>
      <c r="MSD177" s="1"/>
      <c r="MSE177" s="1"/>
      <c r="MSF177" s="1"/>
      <c r="MSG177" s="1"/>
      <c r="MSH177" s="1"/>
      <c r="MSI177" s="1"/>
      <c r="MSJ177" s="1"/>
      <c r="MSK177" s="1"/>
      <c r="MSL177" s="1"/>
      <c r="MSM177" s="1"/>
      <c r="MSN177" s="1"/>
      <c r="MSO177" s="1"/>
      <c r="MSP177" s="1"/>
      <c r="MSQ177" s="1"/>
      <c r="MSR177" s="1"/>
      <c r="MSS177" s="1"/>
      <c r="MST177" s="1"/>
      <c r="MSU177" s="1"/>
      <c r="MSV177" s="1"/>
      <c r="MSW177" s="1"/>
      <c r="MSX177" s="1"/>
      <c r="MSY177" s="1"/>
      <c r="MSZ177" s="1"/>
      <c r="MTA177" s="1"/>
      <c r="MTB177" s="1"/>
      <c r="MTC177" s="1"/>
      <c r="MTD177" s="1"/>
      <c r="MTE177" s="1"/>
      <c r="MTF177" s="1"/>
      <c r="MTG177" s="1"/>
      <c r="MTH177" s="1"/>
      <c r="MTI177" s="1"/>
      <c r="MTJ177" s="1"/>
      <c r="MTK177" s="1"/>
      <c r="MTL177" s="1"/>
      <c r="MTM177" s="1"/>
      <c r="MTN177" s="1"/>
      <c r="MTO177" s="1"/>
      <c r="MTP177" s="1"/>
      <c r="MTQ177" s="1"/>
      <c r="MTR177" s="1"/>
      <c r="MTS177" s="1"/>
      <c r="MTT177" s="1"/>
      <c r="MTU177" s="1"/>
      <c r="MTV177" s="1"/>
      <c r="MTW177" s="1"/>
      <c r="MTX177" s="1"/>
      <c r="MTY177" s="1"/>
      <c r="MTZ177" s="1"/>
      <c r="MUA177" s="1"/>
      <c r="MUB177" s="1"/>
      <c r="MUC177" s="1"/>
      <c r="MUD177" s="1"/>
      <c r="MUE177" s="1"/>
      <c r="MUF177" s="1"/>
      <c r="MUG177" s="1"/>
      <c r="MUH177" s="1"/>
      <c r="MUI177" s="1"/>
      <c r="MUJ177" s="1"/>
      <c r="MUK177" s="1"/>
      <c r="MUL177" s="1"/>
      <c r="MUM177" s="1"/>
      <c r="MUN177" s="1"/>
      <c r="MUO177" s="1"/>
      <c r="MUP177" s="1"/>
      <c r="MUQ177" s="1"/>
      <c r="MUR177" s="1"/>
      <c r="MUS177" s="1"/>
      <c r="MUT177" s="1"/>
      <c r="MUU177" s="1"/>
      <c r="MUV177" s="1"/>
      <c r="MUW177" s="1"/>
      <c r="MUX177" s="1"/>
      <c r="MUY177" s="1"/>
      <c r="MUZ177" s="1"/>
      <c r="MVA177" s="1"/>
      <c r="MVB177" s="1"/>
      <c r="MVC177" s="1"/>
      <c r="MVD177" s="1"/>
      <c r="MVE177" s="1"/>
      <c r="MVF177" s="1"/>
      <c r="MVG177" s="1"/>
      <c r="MVH177" s="1"/>
      <c r="MVI177" s="1"/>
      <c r="MVJ177" s="1"/>
      <c r="MVK177" s="1"/>
      <c r="MVL177" s="1"/>
      <c r="MVM177" s="1"/>
      <c r="MVN177" s="1"/>
      <c r="MVO177" s="1"/>
      <c r="MVP177" s="1"/>
      <c r="MVQ177" s="1"/>
      <c r="MVR177" s="1"/>
      <c r="MVS177" s="1"/>
      <c r="MVT177" s="1"/>
      <c r="MVU177" s="1"/>
      <c r="MVV177" s="1"/>
      <c r="MVW177" s="1"/>
      <c r="MVX177" s="1"/>
      <c r="MVY177" s="1"/>
      <c r="MVZ177" s="1"/>
      <c r="MWA177" s="1"/>
      <c r="MWB177" s="1"/>
      <c r="MWC177" s="1"/>
      <c r="MWD177" s="1"/>
      <c r="MWE177" s="1"/>
      <c r="MWF177" s="1"/>
      <c r="MWG177" s="1"/>
      <c r="MWH177" s="1"/>
      <c r="MWI177" s="1"/>
      <c r="MWJ177" s="1"/>
      <c r="MWK177" s="1"/>
      <c r="MWL177" s="1"/>
      <c r="MWM177" s="1"/>
      <c r="MWN177" s="1"/>
      <c r="MWO177" s="1"/>
      <c r="MWP177" s="1"/>
      <c r="MWQ177" s="1"/>
      <c r="MWR177" s="1"/>
      <c r="MWS177" s="1"/>
      <c r="MWT177" s="1"/>
      <c r="MWU177" s="1"/>
      <c r="MWV177" s="1"/>
      <c r="MWW177" s="1"/>
      <c r="MWX177" s="1"/>
      <c r="MWY177" s="1"/>
      <c r="MWZ177" s="1"/>
      <c r="MXA177" s="1"/>
      <c r="MXB177" s="1"/>
      <c r="MXC177" s="1"/>
      <c r="MXD177" s="1"/>
      <c r="MXE177" s="1"/>
      <c r="MXF177" s="1"/>
      <c r="MXG177" s="1"/>
      <c r="MXH177" s="1"/>
      <c r="MXI177" s="1"/>
      <c r="MXJ177" s="1"/>
      <c r="MXK177" s="1"/>
      <c r="MXL177" s="1"/>
      <c r="MXM177" s="1"/>
      <c r="MXN177" s="1"/>
      <c r="MXO177" s="1"/>
      <c r="MXP177" s="1"/>
      <c r="MXQ177" s="1"/>
      <c r="MXR177" s="1"/>
      <c r="MXS177" s="1"/>
      <c r="MXT177" s="1"/>
      <c r="MXU177" s="1"/>
      <c r="MXV177" s="1"/>
      <c r="MXW177" s="1"/>
      <c r="MXX177" s="1"/>
      <c r="MXY177" s="1"/>
      <c r="MXZ177" s="1"/>
      <c r="MYA177" s="1"/>
      <c r="MYB177" s="1"/>
      <c r="MYC177" s="1"/>
      <c r="MYD177" s="1"/>
      <c r="MYE177" s="1"/>
      <c r="MYF177" s="1"/>
      <c r="MYG177" s="1"/>
      <c r="MYH177" s="1"/>
      <c r="MYI177" s="1"/>
      <c r="MYJ177" s="1"/>
      <c r="MYK177" s="1"/>
      <c r="MYL177" s="1"/>
      <c r="MYM177" s="1"/>
      <c r="MYN177" s="1"/>
      <c r="MYO177" s="1"/>
      <c r="MYP177" s="1"/>
      <c r="MYQ177" s="1"/>
      <c r="MYR177" s="1"/>
      <c r="MYS177" s="1"/>
      <c r="MYT177" s="1"/>
      <c r="MYU177" s="1"/>
      <c r="MYV177" s="1"/>
      <c r="MYW177" s="1"/>
      <c r="MYX177" s="1"/>
      <c r="MYY177" s="1"/>
      <c r="MYZ177" s="1"/>
      <c r="MZA177" s="1"/>
      <c r="MZB177" s="1"/>
      <c r="MZC177" s="1"/>
      <c r="MZD177" s="1"/>
      <c r="MZE177" s="1"/>
      <c r="MZF177" s="1"/>
      <c r="MZG177" s="1"/>
      <c r="MZH177" s="1"/>
      <c r="MZI177" s="1"/>
      <c r="MZJ177" s="1"/>
      <c r="MZK177" s="1"/>
      <c r="MZL177" s="1"/>
      <c r="MZM177" s="1"/>
      <c r="MZN177" s="1"/>
      <c r="MZO177" s="1"/>
      <c r="MZP177" s="1"/>
      <c r="MZQ177" s="1"/>
      <c r="MZR177" s="1"/>
      <c r="MZS177" s="1"/>
      <c r="MZT177" s="1"/>
      <c r="MZU177" s="1"/>
      <c r="MZV177" s="1"/>
      <c r="MZW177" s="1"/>
      <c r="MZX177" s="1"/>
      <c r="MZY177" s="1"/>
      <c r="MZZ177" s="1"/>
      <c r="NAA177" s="1"/>
      <c r="NAB177" s="1"/>
      <c r="NAC177" s="1"/>
      <c r="NAD177" s="1"/>
      <c r="NAE177" s="1"/>
      <c r="NAF177" s="1"/>
      <c r="NAG177" s="1"/>
      <c r="NAH177" s="1"/>
      <c r="NAI177" s="1"/>
      <c r="NAJ177" s="1"/>
      <c r="NAK177" s="1"/>
      <c r="NAL177" s="1"/>
      <c r="NAM177" s="1"/>
      <c r="NAN177" s="1"/>
      <c r="NAO177" s="1"/>
      <c r="NAP177" s="1"/>
      <c r="NAQ177" s="1"/>
      <c r="NAR177" s="1"/>
      <c r="NAS177" s="1"/>
      <c r="NAT177" s="1"/>
      <c r="NAU177" s="1"/>
      <c r="NAV177" s="1"/>
      <c r="NAW177" s="1"/>
      <c r="NAX177" s="1"/>
      <c r="NAY177" s="1"/>
      <c r="NAZ177" s="1"/>
      <c r="NBA177" s="1"/>
      <c r="NBB177" s="1"/>
      <c r="NBC177" s="1"/>
      <c r="NBD177" s="1"/>
      <c r="NBE177" s="1"/>
      <c r="NBF177" s="1"/>
      <c r="NBG177" s="1"/>
      <c r="NBH177" s="1"/>
      <c r="NBI177" s="1"/>
      <c r="NBJ177" s="1"/>
      <c r="NBK177" s="1"/>
      <c r="NBL177" s="1"/>
      <c r="NBM177" s="1"/>
      <c r="NBN177" s="1"/>
      <c r="NBO177" s="1"/>
      <c r="NBP177" s="1"/>
      <c r="NBQ177" s="1"/>
      <c r="NBR177" s="1"/>
      <c r="NBS177" s="1"/>
      <c r="NBT177" s="1"/>
      <c r="NBU177" s="1"/>
      <c r="NBV177" s="1"/>
      <c r="NBW177" s="1"/>
      <c r="NBX177" s="1"/>
      <c r="NBY177" s="1"/>
      <c r="NBZ177" s="1"/>
      <c r="NCA177" s="1"/>
      <c r="NCB177" s="1"/>
      <c r="NCC177" s="1"/>
      <c r="NCD177" s="1"/>
      <c r="NCE177" s="1"/>
      <c r="NCF177" s="1"/>
      <c r="NCG177" s="1"/>
      <c r="NCH177" s="1"/>
      <c r="NCI177" s="1"/>
      <c r="NCJ177" s="1"/>
      <c r="NCK177" s="1"/>
      <c r="NCL177" s="1"/>
      <c r="NCM177" s="1"/>
      <c r="NCN177" s="1"/>
      <c r="NCO177" s="1"/>
      <c r="NCP177" s="1"/>
      <c r="NCQ177" s="1"/>
      <c r="NCR177" s="1"/>
      <c r="NCS177" s="1"/>
      <c r="NCT177" s="1"/>
      <c r="NCU177" s="1"/>
      <c r="NCV177" s="1"/>
      <c r="NCW177" s="1"/>
      <c r="NCX177" s="1"/>
      <c r="NCY177" s="1"/>
      <c r="NCZ177" s="1"/>
      <c r="NDA177" s="1"/>
      <c r="NDB177" s="1"/>
      <c r="NDC177" s="1"/>
      <c r="NDD177" s="1"/>
      <c r="NDE177" s="1"/>
      <c r="NDF177" s="1"/>
      <c r="NDG177" s="1"/>
      <c r="NDH177" s="1"/>
      <c r="NDI177" s="1"/>
      <c r="NDJ177" s="1"/>
      <c r="NDK177" s="1"/>
      <c r="NDL177" s="1"/>
      <c r="NDM177" s="1"/>
      <c r="NDN177" s="1"/>
      <c r="NDO177" s="1"/>
      <c r="NDP177" s="1"/>
      <c r="NDQ177" s="1"/>
      <c r="NDR177" s="1"/>
      <c r="NDS177" s="1"/>
      <c r="NDT177" s="1"/>
      <c r="NDU177" s="1"/>
      <c r="NDV177" s="1"/>
      <c r="NDW177" s="1"/>
      <c r="NDX177" s="1"/>
      <c r="NDY177" s="1"/>
      <c r="NDZ177" s="1"/>
      <c r="NEA177" s="1"/>
      <c r="NEB177" s="1"/>
      <c r="NEC177" s="1"/>
      <c r="NED177" s="1"/>
      <c r="NEE177" s="1"/>
      <c r="NEF177" s="1"/>
      <c r="NEG177" s="1"/>
      <c r="NEH177" s="1"/>
      <c r="NEI177" s="1"/>
      <c r="NEJ177" s="1"/>
      <c r="NEK177" s="1"/>
      <c r="NEL177" s="1"/>
      <c r="NEM177" s="1"/>
      <c r="NEN177" s="1"/>
      <c r="NEO177" s="1"/>
      <c r="NEP177" s="1"/>
      <c r="NEQ177" s="1"/>
      <c r="NER177" s="1"/>
      <c r="NES177" s="1"/>
      <c r="NET177" s="1"/>
      <c r="NEU177" s="1"/>
      <c r="NEV177" s="1"/>
      <c r="NEW177" s="1"/>
      <c r="NEX177" s="1"/>
      <c r="NEY177" s="1"/>
      <c r="NEZ177" s="1"/>
      <c r="NFA177" s="1"/>
      <c r="NFB177" s="1"/>
      <c r="NFC177" s="1"/>
      <c r="NFD177" s="1"/>
      <c r="NFE177" s="1"/>
      <c r="NFF177" s="1"/>
      <c r="NFG177" s="1"/>
      <c r="NFH177" s="1"/>
      <c r="NFI177" s="1"/>
      <c r="NFJ177" s="1"/>
      <c r="NFK177" s="1"/>
      <c r="NFL177" s="1"/>
      <c r="NFM177" s="1"/>
      <c r="NFN177" s="1"/>
      <c r="NFO177" s="1"/>
      <c r="NFP177" s="1"/>
      <c r="NFQ177" s="1"/>
      <c r="NFR177" s="1"/>
      <c r="NFS177" s="1"/>
      <c r="NFT177" s="1"/>
      <c r="NFU177" s="1"/>
      <c r="NFV177" s="1"/>
      <c r="NFW177" s="1"/>
      <c r="NFX177" s="1"/>
      <c r="NFY177" s="1"/>
      <c r="NFZ177" s="1"/>
      <c r="NGA177" s="1"/>
      <c r="NGB177" s="1"/>
      <c r="NGC177" s="1"/>
      <c r="NGD177" s="1"/>
      <c r="NGE177" s="1"/>
      <c r="NGF177" s="1"/>
      <c r="NGG177" s="1"/>
      <c r="NGH177" s="1"/>
      <c r="NGI177" s="1"/>
      <c r="NGJ177" s="1"/>
      <c r="NGK177" s="1"/>
      <c r="NGL177" s="1"/>
      <c r="NGM177" s="1"/>
      <c r="NGN177" s="1"/>
      <c r="NGO177" s="1"/>
      <c r="NGP177" s="1"/>
      <c r="NGQ177" s="1"/>
      <c r="NGR177" s="1"/>
      <c r="NGS177" s="1"/>
      <c r="NGT177" s="1"/>
      <c r="NGU177" s="1"/>
      <c r="NGV177" s="1"/>
      <c r="NGW177" s="1"/>
      <c r="NGX177" s="1"/>
      <c r="NGY177" s="1"/>
      <c r="NGZ177" s="1"/>
      <c r="NHA177" s="1"/>
      <c r="NHB177" s="1"/>
      <c r="NHC177" s="1"/>
      <c r="NHD177" s="1"/>
      <c r="NHE177" s="1"/>
      <c r="NHF177" s="1"/>
      <c r="NHG177" s="1"/>
      <c r="NHH177" s="1"/>
      <c r="NHI177" s="1"/>
      <c r="NHJ177" s="1"/>
      <c r="NHK177" s="1"/>
      <c r="NHL177" s="1"/>
      <c r="NHM177" s="1"/>
      <c r="NHN177" s="1"/>
      <c r="NHO177" s="1"/>
      <c r="NHP177" s="1"/>
      <c r="NHQ177" s="1"/>
      <c r="NHR177" s="1"/>
      <c r="NHS177" s="1"/>
      <c r="NHT177" s="1"/>
      <c r="NHU177" s="1"/>
      <c r="NHV177" s="1"/>
      <c r="NHW177" s="1"/>
      <c r="NHX177" s="1"/>
      <c r="NHY177" s="1"/>
      <c r="NHZ177" s="1"/>
      <c r="NIA177" s="1"/>
      <c r="NIB177" s="1"/>
      <c r="NIC177" s="1"/>
      <c r="NID177" s="1"/>
      <c r="NIE177" s="1"/>
      <c r="NIF177" s="1"/>
      <c r="NIG177" s="1"/>
      <c r="NIH177" s="1"/>
      <c r="NII177" s="1"/>
      <c r="NIJ177" s="1"/>
      <c r="NIK177" s="1"/>
      <c r="NIL177" s="1"/>
      <c r="NIM177" s="1"/>
      <c r="NIN177" s="1"/>
      <c r="NIO177" s="1"/>
      <c r="NIP177" s="1"/>
      <c r="NIQ177" s="1"/>
      <c r="NIR177" s="1"/>
      <c r="NIS177" s="1"/>
      <c r="NIT177" s="1"/>
      <c r="NIU177" s="1"/>
      <c r="NIV177" s="1"/>
      <c r="NIW177" s="1"/>
      <c r="NIX177" s="1"/>
      <c r="NIY177" s="1"/>
      <c r="NIZ177" s="1"/>
      <c r="NJA177" s="1"/>
      <c r="NJB177" s="1"/>
      <c r="NJC177" s="1"/>
      <c r="NJD177" s="1"/>
      <c r="NJE177" s="1"/>
      <c r="NJF177" s="1"/>
      <c r="NJG177" s="1"/>
      <c r="NJH177" s="1"/>
      <c r="NJI177" s="1"/>
      <c r="NJJ177" s="1"/>
      <c r="NJK177" s="1"/>
      <c r="NJL177" s="1"/>
      <c r="NJM177" s="1"/>
      <c r="NJN177" s="1"/>
      <c r="NJO177" s="1"/>
      <c r="NJP177" s="1"/>
      <c r="NJQ177" s="1"/>
      <c r="NJR177" s="1"/>
      <c r="NJS177" s="1"/>
      <c r="NJT177" s="1"/>
      <c r="NJU177" s="1"/>
      <c r="NJV177" s="1"/>
      <c r="NJW177" s="1"/>
      <c r="NJX177" s="1"/>
      <c r="NJY177" s="1"/>
      <c r="NJZ177" s="1"/>
      <c r="NKA177" s="1"/>
      <c r="NKB177" s="1"/>
      <c r="NKC177" s="1"/>
      <c r="NKD177" s="1"/>
      <c r="NKE177" s="1"/>
      <c r="NKF177" s="1"/>
      <c r="NKG177" s="1"/>
      <c r="NKH177" s="1"/>
      <c r="NKI177" s="1"/>
      <c r="NKJ177" s="1"/>
      <c r="NKK177" s="1"/>
      <c r="NKL177" s="1"/>
      <c r="NKM177" s="1"/>
      <c r="NKN177" s="1"/>
      <c r="NKO177" s="1"/>
      <c r="NKP177" s="1"/>
      <c r="NKQ177" s="1"/>
      <c r="NKR177" s="1"/>
      <c r="NKS177" s="1"/>
      <c r="NKT177" s="1"/>
      <c r="NKU177" s="1"/>
      <c r="NKV177" s="1"/>
      <c r="NKW177" s="1"/>
      <c r="NKX177" s="1"/>
      <c r="NKY177" s="1"/>
      <c r="NKZ177" s="1"/>
      <c r="NLA177" s="1"/>
      <c r="NLB177" s="1"/>
      <c r="NLC177" s="1"/>
      <c r="NLD177" s="1"/>
      <c r="NLE177" s="1"/>
      <c r="NLF177" s="1"/>
      <c r="NLG177" s="1"/>
      <c r="NLH177" s="1"/>
      <c r="NLI177" s="1"/>
      <c r="NLJ177" s="1"/>
      <c r="NLK177" s="1"/>
      <c r="NLL177" s="1"/>
      <c r="NLM177" s="1"/>
      <c r="NLN177" s="1"/>
      <c r="NLO177" s="1"/>
      <c r="NLP177" s="1"/>
      <c r="NLQ177" s="1"/>
      <c r="NLR177" s="1"/>
      <c r="NLS177" s="1"/>
      <c r="NLT177" s="1"/>
      <c r="NLU177" s="1"/>
      <c r="NLV177" s="1"/>
      <c r="NLW177" s="1"/>
      <c r="NLX177" s="1"/>
      <c r="NLY177" s="1"/>
      <c r="NLZ177" s="1"/>
      <c r="NMA177" s="1"/>
      <c r="NMB177" s="1"/>
      <c r="NMC177" s="1"/>
      <c r="NMD177" s="1"/>
      <c r="NME177" s="1"/>
      <c r="NMF177" s="1"/>
      <c r="NMG177" s="1"/>
      <c r="NMH177" s="1"/>
      <c r="NMI177" s="1"/>
      <c r="NMJ177" s="1"/>
      <c r="NMK177" s="1"/>
      <c r="NML177" s="1"/>
      <c r="NMM177" s="1"/>
      <c r="NMN177" s="1"/>
      <c r="NMO177" s="1"/>
      <c r="NMP177" s="1"/>
      <c r="NMQ177" s="1"/>
      <c r="NMR177" s="1"/>
      <c r="NMS177" s="1"/>
      <c r="NMT177" s="1"/>
      <c r="NMU177" s="1"/>
      <c r="NMV177" s="1"/>
      <c r="NMW177" s="1"/>
      <c r="NMX177" s="1"/>
      <c r="NMY177" s="1"/>
      <c r="NMZ177" s="1"/>
      <c r="NNA177" s="1"/>
      <c r="NNB177" s="1"/>
      <c r="NNC177" s="1"/>
      <c r="NND177" s="1"/>
      <c r="NNE177" s="1"/>
      <c r="NNF177" s="1"/>
      <c r="NNG177" s="1"/>
      <c r="NNH177" s="1"/>
      <c r="NNI177" s="1"/>
      <c r="NNJ177" s="1"/>
      <c r="NNK177" s="1"/>
      <c r="NNL177" s="1"/>
      <c r="NNM177" s="1"/>
      <c r="NNN177" s="1"/>
      <c r="NNO177" s="1"/>
      <c r="NNP177" s="1"/>
      <c r="NNQ177" s="1"/>
      <c r="NNR177" s="1"/>
      <c r="NNS177" s="1"/>
      <c r="NNT177" s="1"/>
      <c r="NNU177" s="1"/>
      <c r="NNV177" s="1"/>
      <c r="NNW177" s="1"/>
      <c r="NNX177" s="1"/>
      <c r="NNY177" s="1"/>
      <c r="NNZ177" s="1"/>
      <c r="NOA177" s="1"/>
      <c r="NOB177" s="1"/>
      <c r="NOC177" s="1"/>
      <c r="NOD177" s="1"/>
      <c r="NOE177" s="1"/>
      <c r="NOF177" s="1"/>
      <c r="NOG177" s="1"/>
      <c r="NOH177" s="1"/>
      <c r="NOI177" s="1"/>
      <c r="NOJ177" s="1"/>
      <c r="NOK177" s="1"/>
      <c r="NOL177" s="1"/>
      <c r="NOM177" s="1"/>
      <c r="NON177" s="1"/>
      <c r="NOO177" s="1"/>
      <c r="NOP177" s="1"/>
      <c r="NOQ177" s="1"/>
      <c r="NOR177" s="1"/>
      <c r="NOS177" s="1"/>
      <c r="NOT177" s="1"/>
      <c r="NOU177" s="1"/>
      <c r="NOV177" s="1"/>
      <c r="NOW177" s="1"/>
      <c r="NOX177" s="1"/>
      <c r="NOY177" s="1"/>
      <c r="NOZ177" s="1"/>
      <c r="NPA177" s="1"/>
      <c r="NPB177" s="1"/>
      <c r="NPC177" s="1"/>
      <c r="NPD177" s="1"/>
      <c r="NPE177" s="1"/>
      <c r="NPF177" s="1"/>
      <c r="NPG177" s="1"/>
      <c r="NPH177" s="1"/>
      <c r="NPI177" s="1"/>
      <c r="NPJ177" s="1"/>
      <c r="NPK177" s="1"/>
      <c r="NPL177" s="1"/>
      <c r="NPM177" s="1"/>
      <c r="NPN177" s="1"/>
      <c r="NPO177" s="1"/>
      <c r="NPP177" s="1"/>
      <c r="NPQ177" s="1"/>
      <c r="NPR177" s="1"/>
      <c r="NPS177" s="1"/>
      <c r="NPT177" s="1"/>
      <c r="NPU177" s="1"/>
      <c r="NPV177" s="1"/>
      <c r="NPW177" s="1"/>
      <c r="NPX177" s="1"/>
      <c r="NPY177" s="1"/>
      <c r="NPZ177" s="1"/>
      <c r="NQA177" s="1"/>
      <c r="NQB177" s="1"/>
      <c r="NQC177" s="1"/>
      <c r="NQD177" s="1"/>
      <c r="NQE177" s="1"/>
      <c r="NQF177" s="1"/>
      <c r="NQG177" s="1"/>
      <c r="NQH177" s="1"/>
      <c r="NQI177" s="1"/>
      <c r="NQJ177" s="1"/>
      <c r="NQK177" s="1"/>
      <c r="NQL177" s="1"/>
      <c r="NQM177" s="1"/>
      <c r="NQN177" s="1"/>
      <c r="NQO177" s="1"/>
      <c r="NQP177" s="1"/>
      <c r="NQQ177" s="1"/>
      <c r="NQR177" s="1"/>
      <c r="NQS177" s="1"/>
      <c r="NQT177" s="1"/>
      <c r="NQU177" s="1"/>
      <c r="NQV177" s="1"/>
      <c r="NQW177" s="1"/>
      <c r="NQX177" s="1"/>
      <c r="NQY177" s="1"/>
      <c r="NQZ177" s="1"/>
      <c r="NRA177" s="1"/>
      <c r="NRB177" s="1"/>
      <c r="NRC177" s="1"/>
      <c r="NRD177" s="1"/>
      <c r="NRE177" s="1"/>
      <c r="NRF177" s="1"/>
      <c r="NRG177" s="1"/>
      <c r="NRH177" s="1"/>
      <c r="NRI177" s="1"/>
      <c r="NRJ177" s="1"/>
      <c r="NRK177" s="1"/>
      <c r="NRL177" s="1"/>
      <c r="NRM177" s="1"/>
      <c r="NRN177" s="1"/>
      <c r="NRO177" s="1"/>
      <c r="NRP177" s="1"/>
      <c r="NRQ177" s="1"/>
      <c r="NRR177" s="1"/>
      <c r="NRS177" s="1"/>
      <c r="NRT177" s="1"/>
      <c r="NRU177" s="1"/>
      <c r="NRV177" s="1"/>
      <c r="NRW177" s="1"/>
      <c r="NRX177" s="1"/>
      <c r="NRY177" s="1"/>
      <c r="NRZ177" s="1"/>
      <c r="NSA177" s="1"/>
      <c r="NSB177" s="1"/>
      <c r="NSC177" s="1"/>
      <c r="NSD177" s="1"/>
      <c r="NSE177" s="1"/>
      <c r="NSF177" s="1"/>
      <c r="NSG177" s="1"/>
      <c r="NSH177" s="1"/>
      <c r="NSI177" s="1"/>
      <c r="NSJ177" s="1"/>
      <c r="NSK177" s="1"/>
      <c r="NSL177" s="1"/>
      <c r="NSM177" s="1"/>
      <c r="NSN177" s="1"/>
      <c r="NSO177" s="1"/>
      <c r="NSP177" s="1"/>
      <c r="NSQ177" s="1"/>
      <c r="NSR177" s="1"/>
      <c r="NSS177" s="1"/>
      <c r="NST177" s="1"/>
      <c r="NSU177" s="1"/>
      <c r="NSV177" s="1"/>
      <c r="NSW177" s="1"/>
      <c r="NSX177" s="1"/>
      <c r="NSY177" s="1"/>
      <c r="NSZ177" s="1"/>
      <c r="NTA177" s="1"/>
      <c r="NTB177" s="1"/>
      <c r="NTC177" s="1"/>
      <c r="NTD177" s="1"/>
      <c r="NTE177" s="1"/>
      <c r="NTF177" s="1"/>
      <c r="NTG177" s="1"/>
      <c r="NTH177" s="1"/>
      <c r="NTI177" s="1"/>
      <c r="NTJ177" s="1"/>
      <c r="NTK177" s="1"/>
      <c r="NTL177" s="1"/>
      <c r="NTM177" s="1"/>
      <c r="NTN177" s="1"/>
      <c r="NTO177" s="1"/>
      <c r="NTP177" s="1"/>
      <c r="NTQ177" s="1"/>
      <c r="NTR177" s="1"/>
      <c r="NTS177" s="1"/>
      <c r="NTT177" s="1"/>
      <c r="NTU177" s="1"/>
      <c r="NTV177" s="1"/>
      <c r="NTW177" s="1"/>
      <c r="NTX177" s="1"/>
      <c r="NTY177" s="1"/>
      <c r="NTZ177" s="1"/>
      <c r="NUA177" s="1"/>
      <c r="NUB177" s="1"/>
      <c r="NUC177" s="1"/>
      <c r="NUD177" s="1"/>
      <c r="NUE177" s="1"/>
      <c r="NUF177" s="1"/>
      <c r="NUG177" s="1"/>
      <c r="NUH177" s="1"/>
      <c r="NUI177" s="1"/>
      <c r="NUJ177" s="1"/>
      <c r="NUK177" s="1"/>
      <c r="NUL177" s="1"/>
      <c r="NUM177" s="1"/>
      <c r="NUN177" s="1"/>
      <c r="NUO177" s="1"/>
      <c r="NUP177" s="1"/>
      <c r="NUQ177" s="1"/>
      <c r="NUR177" s="1"/>
      <c r="NUS177" s="1"/>
      <c r="NUT177" s="1"/>
      <c r="NUU177" s="1"/>
      <c r="NUV177" s="1"/>
      <c r="NUW177" s="1"/>
      <c r="NUX177" s="1"/>
      <c r="NUY177" s="1"/>
      <c r="NUZ177" s="1"/>
      <c r="NVA177" s="1"/>
      <c r="NVB177" s="1"/>
      <c r="NVC177" s="1"/>
      <c r="NVD177" s="1"/>
      <c r="NVE177" s="1"/>
      <c r="NVF177" s="1"/>
      <c r="NVG177" s="1"/>
      <c r="NVH177" s="1"/>
      <c r="NVI177" s="1"/>
      <c r="NVJ177" s="1"/>
      <c r="NVK177" s="1"/>
      <c r="NVL177" s="1"/>
      <c r="NVM177" s="1"/>
      <c r="NVN177" s="1"/>
      <c r="NVO177" s="1"/>
      <c r="NVP177" s="1"/>
      <c r="NVQ177" s="1"/>
      <c r="NVR177" s="1"/>
      <c r="NVS177" s="1"/>
      <c r="NVT177" s="1"/>
      <c r="NVU177" s="1"/>
      <c r="NVV177" s="1"/>
      <c r="NVW177" s="1"/>
      <c r="NVX177" s="1"/>
      <c r="NVY177" s="1"/>
      <c r="NVZ177" s="1"/>
      <c r="NWA177" s="1"/>
      <c r="NWB177" s="1"/>
      <c r="NWC177" s="1"/>
      <c r="NWD177" s="1"/>
      <c r="NWE177" s="1"/>
      <c r="NWF177" s="1"/>
      <c r="NWG177" s="1"/>
      <c r="NWH177" s="1"/>
      <c r="NWI177" s="1"/>
      <c r="NWJ177" s="1"/>
      <c r="NWK177" s="1"/>
      <c r="NWL177" s="1"/>
      <c r="NWM177" s="1"/>
      <c r="NWN177" s="1"/>
      <c r="NWO177" s="1"/>
      <c r="NWP177" s="1"/>
      <c r="NWQ177" s="1"/>
      <c r="NWR177" s="1"/>
      <c r="NWS177" s="1"/>
      <c r="NWT177" s="1"/>
      <c r="NWU177" s="1"/>
      <c r="NWV177" s="1"/>
      <c r="NWW177" s="1"/>
      <c r="NWX177" s="1"/>
      <c r="NWY177" s="1"/>
      <c r="NWZ177" s="1"/>
      <c r="NXA177" s="1"/>
      <c r="NXB177" s="1"/>
      <c r="NXC177" s="1"/>
      <c r="NXD177" s="1"/>
      <c r="NXE177" s="1"/>
      <c r="NXF177" s="1"/>
      <c r="NXG177" s="1"/>
      <c r="NXH177" s="1"/>
      <c r="NXI177" s="1"/>
      <c r="NXJ177" s="1"/>
      <c r="NXK177" s="1"/>
      <c r="NXL177" s="1"/>
      <c r="NXM177" s="1"/>
      <c r="NXN177" s="1"/>
      <c r="NXO177" s="1"/>
      <c r="NXP177" s="1"/>
      <c r="NXQ177" s="1"/>
      <c r="NXR177" s="1"/>
      <c r="NXS177" s="1"/>
      <c r="NXT177" s="1"/>
      <c r="NXU177" s="1"/>
      <c r="NXV177" s="1"/>
      <c r="NXW177" s="1"/>
      <c r="NXX177" s="1"/>
      <c r="NXY177" s="1"/>
      <c r="NXZ177" s="1"/>
      <c r="NYA177" s="1"/>
      <c r="NYB177" s="1"/>
      <c r="NYC177" s="1"/>
      <c r="NYD177" s="1"/>
      <c r="NYE177" s="1"/>
      <c r="NYF177" s="1"/>
      <c r="NYG177" s="1"/>
      <c r="NYH177" s="1"/>
      <c r="NYI177" s="1"/>
      <c r="NYJ177" s="1"/>
      <c r="NYK177" s="1"/>
      <c r="NYL177" s="1"/>
      <c r="NYM177" s="1"/>
      <c r="NYN177" s="1"/>
      <c r="NYO177" s="1"/>
      <c r="NYP177" s="1"/>
      <c r="NYQ177" s="1"/>
      <c r="NYR177" s="1"/>
      <c r="NYS177" s="1"/>
      <c r="NYT177" s="1"/>
      <c r="NYU177" s="1"/>
      <c r="NYV177" s="1"/>
      <c r="NYW177" s="1"/>
      <c r="NYX177" s="1"/>
      <c r="NYY177" s="1"/>
      <c r="NYZ177" s="1"/>
      <c r="NZA177" s="1"/>
      <c r="NZB177" s="1"/>
      <c r="NZC177" s="1"/>
      <c r="NZD177" s="1"/>
      <c r="NZE177" s="1"/>
      <c r="NZF177" s="1"/>
      <c r="NZG177" s="1"/>
      <c r="NZH177" s="1"/>
      <c r="NZI177" s="1"/>
      <c r="NZJ177" s="1"/>
      <c r="NZK177" s="1"/>
      <c r="NZL177" s="1"/>
      <c r="NZM177" s="1"/>
      <c r="NZN177" s="1"/>
      <c r="NZO177" s="1"/>
      <c r="NZP177" s="1"/>
      <c r="NZQ177" s="1"/>
      <c r="NZR177" s="1"/>
      <c r="NZS177" s="1"/>
      <c r="NZT177" s="1"/>
      <c r="NZU177" s="1"/>
      <c r="NZV177" s="1"/>
      <c r="NZW177" s="1"/>
      <c r="NZX177" s="1"/>
      <c r="NZY177" s="1"/>
      <c r="NZZ177" s="1"/>
      <c r="OAA177" s="1"/>
      <c r="OAB177" s="1"/>
      <c r="OAC177" s="1"/>
      <c r="OAD177" s="1"/>
      <c r="OAE177" s="1"/>
      <c r="OAF177" s="1"/>
      <c r="OAG177" s="1"/>
      <c r="OAH177" s="1"/>
      <c r="OAI177" s="1"/>
      <c r="OAJ177" s="1"/>
      <c r="OAK177" s="1"/>
      <c r="OAL177" s="1"/>
      <c r="OAM177" s="1"/>
      <c r="OAN177" s="1"/>
      <c r="OAO177" s="1"/>
      <c r="OAP177" s="1"/>
      <c r="OAQ177" s="1"/>
      <c r="OAR177" s="1"/>
      <c r="OAS177" s="1"/>
      <c r="OAT177" s="1"/>
      <c r="OAU177" s="1"/>
      <c r="OAV177" s="1"/>
      <c r="OAW177" s="1"/>
      <c r="OAX177" s="1"/>
      <c r="OAY177" s="1"/>
      <c r="OAZ177" s="1"/>
      <c r="OBA177" s="1"/>
      <c r="OBB177" s="1"/>
      <c r="OBC177" s="1"/>
      <c r="OBD177" s="1"/>
      <c r="OBE177" s="1"/>
      <c r="OBF177" s="1"/>
      <c r="OBG177" s="1"/>
      <c r="OBH177" s="1"/>
      <c r="OBI177" s="1"/>
      <c r="OBJ177" s="1"/>
      <c r="OBK177" s="1"/>
      <c r="OBL177" s="1"/>
      <c r="OBM177" s="1"/>
      <c r="OBN177" s="1"/>
      <c r="OBO177" s="1"/>
      <c r="OBP177" s="1"/>
      <c r="OBQ177" s="1"/>
      <c r="OBR177" s="1"/>
      <c r="OBS177" s="1"/>
      <c r="OBT177" s="1"/>
      <c r="OBU177" s="1"/>
      <c r="OBV177" s="1"/>
      <c r="OBW177" s="1"/>
      <c r="OBX177" s="1"/>
      <c r="OBY177" s="1"/>
      <c r="OBZ177" s="1"/>
      <c r="OCA177" s="1"/>
      <c r="OCB177" s="1"/>
      <c r="OCC177" s="1"/>
      <c r="OCD177" s="1"/>
      <c r="OCE177" s="1"/>
      <c r="OCF177" s="1"/>
      <c r="OCG177" s="1"/>
      <c r="OCH177" s="1"/>
      <c r="OCI177" s="1"/>
      <c r="OCJ177" s="1"/>
      <c r="OCK177" s="1"/>
      <c r="OCL177" s="1"/>
      <c r="OCM177" s="1"/>
      <c r="OCN177" s="1"/>
      <c r="OCO177" s="1"/>
      <c r="OCP177" s="1"/>
      <c r="OCQ177" s="1"/>
      <c r="OCR177" s="1"/>
      <c r="OCS177" s="1"/>
      <c r="OCT177" s="1"/>
      <c r="OCU177" s="1"/>
      <c r="OCV177" s="1"/>
      <c r="OCW177" s="1"/>
      <c r="OCX177" s="1"/>
      <c r="OCY177" s="1"/>
      <c r="OCZ177" s="1"/>
      <c r="ODA177" s="1"/>
      <c r="ODB177" s="1"/>
      <c r="ODC177" s="1"/>
      <c r="ODD177" s="1"/>
      <c r="ODE177" s="1"/>
      <c r="ODF177" s="1"/>
      <c r="ODG177" s="1"/>
      <c r="ODH177" s="1"/>
      <c r="ODI177" s="1"/>
      <c r="ODJ177" s="1"/>
      <c r="ODK177" s="1"/>
      <c r="ODL177" s="1"/>
      <c r="ODM177" s="1"/>
      <c r="ODN177" s="1"/>
      <c r="ODO177" s="1"/>
      <c r="ODP177" s="1"/>
      <c r="ODQ177" s="1"/>
      <c r="ODR177" s="1"/>
      <c r="ODS177" s="1"/>
      <c r="ODT177" s="1"/>
      <c r="ODU177" s="1"/>
      <c r="ODV177" s="1"/>
      <c r="ODW177" s="1"/>
      <c r="ODX177" s="1"/>
      <c r="ODY177" s="1"/>
      <c r="ODZ177" s="1"/>
      <c r="OEA177" s="1"/>
      <c r="OEB177" s="1"/>
      <c r="OEC177" s="1"/>
      <c r="OED177" s="1"/>
      <c r="OEE177" s="1"/>
      <c r="OEF177" s="1"/>
      <c r="OEG177" s="1"/>
      <c r="OEH177" s="1"/>
      <c r="OEI177" s="1"/>
      <c r="OEJ177" s="1"/>
      <c r="OEK177" s="1"/>
      <c r="OEL177" s="1"/>
      <c r="OEM177" s="1"/>
      <c r="OEN177" s="1"/>
      <c r="OEO177" s="1"/>
      <c r="OEP177" s="1"/>
      <c r="OEQ177" s="1"/>
      <c r="OER177" s="1"/>
      <c r="OES177" s="1"/>
      <c r="OET177" s="1"/>
      <c r="OEU177" s="1"/>
      <c r="OEV177" s="1"/>
      <c r="OEW177" s="1"/>
      <c r="OEX177" s="1"/>
      <c r="OEY177" s="1"/>
      <c r="OEZ177" s="1"/>
      <c r="OFA177" s="1"/>
      <c r="OFB177" s="1"/>
      <c r="OFC177" s="1"/>
      <c r="OFD177" s="1"/>
      <c r="OFE177" s="1"/>
      <c r="OFF177" s="1"/>
      <c r="OFG177" s="1"/>
      <c r="OFH177" s="1"/>
      <c r="OFI177" s="1"/>
      <c r="OFJ177" s="1"/>
      <c r="OFK177" s="1"/>
      <c r="OFL177" s="1"/>
      <c r="OFM177" s="1"/>
      <c r="OFN177" s="1"/>
      <c r="OFO177" s="1"/>
      <c r="OFP177" s="1"/>
      <c r="OFQ177" s="1"/>
      <c r="OFR177" s="1"/>
      <c r="OFS177" s="1"/>
      <c r="OFT177" s="1"/>
      <c r="OFU177" s="1"/>
      <c r="OFV177" s="1"/>
      <c r="OFW177" s="1"/>
      <c r="OFX177" s="1"/>
      <c r="OFY177" s="1"/>
      <c r="OFZ177" s="1"/>
      <c r="OGA177" s="1"/>
      <c r="OGB177" s="1"/>
      <c r="OGC177" s="1"/>
      <c r="OGD177" s="1"/>
      <c r="OGE177" s="1"/>
      <c r="OGF177" s="1"/>
      <c r="OGG177" s="1"/>
      <c r="OGH177" s="1"/>
      <c r="OGI177" s="1"/>
      <c r="OGJ177" s="1"/>
      <c r="OGK177" s="1"/>
      <c r="OGL177" s="1"/>
      <c r="OGM177" s="1"/>
      <c r="OGN177" s="1"/>
      <c r="OGO177" s="1"/>
      <c r="OGP177" s="1"/>
      <c r="OGQ177" s="1"/>
      <c r="OGR177" s="1"/>
      <c r="OGS177" s="1"/>
      <c r="OGT177" s="1"/>
      <c r="OGU177" s="1"/>
      <c r="OGV177" s="1"/>
      <c r="OGW177" s="1"/>
      <c r="OGX177" s="1"/>
      <c r="OGY177" s="1"/>
      <c r="OGZ177" s="1"/>
      <c r="OHA177" s="1"/>
      <c r="OHB177" s="1"/>
      <c r="OHC177" s="1"/>
      <c r="OHD177" s="1"/>
      <c r="OHE177" s="1"/>
      <c r="OHF177" s="1"/>
      <c r="OHG177" s="1"/>
      <c r="OHH177" s="1"/>
      <c r="OHI177" s="1"/>
      <c r="OHJ177" s="1"/>
      <c r="OHK177" s="1"/>
      <c r="OHL177" s="1"/>
      <c r="OHM177" s="1"/>
      <c r="OHN177" s="1"/>
      <c r="OHO177" s="1"/>
      <c r="OHP177" s="1"/>
      <c r="OHQ177" s="1"/>
      <c r="OHR177" s="1"/>
      <c r="OHS177" s="1"/>
      <c r="OHT177" s="1"/>
      <c r="OHU177" s="1"/>
      <c r="OHV177" s="1"/>
      <c r="OHW177" s="1"/>
      <c r="OHX177" s="1"/>
      <c r="OHY177" s="1"/>
      <c r="OHZ177" s="1"/>
      <c r="OIA177" s="1"/>
      <c r="OIB177" s="1"/>
      <c r="OIC177" s="1"/>
      <c r="OID177" s="1"/>
      <c r="OIE177" s="1"/>
      <c r="OIF177" s="1"/>
      <c r="OIG177" s="1"/>
      <c r="OIH177" s="1"/>
      <c r="OII177" s="1"/>
      <c r="OIJ177" s="1"/>
      <c r="OIK177" s="1"/>
      <c r="OIL177" s="1"/>
      <c r="OIM177" s="1"/>
      <c r="OIN177" s="1"/>
      <c r="OIO177" s="1"/>
      <c r="OIP177" s="1"/>
      <c r="OIQ177" s="1"/>
      <c r="OIR177" s="1"/>
      <c r="OIS177" s="1"/>
      <c r="OIT177" s="1"/>
      <c r="OIU177" s="1"/>
      <c r="OIV177" s="1"/>
      <c r="OIW177" s="1"/>
      <c r="OIX177" s="1"/>
      <c r="OIY177" s="1"/>
      <c r="OIZ177" s="1"/>
      <c r="OJA177" s="1"/>
      <c r="OJB177" s="1"/>
      <c r="OJC177" s="1"/>
      <c r="OJD177" s="1"/>
      <c r="OJE177" s="1"/>
      <c r="OJF177" s="1"/>
      <c r="OJG177" s="1"/>
      <c r="OJH177" s="1"/>
      <c r="OJI177" s="1"/>
      <c r="OJJ177" s="1"/>
      <c r="OJK177" s="1"/>
      <c r="OJL177" s="1"/>
      <c r="OJM177" s="1"/>
      <c r="OJN177" s="1"/>
      <c r="OJO177" s="1"/>
      <c r="OJP177" s="1"/>
      <c r="OJQ177" s="1"/>
      <c r="OJR177" s="1"/>
      <c r="OJS177" s="1"/>
      <c r="OJT177" s="1"/>
      <c r="OJU177" s="1"/>
      <c r="OJV177" s="1"/>
      <c r="OJW177" s="1"/>
      <c r="OJX177" s="1"/>
      <c r="OJY177" s="1"/>
      <c r="OJZ177" s="1"/>
      <c r="OKA177" s="1"/>
      <c r="OKB177" s="1"/>
      <c r="OKC177" s="1"/>
      <c r="OKD177" s="1"/>
      <c r="OKE177" s="1"/>
      <c r="OKF177" s="1"/>
      <c r="OKG177" s="1"/>
      <c r="OKH177" s="1"/>
      <c r="OKI177" s="1"/>
      <c r="OKJ177" s="1"/>
      <c r="OKK177" s="1"/>
      <c r="OKL177" s="1"/>
      <c r="OKM177" s="1"/>
      <c r="OKN177" s="1"/>
      <c r="OKO177" s="1"/>
      <c r="OKP177" s="1"/>
      <c r="OKQ177" s="1"/>
      <c r="OKR177" s="1"/>
      <c r="OKS177" s="1"/>
      <c r="OKT177" s="1"/>
      <c r="OKU177" s="1"/>
      <c r="OKV177" s="1"/>
      <c r="OKW177" s="1"/>
      <c r="OKX177" s="1"/>
      <c r="OKY177" s="1"/>
      <c r="OKZ177" s="1"/>
      <c r="OLA177" s="1"/>
      <c r="OLB177" s="1"/>
      <c r="OLC177" s="1"/>
      <c r="OLD177" s="1"/>
      <c r="OLE177" s="1"/>
      <c r="OLF177" s="1"/>
      <c r="OLG177" s="1"/>
      <c r="OLH177" s="1"/>
      <c r="OLI177" s="1"/>
      <c r="OLJ177" s="1"/>
      <c r="OLK177" s="1"/>
      <c r="OLL177" s="1"/>
      <c r="OLM177" s="1"/>
      <c r="OLN177" s="1"/>
      <c r="OLO177" s="1"/>
      <c r="OLP177" s="1"/>
      <c r="OLQ177" s="1"/>
      <c r="OLR177" s="1"/>
      <c r="OLS177" s="1"/>
      <c r="OLT177" s="1"/>
      <c r="OLU177" s="1"/>
      <c r="OLV177" s="1"/>
      <c r="OLW177" s="1"/>
      <c r="OLX177" s="1"/>
      <c r="OLY177" s="1"/>
      <c r="OLZ177" s="1"/>
      <c r="OMA177" s="1"/>
      <c r="OMB177" s="1"/>
      <c r="OMC177" s="1"/>
      <c r="OMD177" s="1"/>
      <c r="OME177" s="1"/>
      <c r="OMF177" s="1"/>
      <c r="OMG177" s="1"/>
      <c r="OMH177" s="1"/>
      <c r="OMI177" s="1"/>
      <c r="OMJ177" s="1"/>
      <c r="OMK177" s="1"/>
      <c r="OML177" s="1"/>
      <c r="OMM177" s="1"/>
      <c r="OMN177" s="1"/>
      <c r="OMO177" s="1"/>
      <c r="OMP177" s="1"/>
      <c r="OMQ177" s="1"/>
      <c r="OMR177" s="1"/>
      <c r="OMS177" s="1"/>
      <c r="OMT177" s="1"/>
      <c r="OMU177" s="1"/>
      <c r="OMV177" s="1"/>
      <c r="OMW177" s="1"/>
      <c r="OMX177" s="1"/>
      <c r="OMY177" s="1"/>
      <c r="OMZ177" s="1"/>
      <c r="ONA177" s="1"/>
      <c r="ONB177" s="1"/>
      <c r="ONC177" s="1"/>
      <c r="OND177" s="1"/>
      <c r="ONE177" s="1"/>
      <c r="ONF177" s="1"/>
      <c r="ONG177" s="1"/>
      <c r="ONH177" s="1"/>
      <c r="ONI177" s="1"/>
      <c r="ONJ177" s="1"/>
      <c r="ONK177" s="1"/>
      <c r="ONL177" s="1"/>
      <c r="ONM177" s="1"/>
      <c r="ONN177" s="1"/>
      <c r="ONO177" s="1"/>
      <c r="ONP177" s="1"/>
      <c r="ONQ177" s="1"/>
      <c r="ONR177" s="1"/>
      <c r="ONS177" s="1"/>
      <c r="ONT177" s="1"/>
      <c r="ONU177" s="1"/>
      <c r="ONV177" s="1"/>
      <c r="ONW177" s="1"/>
      <c r="ONX177" s="1"/>
      <c r="ONY177" s="1"/>
      <c r="ONZ177" s="1"/>
      <c r="OOA177" s="1"/>
      <c r="OOB177" s="1"/>
      <c r="OOC177" s="1"/>
      <c r="OOD177" s="1"/>
      <c r="OOE177" s="1"/>
      <c r="OOF177" s="1"/>
      <c r="OOG177" s="1"/>
      <c r="OOH177" s="1"/>
      <c r="OOI177" s="1"/>
      <c r="OOJ177" s="1"/>
      <c r="OOK177" s="1"/>
      <c r="OOL177" s="1"/>
      <c r="OOM177" s="1"/>
      <c r="OON177" s="1"/>
      <c r="OOO177" s="1"/>
      <c r="OOP177" s="1"/>
      <c r="OOQ177" s="1"/>
      <c r="OOR177" s="1"/>
      <c r="OOS177" s="1"/>
      <c r="OOT177" s="1"/>
      <c r="OOU177" s="1"/>
      <c r="OOV177" s="1"/>
      <c r="OOW177" s="1"/>
      <c r="OOX177" s="1"/>
      <c r="OOY177" s="1"/>
      <c r="OOZ177" s="1"/>
      <c r="OPA177" s="1"/>
      <c r="OPB177" s="1"/>
      <c r="OPC177" s="1"/>
      <c r="OPD177" s="1"/>
      <c r="OPE177" s="1"/>
      <c r="OPF177" s="1"/>
      <c r="OPG177" s="1"/>
      <c r="OPH177" s="1"/>
      <c r="OPI177" s="1"/>
      <c r="OPJ177" s="1"/>
      <c r="OPK177" s="1"/>
      <c r="OPL177" s="1"/>
      <c r="OPM177" s="1"/>
      <c r="OPN177" s="1"/>
      <c r="OPO177" s="1"/>
      <c r="OPP177" s="1"/>
      <c r="OPQ177" s="1"/>
      <c r="OPR177" s="1"/>
      <c r="OPS177" s="1"/>
      <c r="OPT177" s="1"/>
      <c r="OPU177" s="1"/>
      <c r="OPV177" s="1"/>
      <c r="OPW177" s="1"/>
      <c r="OPX177" s="1"/>
      <c r="OPY177" s="1"/>
      <c r="OPZ177" s="1"/>
      <c r="OQA177" s="1"/>
      <c r="OQB177" s="1"/>
      <c r="OQC177" s="1"/>
      <c r="OQD177" s="1"/>
      <c r="OQE177" s="1"/>
      <c r="OQF177" s="1"/>
      <c r="OQG177" s="1"/>
      <c r="OQH177" s="1"/>
      <c r="OQI177" s="1"/>
      <c r="OQJ177" s="1"/>
      <c r="OQK177" s="1"/>
      <c r="OQL177" s="1"/>
      <c r="OQM177" s="1"/>
      <c r="OQN177" s="1"/>
      <c r="OQO177" s="1"/>
      <c r="OQP177" s="1"/>
      <c r="OQQ177" s="1"/>
      <c r="OQR177" s="1"/>
      <c r="OQS177" s="1"/>
      <c r="OQT177" s="1"/>
      <c r="OQU177" s="1"/>
      <c r="OQV177" s="1"/>
      <c r="OQW177" s="1"/>
      <c r="OQX177" s="1"/>
      <c r="OQY177" s="1"/>
      <c r="OQZ177" s="1"/>
      <c r="ORA177" s="1"/>
      <c r="ORB177" s="1"/>
      <c r="ORC177" s="1"/>
      <c r="ORD177" s="1"/>
      <c r="ORE177" s="1"/>
      <c r="ORF177" s="1"/>
      <c r="ORG177" s="1"/>
      <c r="ORH177" s="1"/>
      <c r="ORI177" s="1"/>
      <c r="ORJ177" s="1"/>
      <c r="ORK177" s="1"/>
      <c r="ORL177" s="1"/>
      <c r="ORM177" s="1"/>
      <c r="ORN177" s="1"/>
      <c r="ORO177" s="1"/>
      <c r="ORP177" s="1"/>
      <c r="ORQ177" s="1"/>
      <c r="ORR177" s="1"/>
      <c r="ORS177" s="1"/>
      <c r="ORT177" s="1"/>
      <c r="ORU177" s="1"/>
      <c r="ORV177" s="1"/>
      <c r="ORW177" s="1"/>
      <c r="ORX177" s="1"/>
      <c r="ORY177" s="1"/>
      <c r="ORZ177" s="1"/>
      <c r="OSA177" s="1"/>
      <c r="OSB177" s="1"/>
      <c r="OSC177" s="1"/>
      <c r="OSD177" s="1"/>
      <c r="OSE177" s="1"/>
      <c r="OSF177" s="1"/>
      <c r="OSG177" s="1"/>
      <c r="OSH177" s="1"/>
      <c r="OSI177" s="1"/>
      <c r="OSJ177" s="1"/>
      <c r="OSK177" s="1"/>
      <c r="OSL177" s="1"/>
      <c r="OSM177" s="1"/>
      <c r="OSN177" s="1"/>
      <c r="OSO177" s="1"/>
      <c r="OSP177" s="1"/>
      <c r="OSQ177" s="1"/>
      <c r="OSR177" s="1"/>
      <c r="OSS177" s="1"/>
      <c r="OST177" s="1"/>
      <c r="OSU177" s="1"/>
      <c r="OSV177" s="1"/>
      <c r="OSW177" s="1"/>
      <c r="OSX177" s="1"/>
      <c r="OSY177" s="1"/>
      <c r="OSZ177" s="1"/>
      <c r="OTA177" s="1"/>
      <c r="OTB177" s="1"/>
      <c r="OTC177" s="1"/>
      <c r="OTD177" s="1"/>
      <c r="OTE177" s="1"/>
      <c r="OTF177" s="1"/>
      <c r="OTG177" s="1"/>
      <c r="OTH177" s="1"/>
      <c r="OTI177" s="1"/>
      <c r="OTJ177" s="1"/>
      <c r="OTK177" s="1"/>
      <c r="OTL177" s="1"/>
      <c r="OTM177" s="1"/>
      <c r="OTN177" s="1"/>
      <c r="OTO177" s="1"/>
      <c r="OTP177" s="1"/>
      <c r="OTQ177" s="1"/>
      <c r="OTR177" s="1"/>
      <c r="OTS177" s="1"/>
      <c r="OTT177" s="1"/>
      <c r="OTU177" s="1"/>
      <c r="OTV177" s="1"/>
      <c r="OTW177" s="1"/>
      <c r="OTX177" s="1"/>
      <c r="OTY177" s="1"/>
      <c r="OTZ177" s="1"/>
      <c r="OUA177" s="1"/>
      <c r="OUB177" s="1"/>
      <c r="OUC177" s="1"/>
      <c r="OUD177" s="1"/>
      <c r="OUE177" s="1"/>
      <c r="OUF177" s="1"/>
      <c r="OUG177" s="1"/>
      <c r="OUH177" s="1"/>
      <c r="OUI177" s="1"/>
      <c r="OUJ177" s="1"/>
      <c r="OUK177" s="1"/>
      <c r="OUL177" s="1"/>
      <c r="OUM177" s="1"/>
      <c r="OUN177" s="1"/>
      <c r="OUO177" s="1"/>
      <c r="OUP177" s="1"/>
      <c r="OUQ177" s="1"/>
      <c r="OUR177" s="1"/>
      <c r="OUS177" s="1"/>
      <c r="OUT177" s="1"/>
      <c r="OUU177" s="1"/>
      <c r="OUV177" s="1"/>
      <c r="OUW177" s="1"/>
      <c r="OUX177" s="1"/>
      <c r="OUY177" s="1"/>
      <c r="OUZ177" s="1"/>
      <c r="OVA177" s="1"/>
      <c r="OVB177" s="1"/>
      <c r="OVC177" s="1"/>
      <c r="OVD177" s="1"/>
      <c r="OVE177" s="1"/>
      <c r="OVF177" s="1"/>
      <c r="OVG177" s="1"/>
      <c r="OVH177" s="1"/>
      <c r="OVI177" s="1"/>
      <c r="OVJ177" s="1"/>
      <c r="OVK177" s="1"/>
      <c r="OVL177" s="1"/>
      <c r="OVM177" s="1"/>
      <c r="OVN177" s="1"/>
      <c r="OVO177" s="1"/>
      <c r="OVP177" s="1"/>
      <c r="OVQ177" s="1"/>
      <c r="OVR177" s="1"/>
      <c r="OVS177" s="1"/>
      <c r="OVT177" s="1"/>
      <c r="OVU177" s="1"/>
      <c r="OVV177" s="1"/>
      <c r="OVW177" s="1"/>
      <c r="OVX177" s="1"/>
      <c r="OVY177" s="1"/>
      <c r="OVZ177" s="1"/>
      <c r="OWA177" s="1"/>
      <c r="OWB177" s="1"/>
      <c r="OWC177" s="1"/>
      <c r="OWD177" s="1"/>
      <c r="OWE177" s="1"/>
      <c r="OWF177" s="1"/>
      <c r="OWG177" s="1"/>
      <c r="OWH177" s="1"/>
      <c r="OWI177" s="1"/>
      <c r="OWJ177" s="1"/>
      <c r="OWK177" s="1"/>
      <c r="OWL177" s="1"/>
      <c r="OWM177" s="1"/>
      <c r="OWN177" s="1"/>
      <c r="OWO177" s="1"/>
      <c r="OWP177" s="1"/>
      <c r="OWQ177" s="1"/>
      <c r="OWR177" s="1"/>
      <c r="OWS177" s="1"/>
      <c r="OWT177" s="1"/>
      <c r="OWU177" s="1"/>
      <c r="OWV177" s="1"/>
      <c r="OWW177" s="1"/>
      <c r="OWX177" s="1"/>
      <c r="OWY177" s="1"/>
      <c r="OWZ177" s="1"/>
      <c r="OXA177" s="1"/>
      <c r="OXB177" s="1"/>
      <c r="OXC177" s="1"/>
      <c r="OXD177" s="1"/>
      <c r="OXE177" s="1"/>
      <c r="OXF177" s="1"/>
      <c r="OXG177" s="1"/>
      <c r="OXH177" s="1"/>
      <c r="OXI177" s="1"/>
      <c r="OXJ177" s="1"/>
      <c r="OXK177" s="1"/>
      <c r="OXL177" s="1"/>
      <c r="OXM177" s="1"/>
      <c r="OXN177" s="1"/>
      <c r="OXO177" s="1"/>
      <c r="OXP177" s="1"/>
      <c r="OXQ177" s="1"/>
      <c r="OXR177" s="1"/>
      <c r="OXS177" s="1"/>
      <c r="OXT177" s="1"/>
      <c r="OXU177" s="1"/>
      <c r="OXV177" s="1"/>
      <c r="OXW177" s="1"/>
      <c r="OXX177" s="1"/>
      <c r="OXY177" s="1"/>
      <c r="OXZ177" s="1"/>
      <c r="OYA177" s="1"/>
      <c r="OYB177" s="1"/>
      <c r="OYC177" s="1"/>
      <c r="OYD177" s="1"/>
      <c r="OYE177" s="1"/>
      <c r="OYF177" s="1"/>
      <c r="OYG177" s="1"/>
      <c r="OYH177" s="1"/>
      <c r="OYI177" s="1"/>
      <c r="OYJ177" s="1"/>
      <c r="OYK177" s="1"/>
      <c r="OYL177" s="1"/>
      <c r="OYM177" s="1"/>
      <c r="OYN177" s="1"/>
      <c r="OYO177" s="1"/>
      <c r="OYP177" s="1"/>
      <c r="OYQ177" s="1"/>
      <c r="OYR177" s="1"/>
      <c r="OYS177" s="1"/>
      <c r="OYT177" s="1"/>
      <c r="OYU177" s="1"/>
      <c r="OYV177" s="1"/>
      <c r="OYW177" s="1"/>
      <c r="OYX177" s="1"/>
      <c r="OYY177" s="1"/>
      <c r="OYZ177" s="1"/>
      <c r="OZA177" s="1"/>
      <c r="OZB177" s="1"/>
      <c r="OZC177" s="1"/>
      <c r="OZD177" s="1"/>
      <c r="OZE177" s="1"/>
      <c r="OZF177" s="1"/>
      <c r="OZG177" s="1"/>
      <c r="OZH177" s="1"/>
      <c r="OZI177" s="1"/>
      <c r="OZJ177" s="1"/>
      <c r="OZK177" s="1"/>
      <c r="OZL177" s="1"/>
      <c r="OZM177" s="1"/>
      <c r="OZN177" s="1"/>
      <c r="OZO177" s="1"/>
      <c r="OZP177" s="1"/>
      <c r="OZQ177" s="1"/>
      <c r="OZR177" s="1"/>
      <c r="OZS177" s="1"/>
      <c r="OZT177" s="1"/>
      <c r="OZU177" s="1"/>
      <c r="OZV177" s="1"/>
      <c r="OZW177" s="1"/>
      <c r="OZX177" s="1"/>
      <c r="OZY177" s="1"/>
      <c r="OZZ177" s="1"/>
      <c r="PAA177" s="1"/>
      <c r="PAB177" s="1"/>
      <c r="PAC177" s="1"/>
      <c r="PAD177" s="1"/>
      <c r="PAE177" s="1"/>
      <c r="PAF177" s="1"/>
      <c r="PAG177" s="1"/>
      <c r="PAH177" s="1"/>
      <c r="PAI177" s="1"/>
      <c r="PAJ177" s="1"/>
      <c r="PAK177" s="1"/>
      <c r="PAL177" s="1"/>
      <c r="PAM177" s="1"/>
      <c r="PAN177" s="1"/>
      <c r="PAO177" s="1"/>
      <c r="PAP177" s="1"/>
      <c r="PAQ177" s="1"/>
      <c r="PAR177" s="1"/>
      <c r="PAS177" s="1"/>
      <c r="PAT177" s="1"/>
      <c r="PAU177" s="1"/>
      <c r="PAV177" s="1"/>
      <c r="PAW177" s="1"/>
      <c r="PAX177" s="1"/>
      <c r="PAY177" s="1"/>
      <c r="PAZ177" s="1"/>
      <c r="PBA177" s="1"/>
      <c r="PBB177" s="1"/>
      <c r="PBC177" s="1"/>
      <c r="PBD177" s="1"/>
      <c r="PBE177" s="1"/>
      <c r="PBF177" s="1"/>
      <c r="PBG177" s="1"/>
      <c r="PBH177" s="1"/>
      <c r="PBI177" s="1"/>
      <c r="PBJ177" s="1"/>
      <c r="PBK177" s="1"/>
      <c r="PBL177" s="1"/>
      <c r="PBM177" s="1"/>
      <c r="PBN177" s="1"/>
      <c r="PBO177" s="1"/>
      <c r="PBP177" s="1"/>
      <c r="PBQ177" s="1"/>
      <c r="PBR177" s="1"/>
      <c r="PBS177" s="1"/>
      <c r="PBT177" s="1"/>
      <c r="PBU177" s="1"/>
      <c r="PBV177" s="1"/>
      <c r="PBW177" s="1"/>
      <c r="PBX177" s="1"/>
      <c r="PBY177" s="1"/>
      <c r="PBZ177" s="1"/>
      <c r="PCA177" s="1"/>
      <c r="PCB177" s="1"/>
      <c r="PCC177" s="1"/>
      <c r="PCD177" s="1"/>
      <c r="PCE177" s="1"/>
      <c r="PCF177" s="1"/>
      <c r="PCG177" s="1"/>
      <c r="PCH177" s="1"/>
      <c r="PCI177" s="1"/>
      <c r="PCJ177" s="1"/>
      <c r="PCK177" s="1"/>
      <c r="PCL177" s="1"/>
      <c r="PCM177" s="1"/>
      <c r="PCN177" s="1"/>
      <c r="PCO177" s="1"/>
      <c r="PCP177" s="1"/>
      <c r="PCQ177" s="1"/>
      <c r="PCR177" s="1"/>
      <c r="PCS177" s="1"/>
      <c r="PCT177" s="1"/>
      <c r="PCU177" s="1"/>
      <c r="PCV177" s="1"/>
      <c r="PCW177" s="1"/>
      <c r="PCX177" s="1"/>
      <c r="PCY177" s="1"/>
      <c r="PCZ177" s="1"/>
      <c r="PDA177" s="1"/>
      <c r="PDB177" s="1"/>
      <c r="PDC177" s="1"/>
      <c r="PDD177" s="1"/>
      <c r="PDE177" s="1"/>
      <c r="PDF177" s="1"/>
      <c r="PDG177" s="1"/>
      <c r="PDH177" s="1"/>
      <c r="PDI177" s="1"/>
      <c r="PDJ177" s="1"/>
      <c r="PDK177" s="1"/>
      <c r="PDL177" s="1"/>
      <c r="PDM177" s="1"/>
      <c r="PDN177" s="1"/>
      <c r="PDO177" s="1"/>
      <c r="PDP177" s="1"/>
      <c r="PDQ177" s="1"/>
      <c r="PDR177" s="1"/>
      <c r="PDS177" s="1"/>
      <c r="PDT177" s="1"/>
      <c r="PDU177" s="1"/>
      <c r="PDV177" s="1"/>
      <c r="PDW177" s="1"/>
      <c r="PDX177" s="1"/>
      <c r="PDY177" s="1"/>
      <c r="PDZ177" s="1"/>
      <c r="PEA177" s="1"/>
      <c r="PEB177" s="1"/>
      <c r="PEC177" s="1"/>
      <c r="PED177" s="1"/>
      <c r="PEE177" s="1"/>
      <c r="PEF177" s="1"/>
      <c r="PEG177" s="1"/>
      <c r="PEH177" s="1"/>
      <c r="PEI177" s="1"/>
      <c r="PEJ177" s="1"/>
      <c r="PEK177" s="1"/>
      <c r="PEL177" s="1"/>
      <c r="PEM177" s="1"/>
      <c r="PEN177" s="1"/>
      <c r="PEO177" s="1"/>
      <c r="PEP177" s="1"/>
      <c r="PEQ177" s="1"/>
      <c r="PER177" s="1"/>
      <c r="PES177" s="1"/>
      <c r="PET177" s="1"/>
      <c r="PEU177" s="1"/>
      <c r="PEV177" s="1"/>
      <c r="PEW177" s="1"/>
      <c r="PEX177" s="1"/>
      <c r="PEY177" s="1"/>
      <c r="PEZ177" s="1"/>
      <c r="PFA177" s="1"/>
      <c r="PFB177" s="1"/>
      <c r="PFC177" s="1"/>
      <c r="PFD177" s="1"/>
      <c r="PFE177" s="1"/>
      <c r="PFF177" s="1"/>
      <c r="PFG177" s="1"/>
      <c r="PFH177" s="1"/>
      <c r="PFI177" s="1"/>
      <c r="PFJ177" s="1"/>
      <c r="PFK177" s="1"/>
      <c r="PFL177" s="1"/>
      <c r="PFM177" s="1"/>
      <c r="PFN177" s="1"/>
      <c r="PFO177" s="1"/>
      <c r="PFP177" s="1"/>
      <c r="PFQ177" s="1"/>
      <c r="PFR177" s="1"/>
      <c r="PFS177" s="1"/>
      <c r="PFT177" s="1"/>
      <c r="PFU177" s="1"/>
      <c r="PFV177" s="1"/>
      <c r="PFW177" s="1"/>
      <c r="PFX177" s="1"/>
      <c r="PFY177" s="1"/>
      <c r="PFZ177" s="1"/>
      <c r="PGA177" s="1"/>
      <c r="PGB177" s="1"/>
      <c r="PGC177" s="1"/>
      <c r="PGD177" s="1"/>
      <c r="PGE177" s="1"/>
      <c r="PGF177" s="1"/>
      <c r="PGG177" s="1"/>
      <c r="PGH177" s="1"/>
      <c r="PGI177" s="1"/>
      <c r="PGJ177" s="1"/>
      <c r="PGK177" s="1"/>
      <c r="PGL177" s="1"/>
      <c r="PGM177" s="1"/>
      <c r="PGN177" s="1"/>
      <c r="PGO177" s="1"/>
      <c r="PGP177" s="1"/>
      <c r="PGQ177" s="1"/>
      <c r="PGR177" s="1"/>
      <c r="PGS177" s="1"/>
      <c r="PGT177" s="1"/>
      <c r="PGU177" s="1"/>
      <c r="PGV177" s="1"/>
      <c r="PGW177" s="1"/>
      <c r="PGX177" s="1"/>
      <c r="PGY177" s="1"/>
      <c r="PGZ177" s="1"/>
      <c r="PHA177" s="1"/>
      <c r="PHB177" s="1"/>
      <c r="PHC177" s="1"/>
      <c r="PHD177" s="1"/>
      <c r="PHE177" s="1"/>
      <c r="PHF177" s="1"/>
      <c r="PHG177" s="1"/>
      <c r="PHH177" s="1"/>
      <c r="PHI177" s="1"/>
      <c r="PHJ177" s="1"/>
      <c r="PHK177" s="1"/>
      <c r="PHL177" s="1"/>
      <c r="PHM177" s="1"/>
      <c r="PHN177" s="1"/>
      <c r="PHO177" s="1"/>
      <c r="PHP177" s="1"/>
      <c r="PHQ177" s="1"/>
      <c r="PHR177" s="1"/>
      <c r="PHS177" s="1"/>
      <c r="PHT177" s="1"/>
      <c r="PHU177" s="1"/>
      <c r="PHV177" s="1"/>
      <c r="PHW177" s="1"/>
      <c r="PHX177" s="1"/>
      <c r="PHY177" s="1"/>
      <c r="PHZ177" s="1"/>
      <c r="PIA177" s="1"/>
      <c r="PIB177" s="1"/>
      <c r="PIC177" s="1"/>
      <c r="PID177" s="1"/>
      <c r="PIE177" s="1"/>
      <c r="PIF177" s="1"/>
      <c r="PIG177" s="1"/>
      <c r="PIH177" s="1"/>
      <c r="PII177" s="1"/>
      <c r="PIJ177" s="1"/>
      <c r="PIK177" s="1"/>
      <c r="PIL177" s="1"/>
      <c r="PIM177" s="1"/>
      <c r="PIN177" s="1"/>
      <c r="PIO177" s="1"/>
      <c r="PIP177" s="1"/>
      <c r="PIQ177" s="1"/>
      <c r="PIR177" s="1"/>
      <c r="PIS177" s="1"/>
      <c r="PIT177" s="1"/>
      <c r="PIU177" s="1"/>
      <c r="PIV177" s="1"/>
      <c r="PIW177" s="1"/>
      <c r="PIX177" s="1"/>
      <c r="PIY177" s="1"/>
      <c r="PIZ177" s="1"/>
      <c r="PJA177" s="1"/>
      <c r="PJB177" s="1"/>
      <c r="PJC177" s="1"/>
      <c r="PJD177" s="1"/>
      <c r="PJE177" s="1"/>
      <c r="PJF177" s="1"/>
      <c r="PJG177" s="1"/>
      <c r="PJH177" s="1"/>
      <c r="PJI177" s="1"/>
      <c r="PJJ177" s="1"/>
      <c r="PJK177" s="1"/>
      <c r="PJL177" s="1"/>
      <c r="PJM177" s="1"/>
      <c r="PJN177" s="1"/>
      <c r="PJO177" s="1"/>
      <c r="PJP177" s="1"/>
      <c r="PJQ177" s="1"/>
      <c r="PJR177" s="1"/>
      <c r="PJS177" s="1"/>
      <c r="PJT177" s="1"/>
      <c r="PJU177" s="1"/>
      <c r="PJV177" s="1"/>
      <c r="PJW177" s="1"/>
      <c r="PJX177" s="1"/>
      <c r="PJY177" s="1"/>
      <c r="PJZ177" s="1"/>
      <c r="PKA177" s="1"/>
      <c r="PKB177" s="1"/>
      <c r="PKC177" s="1"/>
      <c r="PKD177" s="1"/>
      <c r="PKE177" s="1"/>
      <c r="PKF177" s="1"/>
      <c r="PKG177" s="1"/>
      <c r="PKH177" s="1"/>
      <c r="PKI177" s="1"/>
      <c r="PKJ177" s="1"/>
      <c r="PKK177" s="1"/>
      <c r="PKL177" s="1"/>
      <c r="PKM177" s="1"/>
      <c r="PKN177" s="1"/>
      <c r="PKO177" s="1"/>
      <c r="PKP177" s="1"/>
      <c r="PKQ177" s="1"/>
      <c r="PKR177" s="1"/>
      <c r="PKS177" s="1"/>
      <c r="PKT177" s="1"/>
      <c r="PKU177" s="1"/>
      <c r="PKV177" s="1"/>
      <c r="PKW177" s="1"/>
      <c r="PKX177" s="1"/>
      <c r="PKY177" s="1"/>
      <c r="PKZ177" s="1"/>
      <c r="PLA177" s="1"/>
      <c r="PLB177" s="1"/>
      <c r="PLC177" s="1"/>
      <c r="PLD177" s="1"/>
      <c r="PLE177" s="1"/>
      <c r="PLF177" s="1"/>
      <c r="PLG177" s="1"/>
      <c r="PLH177" s="1"/>
      <c r="PLI177" s="1"/>
      <c r="PLJ177" s="1"/>
      <c r="PLK177" s="1"/>
      <c r="PLL177" s="1"/>
      <c r="PLM177" s="1"/>
      <c r="PLN177" s="1"/>
      <c r="PLO177" s="1"/>
      <c r="PLP177" s="1"/>
      <c r="PLQ177" s="1"/>
      <c r="PLR177" s="1"/>
      <c r="PLS177" s="1"/>
      <c r="PLT177" s="1"/>
      <c r="PLU177" s="1"/>
      <c r="PLV177" s="1"/>
      <c r="PLW177" s="1"/>
      <c r="PLX177" s="1"/>
      <c r="PLY177" s="1"/>
      <c r="PLZ177" s="1"/>
      <c r="PMA177" s="1"/>
      <c r="PMB177" s="1"/>
      <c r="PMC177" s="1"/>
      <c r="PMD177" s="1"/>
      <c r="PME177" s="1"/>
      <c r="PMF177" s="1"/>
      <c r="PMG177" s="1"/>
      <c r="PMH177" s="1"/>
      <c r="PMI177" s="1"/>
      <c r="PMJ177" s="1"/>
      <c r="PMK177" s="1"/>
      <c r="PML177" s="1"/>
      <c r="PMM177" s="1"/>
      <c r="PMN177" s="1"/>
      <c r="PMO177" s="1"/>
      <c r="PMP177" s="1"/>
      <c r="PMQ177" s="1"/>
      <c r="PMR177" s="1"/>
      <c r="PMS177" s="1"/>
      <c r="PMT177" s="1"/>
      <c r="PMU177" s="1"/>
      <c r="PMV177" s="1"/>
      <c r="PMW177" s="1"/>
      <c r="PMX177" s="1"/>
      <c r="PMY177" s="1"/>
      <c r="PMZ177" s="1"/>
      <c r="PNA177" s="1"/>
      <c r="PNB177" s="1"/>
      <c r="PNC177" s="1"/>
      <c r="PND177" s="1"/>
      <c r="PNE177" s="1"/>
      <c r="PNF177" s="1"/>
      <c r="PNG177" s="1"/>
      <c r="PNH177" s="1"/>
      <c r="PNI177" s="1"/>
      <c r="PNJ177" s="1"/>
      <c r="PNK177" s="1"/>
      <c r="PNL177" s="1"/>
      <c r="PNM177" s="1"/>
      <c r="PNN177" s="1"/>
      <c r="PNO177" s="1"/>
      <c r="PNP177" s="1"/>
      <c r="PNQ177" s="1"/>
      <c r="PNR177" s="1"/>
      <c r="PNS177" s="1"/>
      <c r="PNT177" s="1"/>
      <c r="PNU177" s="1"/>
      <c r="PNV177" s="1"/>
      <c r="PNW177" s="1"/>
      <c r="PNX177" s="1"/>
      <c r="PNY177" s="1"/>
      <c r="PNZ177" s="1"/>
      <c r="POA177" s="1"/>
      <c r="POB177" s="1"/>
      <c r="POC177" s="1"/>
      <c r="POD177" s="1"/>
      <c r="POE177" s="1"/>
      <c r="POF177" s="1"/>
      <c r="POG177" s="1"/>
      <c r="POH177" s="1"/>
      <c r="POI177" s="1"/>
      <c r="POJ177" s="1"/>
      <c r="POK177" s="1"/>
      <c r="POL177" s="1"/>
      <c r="POM177" s="1"/>
      <c r="PON177" s="1"/>
      <c r="POO177" s="1"/>
      <c r="POP177" s="1"/>
      <c r="POQ177" s="1"/>
      <c r="POR177" s="1"/>
      <c r="POS177" s="1"/>
      <c r="POT177" s="1"/>
      <c r="POU177" s="1"/>
      <c r="POV177" s="1"/>
      <c r="POW177" s="1"/>
      <c r="POX177" s="1"/>
      <c r="POY177" s="1"/>
      <c r="POZ177" s="1"/>
      <c r="PPA177" s="1"/>
      <c r="PPB177" s="1"/>
      <c r="PPC177" s="1"/>
      <c r="PPD177" s="1"/>
      <c r="PPE177" s="1"/>
      <c r="PPF177" s="1"/>
      <c r="PPG177" s="1"/>
      <c r="PPH177" s="1"/>
      <c r="PPI177" s="1"/>
      <c r="PPJ177" s="1"/>
      <c r="PPK177" s="1"/>
      <c r="PPL177" s="1"/>
      <c r="PPM177" s="1"/>
      <c r="PPN177" s="1"/>
      <c r="PPO177" s="1"/>
      <c r="PPP177" s="1"/>
      <c r="PPQ177" s="1"/>
      <c r="PPR177" s="1"/>
      <c r="PPS177" s="1"/>
      <c r="PPT177" s="1"/>
      <c r="PPU177" s="1"/>
      <c r="PPV177" s="1"/>
      <c r="PPW177" s="1"/>
      <c r="PPX177" s="1"/>
      <c r="PPY177" s="1"/>
      <c r="PPZ177" s="1"/>
      <c r="PQA177" s="1"/>
      <c r="PQB177" s="1"/>
      <c r="PQC177" s="1"/>
      <c r="PQD177" s="1"/>
      <c r="PQE177" s="1"/>
      <c r="PQF177" s="1"/>
      <c r="PQG177" s="1"/>
      <c r="PQH177" s="1"/>
      <c r="PQI177" s="1"/>
      <c r="PQJ177" s="1"/>
      <c r="PQK177" s="1"/>
      <c r="PQL177" s="1"/>
      <c r="PQM177" s="1"/>
      <c r="PQN177" s="1"/>
      <c r="PQO177" s="1"/>
      <c r="PQP177" s="1"/>
      <c r="PQQ177" s="1"/>
      <c r="PQR177" s="1"/>
      <c r="PQS177" s="1"/>
      <c r="PQT177" s="1"/>
      <c r="PQU177" s="1"/>
      <c r="PQV177" s="1"/>
      <c r="PQW177" s="1"/>
      <c r="PQX177" s="1"/>
      <c r="PQY177" s="1"/>
      <c r="PQZ177" s="1"/>
      <c r="PRA177" s="1"/>
      <c r="PRB177" s="1"/>
      <c r="PRC177" s="1"/>
      <c r="PRD177" s="1"/>
      <c r="PRE177" s="1"/>
      <c r="PRF177" s="1"/>
      <c r="PRG177" s="1"/>
      <c r="PRH177" s="1"/>
      <c r="PRI177" s="1"/>
      <c r="PRJ177" s="1"/>
      <c r="PRK177" s="1"/>
      <c r="PRL177" s="1"/>
      <c r="PRM177" s="1"/>
      <c r="PRN177" s="1"/>
      <c r="PRO177" s="1"/>
      <c r="PRP177" s="1"/>
      <c r="PRQ177" s="1"/>
      <c r="PRR177" s="1"/>
      <c r="PRS177" s="1"/>
      <c r="PRT177" s="1"/>
      <c r="PRU177" s="1"/>
      <c r="PRV177" s="1"/>
      <c r="PRW177" s="1"/>
      <c r="PRX177" s="1"/>
      <c r="PRY177" s="1"/>
      <c r="PRZ177" s="1"/>
      <c r="PSA177" s="1"/>
      <c r="PSB177" s="1"/>
      <c r="PSC177" s="1"/>
      <c r="PSD177" s="1"/>
      <c r="PSE177" s="1"/>
      <c r="PSF177" s="1"/>
      <c r="PSG177" s="1"/>
      <c r="PSH177" s="1"/>
      <c r="PSI177" s="1"/>
      <c r="PSJ177" s="1"/>
      <c r="PSK177" s="1"/>
      <c r="PSL177" s="1"/>
      <c r="PSM177" s="1"/>
      <c r="PSN177" s="1"/>
      <c r="PSO177" s="1"/>
      <c r="PSP177" s="1"/>
      <c r="PSQ177" s="1"/>
      <c r="PSR177" s="1"/>
      <c r="PSS177" s="1"/>
      <c r="PST177" s="1"/>
      <c r="PSU177" s="1"/>
      <c r="PSV177" s="1"/>
      <c r="PSW177" s="1"/>
      <c r="PSX177" s="1"/>
      <c r="PSY177" s="1"/>
      <c r="PSZ177" s="1"/>
      <c r="PTA177" s="1"/>
      <c r="PTB177" s="1"/>
      <c r="PTC177" s="1"/>
      <c r="PTD177" s="1"/>
      <c r="PTE177" s="1"/>
      <c r="PTF177" s="1"/>
      <c r="PTG177" s="1"/>
      <c r="PTH177" s="1"/>
      <c r="PTI177" s="1"/>
      <c r="PTJ177" s="1"/>
      <c r="PTK177" s="1"/>
      <c r="PTL177" s="1"/>
      <c r="PTM177" s="1"/>
      <c r="PTN177" s="1"/>
      <c r="PTO177" s="1"/>
      <c r="PTP177" s="1"/>
      <c r="PTQ177" s="1"/>
      <c r="PTR177" s="1"/>
      <c r="PTS177" s="1"/>
      <c r="PTT177" s="1"/>
      <c r="PTU177" s="1"/>
      <c r="PTV177" s="1"/>
      <c r="PTW177" s="1"/>
      <c r="PTX177" s="1"/>
      <c r="PTY177" s="1"/>
      <c r="PTZ177" s="1"/>
      <c r="PUA177" s="1"/>
      <c r="PUB177" s="1"/>
      <c r="PUC177" s="1"/>
      <c r="PUD177" s="1"/>
      <c r="PUE177" s="1"/>
      <c r="PUF177" s="1"/>
      <c r="PUG177" s="1"/>
      <c r="PUH177" s="1"/>
      <c r="PUI177" s="1"/>
      <c r="PUJ177" s="1"/>
      <c r="PUK177" s="1"/>
      <c r="PUL177" s="1"/>
      <c r="PUM177" s="1"/>
      <c r="PUN177" s="1"/>
      <c r="PUO177" s="1"/>
      <c r="PUP177" s="1"/>
      <c r="PUQ177" s="1"/>
      <c r="PUR177" s="1"/>
      <c r="PUS177" s="1"/>
      <c r="PUT177" s="1"/>
      <c r="PUU177" s="1"/>
      <c r="PUV177" s="1"/>
      <c r="PUW177" s="1"/>
      <c r="PUX177" s="1"/>
      <c r="PUY177" s="1"/>
      <c r="PUZ177" s="1"/>
      <c r="PVA177" s="1"/>
      <c r="PVB177" s="1"/>
      <c r="PVC177" s="1"/>
      <c r="PVD177" s="1"/>
      <c r="PVE177" s="1"/>
      <c r="PVF177" s="1"/>
      <c r="PVG177" s="1"/>
      <c r="PVH177" s="1"/>
      <c r="PVI177" s="1"/>
      <c r="PVJ177" s="1"/>
      <c r="PVK177" s="1"/>
      <c r="PVL177" s="1"/>
      <c r="PVM177" s="1"/>
      <c r="PVN177" s="1"/>
      <c r="PVO177" s="1"/>
      <c r="PVP177" s="1"/>
      <c r="PVQ177" s="1"/>
      <c r="PVR177" s="1"/>
      <c r="PVS177" s="1"/>
      <c r="PVT177" s="1"/>
      <c r="PVU177" s="1"/>
      <c r="PVV177" s="1"/>
      <c r="PVW177" s="1"/>
      <c r="PVX177" s="1"/>
      <c r="PVY177" s="1"/>
      <c r="PVZ177" s="1"/>
      <c r="PWA177" s="1"/>
      <c r="PWB177" s="1"/>
      <c r="PWC177" s="1"/>
      <c r="PWD177" s="1"/>
      <c r="PWE177" s="1"/>
      <c r="PWF177" s="1"/>
      <c r="PWG177" s="1"/>
      <c r="PWH177" s="1"/>
      <c r="PWI177" s="1"/>
      <c r="PWJ177" s="1"/>
      <c r="PWK177" s="1"/>
      <c r="PWL177" s="1"/>
      <c r="PWM177" s="1"/>
      <c r="PWN177" s="1"/>
      <c r="PWO177" s="1"/>
      <c r="PWP177" s="1"/>
      <c r="PWQ177" s="1"/>
      <c r="PWR177" s="1"/>
      <c r="PWS177" s="1"/>
      <c r="PWT177" s="1"/>
      <c r="PWU177" s="1"/>
      <c r="PWV177" s="1"/>
      <c r="PWW177" s="1"/>
      <c r="PWX177" s="1"/>
      <c r="PWY177" s="1"/>
      <c r="PWZ177" s="1"/>
      <c r="PXA177" s="1"/>
      <c r="PXB177" s="1"/>
      <c r="PXC177" s="1"/>
      <c r="PXD177" s="1"/>
      <c r="PXE177" s="1"/>
      <c r="PXF177" s="1"/>
      <c r="PXG177" s="1"/>
      <c r="PXH177" s="1"/>
      <c r="PXI177" s="1"/>
      <c r="PXJ177" s="1"/>
      <c r="PXK177" s="1"/>
      <c r="PXL177" s="1"/>
      <c r="PXM177" s="1"/>
      <c r="PXN177" s="1"/>
      <c r="PXO177" s="1"/>
      <c r="PXP177" s="1"/>
      <c r="PXQ177" s="1"/>
      <c r="PXR177" s="1"/>
      <c r="PXS177" s="1"/>
      <c r="PXT177" s="1"/>
      <c r="PXU177" s="1"/>
      <c r="PXV177" s="1"/>
      <c r="PXW177" s="1"/>
      <c r="PXX177" s="1"/>
      <c r="PXY177" s="1"/>
      <c r="PXZ177" s="1"/>
      <c r="PYA177" s="1"/>
      <c r="PYB177" s="1"/>
      <c r="PYC177" s="1"/>
      <c r="PYD177" s="1"/>
      <c r="PYE177" s="1"/>
      <c r="PYF177" s="1"/>
      <c r="PYG177" s="1"/>
      <c r="PYH177" s="1"/>
      <c r="PYI177" s="1"/>
      <c r="PYJ177" s="1"/>
      <c r="PYK177" s="1"/>
      <c r="PYL177" s="1"/>
      <c r="PYM177" s="1"/>
      <c r="PYN177" s="1"/>
      <c r="PYO177" s="1"/>
      <c r="PYP177" s="1"/>
      <c r="PYQ177" s="1"/>
      <c r="PYR177" s="1"/>
      <c r="PYS177" s="1"/>
      <c r="PYT177" s="1"/>
      <c r="PYU177" s="1"/>
      <c r="PYV177" s="1"/>
      <c r="PYW177" s="1"/>
      <c r="PYX177" s="1"/>
      <c r="PYY177" s="1"/>
      <c r="PYZ177" s="1"/>
      <c r="PZA177" s="1"/>
      <c r="PZB177" s="1"/>
      <c r="PZC177" s="1"/>
      <c r="PZD177" s="1"/>
      <c r="PZE177" s="1"/>
      <c r="PZF177" s="1"/>
      <c r="PZG177" s="1"/>
      <c r="PZH177" s="1"/>
      <c r="PZI177" s="1"/>
      <c r="PZJ177" s="1"/>
      <c r="PZK177" s="1"/>
      <c r="PZL177" s="1"/>
      <c r="PZM177" s="1"/>
      <c r="PZN177" s="1"/>
      <c r="PZO177" s="1"/>
      <c r="PZP177" s="1"/>
      <c r="PZQ177" s="1"/>
      <c r="PZR177" s="1"/>
      <c r="PZS177" s="1"/>
      <c r="PZT177" s="1"/>
      <c r="PZU177" s="1"/>
      <c r="PZV177" s="1"/>
      <c r="PZW177" s="1"/>
      <c r="PZX177" s="1"/>
      <c r="PZY177" s="1"/>
      <c r="PZZ177" s="1"/>
      <c r="QAA177" s="1"/>
      <c r="QAB177" s="1"/>
      <c r="QAC177" s="1"/>
      <c r="QAD177" s="1"/>
      <c r="QAE177" s="1"/>
      <c r="QAF177" s="1"/>
      <c r="QAG177" s="1"/>
      <c r="QAH177" s="1"/>
      <c r="QAI177" s="1"/>
      <c r="QAJ177" s="1"/>
      <c r="QAK177" s="1"/>
      <c r="QAL177" s="1"/>
      <c r="QAM177" s="1"/>
      <c r="QAN177" s="1"/>
      <c r="QAO177" s="1"/>
      <c r="QAP177" s="1"/>
      <c r="QAQ177" s="1"/>
      <c r="QAR177" s="1"/>
      <c r="QAS177" s="1"/>
      <c r="QAT177" s="1"/>
      <c r="QAU177" s="1"/>
      <c r="QAV177" s="1"/>
      <c r="QAW177" s="1"/>
      <c r="QAX177" s="1"/>
      <c r="QAY177" s="1"/>
      <c r="QAZ177" s="1"/>
      <c r="QBA177" s="1"/>
      <c r="QBB177" s="1"/>
      <c r="QBC177" s="1"/>
      <c r="QBD177" s="1"/>
      <c r="QBE177" s="1"/>
      <c r="QBF177" s="1"/>
      <c r="QBG177" s="1"/>
      <c r="QBH177" s="1"/>
      <c r="QBI177" s="1"/>
      <c r="QBJ177" s="1"/>
      <c r="QBK177" s="1"/>
      <c r="QBL177" s="1"/>
      <c r="QBM177" s="1"/>
      <c r="QBN177" s="1"/>
      <c r="QBO177" s="1"/>
      <c r="QBP177" s="1"/>
      <c r="QBQ177" s="1"/>
      <c r="QBR177" s="1"/>
      <c r="QBS177" s="1"/>
      <c r="QBT177" s="1"/>
      <c r="QBU177" s="1"/>
      <c r="QBV177" s="1"/>
      <c r="QBW177" s="1"/>
      <c r="QBX177" s="1"/>
      <c r="QBY177" s="1"/>
      <c r="QBZ177" s="1"/>
      <c r="QCA177" s="1"/>
      <c r="QCB177" s="1"/>
      <c r="QCC177" s="1"/>
      <c r="QCD177" s="1"/>
      <c r="QCE177" s="1"/>
      <c r="QCF177" s="1"/>
      <c r="QCG177" s="1"/>
      <c r="QCH177" s="1"/>
      <c r="QCI177" s="1"/>
      <c r="QCJ177" s="1"/>
      <c r="QCK177" s="1"/>
      <c r="QCL177" s="1"/>
      <c r="QCM177" s="1"/>
      <c r="QCN177" s="1"/>
      <c r="QCO177" s="1"/>
      <c r="QCP177" s="1"/>
      <c r="QCQ177" s="1"/>
      <c r="QCR177" s="1"/>
      <c r="QCS177" s="1"/>
      <c r="QCT177" s="1"/>
      <c r="QCU177" s="1"/>
      <c r="QCV177" s="1"/>
      <c r="QCW177" s="1"/>
      <c r="QCX177" s="1"/>
      <c r="QCY177" s="1"/>
      <c r="QCZ177" s="1"/>
      <c r="QDA177" s="1"/>
      <c r="QDB177" s="1"/>
      <c r="QDC177" s="1"/>
      <c r="QDD177" s="1"/>
      <c r="QDE177" s="1"/>
      <c r="QDF177" s="1"/>
      <c r="QDG177" s="1"/>
      <c r="QDH177" s="1"/>
      <c r="QDI177" s="1"/>
      <c r="QDJ177" s="1"/>
      <c r="QDK177" s="1"/>
      <c r="QDL177" s="1"/>
      <c r="QDM177" s="1"/>
      <c r="QDN177" s="1"/>
      <c r="QDO177" s="1"/>
      <c r="QDP177" s="1"/>
      <c r="QDQ177" s="1"/>
      <c r="QDR177" s="1"/>
      <c r="QDS177" s="1"/>
      <c r="QDT177" s="1"/>
      <c r="QDU177" s="1"/>
      <c r="QDV177" s="1"/>
      <c r="QDW177" s="1"/>
      <c r="QDX177" s="1"/>
      <c r="QDY177" s="1"/>
      <c r="QDZ177" s="1"/>
      <c r="QEA177" s="1"/>
      <c r="QEB177" s="1"/>
      <c r="QEC177" s="1"/>
      <c r="QED177" s="1"/>
      <c r="QEE177" s="1"/>
      <c r="QEF177" s="1"/>
      <c r="QEG177" s="1"/>
      <c r="QEH177" s="1"/>
      <c r="QEI177" s="1"/>
      <c r="QEJ177" s="1"/>
      <c r="QEK177" s="1"/>
      <c r="QEL177" s="1"/>
      <c r="QEM177" s="1"/>
      <c r="QEN177" s="1"/>
      <c r="QEO177" s="1"/>
      <c r="QEP177" s="1"/>
      <c r="QEQ177" s="1"/>
      <c r="QER177" s="1"/>
      <c r="QES177" s="1"/>
      <c r="QET177" s="1"/>
      <c r="QEU177" s="1"/>
      <c r="QEV177" s="1"/>
      <c r="QEW177" s="1"/>
      <c r="QEX177" s="1"/>
      <c r="QEY177" s="1"/>
      <c r="QEZ177" s="1"/>
      <c r="QFA177" s="1"/>
      <c r="QFB177" s="1"/>
      <c r="QFC177" s="1"/>
      <c r="QFD177" s="1"/>
      <c r="QFE177" s="1"/>
      <c r="QFF177" s="1"/>
      <c r="QFG177" s="1"/>
      <c r="QFH177" s="1"/>
      <c r="QFI177" s="1"/>
      <c r="QFJ177" s="1"/>
      <c r="QFK177" s="1"/>
      <c r="QFL177" s="1"/>
      <c r="QFM177" s="1"/>
      <c r="QFN177" s="1"/>
      <c r="QFO177" s="1"/>
      <c r="QFP177" s="1"/>
      <c r="QFQ177" s="1"/>
      <c r="QFR177" s="1"/>
      <c r="QFS177" s="1"/>
      <c r="QFT177" s="1"/>
      <c r="QFU177" s="1"/>
      <c r="QFV177" s="1"/>
      <c r="QFW177" s="1"/>
      <c r="QFX177" s="1"/>
      <c r="QFY177" s="1"/>
      <c r="QFZ177" s="1"/>
      <c r="QGA177" s="1"/>
      <c r="QGB177" s="1"/>
      <c r="QGC177" s="1"/>
      <c r="QGD177" s="1"/>
      <c r="QGE177" s="1"/>
      <c r="QGF177" s="1"/>
      <c r="QGG177" s="1"/>
      <c r="QGH177" s="1"/>
      <c r="QGI177" s="1"/>
      <c r="QGJ177" s="1"/>
      <c r="QGK177" s="1"/>
      <c r="QGL177" s="1"/>
      <c r="QGM177" s="1"/>
      <c r="QGN177" s="1"/>
      <c r="QGO177" s="1"/>
      <c r="QGP177" s="1"/>
      <c r="QGQ177" s="1"/>
      <c r="QGR177" s="1"/>
      <c r="QGS177" s="1"/>
      <c r="QGT177" s="1"/>
      <c r="QGU177" s="1"/>
      <c r="QGV177" s="1"/>
      <c r="QGW177" s="1"/>
      <c r="QGX177" s="1"/>
      <c r="QGY177" s="1"/>
      <c r="QGZ177" s="1"/>
      <c r="QHA177" s="1"/>
      <c r="QHB177" s="1"/>
      <c r="QHC177" s="1"/>
      <c r="QHD177" s="1"/>
      <c r="QHE177" s="1"/>
      <c r="QHF177" s="1"/>
      <c r="QHG177" s="1"/>
      <c r="QHH177" s="1"/>
      <c r="QHI177" s="1"/>
      <c r="QHJ177" s="1"/>
      <c r="QHK177" s="1"/>
      <c r="QHL177" s="1"/>
      <c r="QHM177" s="1"/>
      <c r="QHN177" s="1"/>
      <c r="QHO177" s="1"/>
      <c r="QHP177" s="1"/>
      <c r="QHQ177" s="1"/>
      <c r="QHR177" s="1"/>
      <c r="QHS177" s="1"/>
      <c r="QHT177" s="1"/>
      <c r="QHU177" s="1"/>
      <c r="QHV177" s="1"/>
      <c r="QHW177" s="1"/>
      <c r="QHX177" s="1"/>
      <c r="QHY177" s="1"/>
      <c r="QHZ177" s="1"/>
      <c r="QIA177" s="1"/>
      <c r="QIB177" s="1"/>
      <c r="QIC177" s="1"/>
      <c r="QID177" s="1"/>
      <c r="QIE177" s="1"/>
      <c r="QIF177" s="1"/>
      <c r="QIG177" s="1"/>
      <c r="QIH177" s="1"/>
      <c r="QII177" s="1"/>
      <c r="QIJ177" s="1"/>
      <c r="QIK177" s="1"/>
      <c r="QIL177" s="1"/>
      <c r="QIM177" s="1"/>
      <c r="QIN177" s="1"/>
      <c r="QIO177" s="1"/>
      <c r="QIP177" s="1"/>
      <c r="QIQ177" s="1"/>
      <c r="QIR177" s="1"/>
      <c r="QIS177" s="1"/>
      <c r="QIT177" s="1"/>
      <c r="QIU177" s="1"/>
      <c r="QIV177" s="1"/>
      <c r="QIW177" s="1"/>
      <c r="QIX177" s="1"/>
      <c r="QIY177" s="1"/>
      <c r="QIZ177" s="1"/>
      <c r="QJA177" s="1"/>
      <c r="QJB177" s="1"/>
      <c r="QJC177" s="1"/>
      <c r="QJD177" s="1"/>
      <c r="QJE177" s="1"/>
      <c r="QJF177" s="1"/>
      <c r="QJG177" s="1"/>
      <c r="QJH177" s="1"/>
      <c r="QJI177" s="1"/>
      <c r="QJJ177" s="1"/>
      <c r="QJK177" s="1"/>
      <c r="QJL177" s="1"/>
      <c r="QJM177" s="1"/>
      <c r="QJN177" s="1"/>
      <c r="QJO177" s="1"/>
      <c r="QJP177" s="1"/>
      <c r="QJQ177" s="1"/>
      <c r="QJR177" s="1"/>
      <c r="QJS177" s="1"/>
      <c r="QJT177" s="1"/>
      <c r="QJU177" s="1"/>
      <c r="QJV177" s="1"/>
      <c r="QJW177" s="1"/>
      <c r="QJX177" s="1"/>
      <c r="QJY177" s="1"/>
      <c r="QJZ177" s="1"/>
      <c r="QKA177" s="1"/>
      <c r="QKB177" s="1"/>
      <c r="QKC177" s="1"/>
      <c r="QKD177" s="1"/>
      <c r="QKE177" s="1"/>
      <c r="QKF177" s="1"/>
      <c r="QKG177" s="1"/>
      <c r="QKH177" s="1"/>
      <c r="QKI177" s="1"/>
      <c r="QKJ177" s="1"/>
      <c r="QKK177" s="1"/>
      <c r="QKL177" s="1"/>
      <c r="QKM177" s="1"/>
      <c r="QKN177" s="1"/>
      <c r="QKO177" s="1"/>
      <c r="QKP177" s="1"/>
      <c r="QKQ177" s="1"/>
      <c r="QKR177" s="1"/>
      <c r="QKS177" s="1"/>
      <c r="QKT177" s="1"/>
      <c r="QKU177" s="1"/>
      <c r="QKV177" s="1"/>
      <c r="QKW177" s="1"/>
      <c r="QKX177" s="1"/>
      <c r="QKY177" s="1"/>
      <c r="QKZ177" s="1"/>
      <c r="QLA177" s="1"/>
      <c r="QLB177" s="1"/>
      <c r="QLC177" s="1"/>
      <c r="QLD177" s="1"/>
      <c r="QLE177" s="1"/>
      <c r="QLF177" s="1"/>
      <c r="QLG177" s="1"/>
      <c r="QLH177" s="1"/>
      <c r="QLI177" s="1"/>
      <c r="QLJ177" s="1"/>
      <c r="QLK177" s="1"/>
      <c r="QLL177" s="1"/>
      <c r="QLM177" s="1"/>
      <c r="QLN177" s="1"/>
      <c r="QLO177" s="1"/>
      <c r="QLP177" s="1"/>
      <c r="QLQ177" s="1"/>
      <c r="QLR177" s="1"/>
      <c r="QLS177" s="1"/>
      <c r="QLT177" s="1"/>
      <c r="QLU177" s="1"/>
      <c r="QLV177" s="1"/>
      <c r="QLW177" s="1"/>
      <c r="QLX177" s="1"/>
      <c r="QLY177" s="1"/>
      <c r="QLZ177" s="1"/>
      <c r="QMA177" s="1"/>
      <c r="QMB177" s="1"/>
      <c r="QMC177" s="1"/>
      <c r="QMD177" s="1"/>
      <c r="QME177" s="1"/>
      <c r="QMF177" s="1"/>
      <c r="QMG177" s="1"/>
      <c r="QMH177" s="1"/>
      <c r="QMI177" s="1"/>
      <c r="QMJ177" s="1"/>
      <c r="QMK177" s="1"/>
      <c r="QML177" s="1"/>
      <c r="QMM177" s="1"/>
      <c r="QMN177" s="1"/>
      <c r="QMO177" s="1"/>
      <c r="QMP177" s="1"/>
      <c r="QMQ177" s="1"/>
      <c r="QMR177" s="1"/>
      <c r="QMS177" s="1"/>
      <c r="QMT177" s="1"/>
      <c r="QMU177" s="1"/>
      <c r="QMV177" s="1"/>
      <c r="QMW177" s="1"/>
      <c r="QMX177" s="1"/>
      <c r="QMY177" s="1"/>
      <c r="QMZ177" s="1"/>
      <c r="QNA177" s="1"/>
      <c r="QNB177" s="1"/>
      <c r="QNC177" s="1"/>
      <c r="QND177" s="1"/>
      <c r="QNE177" s="1"/>
      <c r="QNF177" s="1"/>
      <c r="QNG177" s="1"/>
      <c r="QNH177" s="1"/>
      <c r="QNI177" s="1"/>
      <c r="QNJ177" s="1"/>
      <c r="QNK177" s="1"/>
      <c r="QNL177" s="1"/>
      <c r="QNM177" s="1"/>
      <c r="QNN177" s="1"/>
      <c r="QNO177" s="1"/>
      <c r="QNP177" s="1"/>
      <c r="QNQ177" s="1"/>
      <c r="QNR177" s="1"/>
      <c r="QNS177" s="1"/>
      <c r="QNT177" s="1"/>
      <c r="QNU177" s="1"/>
      <c r="QNV177" s="1"/>
      <c r="QNW177" s="1"/>
      <c r="QNX177" s="1"/>
      <c r="QNY177" s="1"/>
      <c r="QNZ177" s="1"/>
      <c r="QOA177" s="1"/>
      <c r="QOB177" s="1"/>
      <c r="QOC177" s="1"/>
      <c r="QOD177" s="1"/>
      <c r="QOE177" s="1"/>
      <c r="QOF177" s="1"/>
      <c r="QOG177" s="1"/>
      <c r="QOH177" s="1"/>
      <c r="QOI177" s="1"/>
      <c r="QOJ177" s="1"/>
      <c r="QOK177" s="1"/>
      <c r="QOL177" s="1"/>
      <c r="QOM177" s="1"/>
      <c r="QON177" s="1"/>
      <c r="QOO177" s="1"/>
      <c r="QOP177" s="1"/>
      <c r="QOQ177" s="1"/>
      <c r="QOR177" s="1"/>
      <c r="QOS177" s="1"/>
      <c r="QOT177" s="1"/>
      <c r="QOU177" s="1"/>
      <c r="QOV177" s="1"/>
      <c r="QOW177" s="1"/>
      <c r="QOX177" s="1"/>
      <c r="QOY177" s="1"/>
      <c r="QOZ177" s="1"/>
      <c r="QPA177" s="1"/>
      <c r="QPB177" s="1"/>
      <c r="QPC177" s="1"/>
      <c r="QPD177" s="1"/>
      <c r="QPE177" s="1"/>
      <c r="QPF177" s="1"/>
      <c r="QPG177" s="1"/>
      <c r="QPH177" s="1"/>
      <c r="QPI177" s="1"/>
      <c r="QPJ177" s="1"/>
      <c r="QPK177" s="1"/>
      <c r="QPL177" s="1"/>
      <c r="QPM177" s="1"/>
      <c r="QPN177" s="1"/>
      <c r="QPO177" s="1"/>
      <c r="QPP177" s="1"/>
      <c r="QPQ177" s="1"/>
      <c r="QPR177" s="1"/>
      <c r="QPS177" s="1"/>
      <c r="QPT177" s="1"/>
      <c r="QPU177" s="1"/>
      <c r="QPV177" s="1"/>
      <c r="QPW177" s="1"/>
      <c r="QPX177" s="1"/>
      <c r="QPY177" s="1"/>
      <c r="QPZ177" s="1"/>
      <c r="QQA177" s="1"/>
      <c r="QQB177" s="1"/>
      <c r="QQC177" s="1"/>
      <c r="QQD177" s="1"/>
      <c r="QQE177" s="1"/>
      <c r="QQF177" s="1"/>
      <c r="QQG177" s="1"/>
      <c r="QQH177" s="1"/>
      <c r="QQI177" s="1"/>
      <c r="QQJ177" s="1"/>
      <c r="QQK177" s="1"/>
      <c r="QQL177" s="1"/>
      <c r="QQM177" s="1"/>
      <c r="QQN177" s="1"/>
      <c r="QQO177" s="1"/>
      <c r="QQP177" s="1"/>
      <c r="QQQ177" s="1"/>
      <c r="QQR177" s="1"/>
      <c r="QQS177" s="1"/>
      <c r="QQT177" s="1"/>
      <c r="QQU177" s="1"/>
      <c r="QQV177" s="1"/>
      <c r="QQW177" s="1"/>
      <c r="QQX177" s="1"/>
      <c r="QQY177" s="1"/>
      <c r="QQZ177" s="1"/>
      <c r="QRA177" s="1"/>
      <c r="QRB177" s="1"/>
      <c r="QRC177" s="1"/>
      <c r="QRD177" s="1"/>
      <c r="QRE177" s="1"/>
      <c r="QRF177" s="1"/>
      <c r="QRG177" s="1"/>
      <c r="QRH177" s="1"/>
      <c r="QRI177" s="1"/>
      <c r="QRJ177" s="1"/>
      <c r="QRK177" s="1"/>
      <c r="QRL177" s="1"/>
      <c r="QRM177" s="1"/>
      <c r="QRN177" s="1"/>
      <c r="QRO177" s="1"/>
      <c r="QRP177" s="1"/>
      <c r="QRQ177" s="1"/>
      <c r="QRR177" s="1"/>
      <c r="QRS177" s="1"/>
      <c r="QRT177" s="1"/>
      <c r="QRU177" s="1"/>
      <c r="QRV177" s="1"/>
      <c r="QRW177" s="1"/>
      <c r="QRX177" s="1"/>
      <c r="QRY177" s="1"/>
      <c r="QRZ177" s="1"/>
      <c r="QSA177" s="1"/>
      <c r="QSB177" s="1"/>
      <c r="QSC177" s="1"/>
      <c r="QSD177" s="1"/>
      <c r="QSE177" s="1"/>
      <c r="QSF177" s="1"/>
      <c r="QSG177" s="1"/>
      <c r="QSH177" s="1"/>
      <c r="QSI177" s="1"/>
      <c r="QSJ177" s="1"/>
      <c r="QSK177" s="1"/>
      <c r="QSL177" s="1"/>
      <c r="QSM177" s="1"/>
      <c r="QSN177" s="1"/>
      <c r="QSO177" s="1"/>
      <c r="QSP177" s="1"/>
      <c r="QSQ177" s="1"/>
      <c r="QSR177" s="1"/>
      <c r="QSS177" s="1"/>
      <c r="QST177" s="1"/>
      <c r="QSU177" s="1"/>
      <c r="QSV177" s="1"/>
      <c r="QSW177" s="1"/>
      <c r="QSX177" s="1"/>
      <c r="QSY177" s="1"/>
      <c r="QSZ177" s="1"/>
      <c r="QTA177" s="1"/>
      <c r="QTB177" s="1"/>
      <c r="QTC177" s="1"/>
      <c r="QTD177" s="1"/>
      <c r="QTE177" s="1"/>
      <c r="QTF177" s="1"/>
      <c r="QTG177" s="1"/>
      <c r="QTH177" s="1"/>
      <c r="QTI177" s="1"/>
      <c r="QTJ177" s="1"/>
      <c r="QTK177" s="1"/>
      <c r="QTL177" s="1"/>
      <c r="QTM177" s="1"/>
      <c r="QTN177" s="1"/>
      <c r="QTO177" s="1"/>
      <c r="QTP177" s="1"/>
      <c r="QTQ177" s="1"/>
      <c r="QTR177" s="1"/>
      <c r="QTS177" s="1"/>
      <c r="QTT177" s="1"/>
      <c r="QTU177" s="1"/>
      <c r="QTV177" s="1"/>
      <c r="QTW177" s="1"/>
      <c r="QTX177" s="1"/>
      <c r="QTY177" s="1"/>
      <c r="QTZ177" s="1"/>
      <c r="QUA177" s="1"/>
      <c r="QUB177" s="1"/>
      <c r="QUC177" s="1"/>
      <c r="QUD177" s="1"/>
      <c r="QUE177" s="1"/>
      <c r="QUF177" s="1"/>
      <c r="QUG177" s="1"/>
      <c r="QUH177" s="1"/>
      <c r="QUI177" s="1"/>
      <c r="QUJ177" s="1"/>
      <c r="QUK177" s="1"/>
      <c r="QUL177" s="1"/>
      <c r="QUM177" s="1"/>
      <c r="QUN177" s="1"/>
      <c r="QUO177" s="1"/>
      <c r="QUP177" s="1"/>
      <c r="QUQ177" s="1"/>
      <c r="QUR177" s="1"/>
      <c r="QUS177" s="1"/>
      <c r="QUT177" s="1"/>
      <c r="QUU177" s="1"/>
      <c r="QUV177" s="1"/>
      <c r="QUW177" s="1"/>
      <c r="QUX177" s="1"/>
      <c r="QUY177" s="1"/>
      <c r="QUZ177" s="1"/>
      <c r="QVA177" s="1"/>
      <c r="QVB177" s="1"/>
      <c r="QVC177" s="1"/>
      <c r="QVD177" s="1"/>
      <c r="QVE177" s="1"/>
      <c r="QVF177" s="1"/>
      <c r="QVG177" s="1"/>
      <c r="QVH177" s="1"/>
      <c r="QVI177" s="1"/>
      <c r="QVJ177" s="1"/>
      <c r="QVK177" s="1"/>
      <c r="QVL177" s="1"/>
      <c r="QVM177" s="1"/>
      <c r="QVN177" s="1"/>
      <c r="QVO177" s="1"/>
      <c r="QVP177" s="1"/>
      <c r="QVQ177" s="1"/>
      <c r="QVR177" s="1"/>
      <c r="QVS177" s="1"/>
      <c r="QVT177" s="1"/>
      <c r="QVU177" s="1"/>
      <c r="QVV177" s="1"/>
      <c r="QVW177" s="1"/>
      <c r="QVX177" s="1"/>
      <c r="QVY177" s="1"/>
      <c r="QVZ177" s="1"/>
      <c r="QWA177" s="1"/>
      <c r="QWB177" s="1"/>
      <c r="QWC177" s="1"/>
      <c r="QWD177" s="1"/>
      <c r="QWE177" s="1"/>
      <c r="QWF177" s="1"/>
      <c r="QWG177" s="1"/>
      <c r="QWH177" s="1"/>
      <c r="QWI177" s="1"/>
      <c r="QWJ177" s="1"/>
      <c r="QWK177" s="1"/>
      <c r="QWL177" s="1"/>
      <c r="QWM177" s="1"/>
      <c r="QWN177" s="1"/>
      <c r="QWO177" s="1"/>
      <c r="QWP177" s="1"/>
      <c r="QWQ177" s="1"/>
      <c r="QWR177" s="1"/>
      <c r="QWS177" s="1"/>
      <c r="QWT177" s="1"/>
      <c r="QWU177" s="1"/>
      <c r="QWV177" s="1"/>
      <c r="QWW177" s="1"/>
      <c r="QWX177" s="1"/>
      <c r="QWY177" s="1"/>
      <c r="QWZ177" s="1"/>
      <c r="QXA177" s="1"/>
      <c r="QXB177" s="1"/>
      <c r="QXC177" s="1"/>
      <c r="QXD177" s="1"/>
      <c r="QXE177" s="1"/>
      <c r="QXF177" s="1"/>
      <c r="QXG177" s="1"/>
      <c r="QXH177" s="1"/>
      <c r="QXI177" s="1"/>
      <c r="QXJ177" s="1"/>
      <c r="QXK177" s="1"/>
      <c r="QXL177" s="1"/>
      <c r="QXM177" s="1"/>
      <c r="QXN177" s="1"/>
      <c r="QXO177" s="1"/>
      <c r="QXP177" s="1"/>
      <c r="QXQ177" s="1"/>
      <c r="QXR177" s="1"/>
      <c r="QXS177" s="1"/>
      <c r="QXT177" s="1"/>
      <c r="QXU177" s="1"/>
      <c r="QXV177" s="1"/>
      <c r="QXW177" s="1"/>
      <c r="QXX177" s="1"/>
      <c r="QXY177" s="1"/>
      <c r="QXZ177" s="1"/>
      <c r="QYA177" s="1"/>
      <c r="QYB177" s="1"/>
      <c r="QYC177" s="1"/>
      <c r="QYD177" s="1"/>
      <c r="QYE177" s="1"/>
      <c r="QYF177" s="1"/>
      <c r="QYG177" s="1"/>
      <c r="QYH177" s="1"/>
      <c r="QYI177" s="1"/>
      <c r="QYJ177" s="1"/>
      <c r="QYK177" s="1"/>
      <c r="QYL177" s="1"/>
      <c r="QYM177" s="1"/>
      <c r="QYN177" s="1"/>
      <c r="QYO177" s="1"/>
      <c r="QYP177" s="1"/>
      <c r="QYQ177" s="1"/>
      <c r="QYR177" s="1"/>
      <c r="QYS177" s="1"/>
      <c r="QYT177" s="1"/>
      <c r="QYU177" s="1"/>
      <c r="QYV177" s="1"/>
      <c r="QYW177" s="1"/>
      <c r="QYX177" s="1"/>
      <c r="QYY177" s="1"/>
      <c r="QYZ177" s="1"/>
      <c r="QZA177" s="1"/>
      <c r="QZB177" s="1"/>
      <c r="QZC177" s="1"/>
      <c r="QZD177" s="1"/>
      <c r="QZE177" s="1"/>
      <c r="QZF177" s="1"/>
      <c r="QZG177" s="1"/>
      <c r="QZH177" s="1"/>
      <c r="QZI177" s="1"/>
      <c r="QZJ177" s="1"/>
      <c r="QZK177" s="1"/>
      <c r="QZL177" s="1"/>
      <c r="QZM177" s="1"/>
      <c r="QZN177" s="1"/>
      <c r="QZO177" s="1"/>
      <c r="QZP177" s="1"/>
      <c r="QZQ177" s="1"/>
      <c r="QZR177" s="1"/>
      <c r="QZS177" s="1"/>
      <c r="QZT177" s="1"/>
      <c r="QZU177" s="1"/>
      <c r="QZV177" s="1"/>
      <c r="QZW177" s="1"/>
      <c r="QZX177" s="1"/>
      <c r="QZY177" s="1"/>
      <c r="QZZ177" s="1"/>
      <c r="RAA177" s="1"/>
      <c r="RAB177" s="1"/>
      <c r="RAC177" s="1"/>
      <c r="RAD177" s="1"/>
      <c r="RAE177" s="1"/>
      <c r="RAF177" s="1"/>
      <c r="RAG177" s="1"/>
      <c r="RAH177" s="1"/>
      <c r="RAI177" s="1"/>
      <c r="RAJ177" s="1"/>
      <c r="RAK177" s="1"/>
      <c r="RAL177" s="1"/>
      <c r="RAM177" s="1"/>
      <c r="RAN177" s="1"/>
      <c r="RAO177" s="1"/>
      <c r="RAP177" s="1"/>
      <c r="RAQ177" s="1"/>
      <c r="RAR177" s="1"/>
      <c r="RAS177" s="1"/>
      <c r="RAT177" s="1"/>
      <c r="RAU177" s="1"/>
      <c r="RAV177" s="1"/>
      <c r="RAW177" s="1"/>
      <c r="RAX177" s="1"/>
      <c r="RAY177" s="1"/>
      <c r="RAZ177" s="1"/>
      <c r="RBA177" s="1"/>
      <c r="RBB177" s="1"/>
      <c r="RBC177" s="1"/>
      <c r="RBD177" s="1"/>
      <c r="RBE177" s="1"/>
      <c r="RBF177" s="1"/>
      <c r="RBG177" s="1"/>
      <c r="RBH177" s="1"/>
      <c r="RBI177" s="1"/>
      <c r="RBJ177" s="1"/>
      <c r="RBK177" s="1"/>
      <c r="RBL177" s="1"/>
      <c r="RBM177" s="1"/>
      <c r="RBN177" s="1"/>
      <c r="RBO177" s="1"/>
      <c r="RBP177" s="1"/>
      <c r="RBQ177" s="1"/>
      <c r="RBR177" s="1"/>
      <c r="RBS177" s="1"/>
      <c r="RBT177" s="1"/>
      <c r="RBU177" s="1"/>
      <c r="RBV177" s="1"/>
      <c r="RBW177" s="1"/>
      <c r="RBX177" s="1"/>
      <c r="RBY177" s="1"/>
      <c r="RBZ177" s="1"/>
      <c r="RCA177" s="1"/>
      <c r="RCB177" s="1"/>
      <c r="RCC177" s="1"/>
      <c r="RCD177" s="1"/>
      <c r="RCE177" s="1"/>
      <c r="RCF177" s="1"/>
      <c r="RCG177" s="1"/>
      <c r="RCH177" s="1"/>
      <c r="RCI177" s="1"/>
      <c r="RCJ177" s="1"/>
      <c r="RCK177" s="1"/>
      <c r="RCL177" s="1"/>
      <c r="RCM177" s="1"/>
      <c r="RCN177" s="1"/>
      <c r="RCO177" s="1"/>
      <c r="RCP177" s="1"/>
      <c r="RCQ177" s="1"/>
      <c r="RCR177" s="1"/>
      <c r="RCS177" s="1"/>
      <c r="RCT177" s="1"/>
      <c r="RCU177" s="1"/>
      <c r="RCV177" s="1"/>
      <c r="RCW177" s="1"/>
      <c r="RCX177" s="1"/>
      <c r="RCY177" s="1"/>
      <c r="RCZ177" s="1"/>
      <c r="RDA177" s="1"/>
      <c r="RDB177" s="1"/>
      <c r="RDC177" s="1"/>
      <c r="RDD177" s="1"/>
      <c r="RDE177" s="1"/>
      <c r="RDF177" s="1"/>
      <c r="RDG177" s="1"/>
      <c r="RDH177" s="1"/>
      <c r="RDI177" s="1"/>
      <c r="RDJ177" s="1"/>
      <c r="RDK177" s="1"/>
      <c r="RDL177" s="1"/>
      <c r="RDM177" s="1"/>
      <c r="RDN177" s="1"/>
      <c r="RDO177" s="1"/>
      <c r="RDP177" s="1"/>
      <c r="RDQ177" s="1"/>
      <c r="RDR177" s="1"/>
      <c r="RDS177" s="1"/>
      <c r="RDT177" s="1"/>
      <c r="RDU177" s="1"/>
      <c r="RDV177" s="1"/>
      <c r="RDW177" s="1"/>
      <c r="RDX177" s="1"/>
      <c r="RDY177" s="1"/>
      <c r="RDZ177" s="1"/>
      <c r="REA177" s="1"/>
      <c r="REB177" s="1"/>
      <c r="REC177" s="1"/>
      <c r="RED177" s="1"/>
      <c r="REE177" s="1"/>
      <c r="REF177" s="1"/>
      <c r="REG177" s="1"/>
      <c r="REH177" s="1"/>
      <c r="REI177" s="1"/>
      <c r="REJ177" s="1"/>
      <c r="REK177" s="1"/>
      <c r="REL177" s="1"/>
      <c r="REM177" s="1"/>
      <c r="REN177" s="1"/>
      <c r="REO177" s="1"/>
      <c r="REP177" s="1"/>
      <c r="REQ177" s="1"/>
      <c r="RER177" s="1"/>
      <c r="RES177" s="1"/>
      <c r="RET177" s="1"/>
      <c r="REU177" s="1"/>
      <c r="REV177" s="1"/>
      <c r="REW177" s="1"/>
      <c r="REX177" s="1"/>
      <c r="REY177" s="1"/>
      <c r="REZ177" s="1"/>
      <c r="RFA177" s="1"/>
      <c r="RFB177" s="1"/>
      <c r="RFC177" s="1"/>
      <c r="RFD177" s="1"/>
      <c r="RFE177" s="1"/>
      <c r="RFF177" s="1"/>
      <c r="RFG177" s="1"/>
      <c r="RFH177" s="1"/>
      <c r="RFI177" s="1"/>
      <c r="RFJ177" s="1"/>
      <c r="RFK177" s="1"/>
      <c r="RFL177" s="1"/>
      <c r="RFM177" s="1"/>
      <c r="RFN177" s="1"/>
      <c r="RFO177" s="1"/>
      <c r="RFP177" s="1"/>
      <c r="RFQ177" s="1"/>
      <c r="RFR177" s="1"/>
      <c r="RFS177" s="1"/>
      <c r="RFT177" s="1"/>
      <c r="RFU177" s="1"/>
      <c r="RFV177" s="1"/>
      <c r="RFW177" s="1"/>
      <c r="RFX177" s="1"/>
      <c r="RFY177" s="1"/>
      <c r="RFZ177" s="1"/>
      <c r="RGA177" s="1"/>
      <c r="RGB177" s="1"/>
      <c r="RGC177" s="1"/>
      <c r="RGD177" s="1"/>
      <c r="RGE177" s="1"/>
      <c r="RGF177" s="1"/>
      <c r="RGG177" s="1"/>
      <c r="RGH177" s="1"/>
      <c r="RGI177" s="1"/>
      <c r="RGJ177" s="1"/>
      <c r="RGK177" s="1"/>
      <c r="RGL177" s="1"/>
      <c r="RGM177" s="1"/>
      <c r="RGN177" s="1"/>
      <c r="RGO177" s="1"/>
      <c r="RGP177" s="1"/>
      <c r="RGQ177" s="1"/>
      <c r="RGR177" s="1"/>
      <c r="RGS177" s="1"/>
      <c r="RGT177" s="1"/>
      <c r="RGU177" s="1"/>
      <c r="RGV177" s="1"/>
      <c r="RGW177" s="1"/>
      <c r="RGX177" s="1"/>
      <c r="RGY177" s="1"/>
      <c r="RGZ177" s="1"/>
      <c r="RHA177" s="1"/>
      <c r="RHB177" s="1"/>
      <c r="RHC177" s="1"/>
      <c r="RHD177" s="1"/>
      <c r="RHE177" s="1"/>
      <c r="RHF177" s="1"/>
      <c r="RHG177" s="1"/>
      <c r="RHH177" s="1"/>
      <c r="RHI177" s="1"/>
      <c r="RHJ177" s="1"/>
      <c r="RHK177" s="1"/>
      <c r="RHL177" s="1"/>
      <c r="RHM177" s="1"/>
      <c r="RHN177" s="1"/>
      <c r="RHO177" s="1"/>
      <c r="RHP177" s="1"/>
      <c r="RHQ177" s="1"/>
      <c r="RHR177" s="1"/>
      <c r="RHS177" s="1"/>
      <c r="RHT177" s="1"/>
      <c r="RHU177" s="1"/>
      <c r="RHV177" s="1"/>
      <c r="RHW177" s="1"/>
      <c r="RHX177" s="1"/>
      <c r="RHY177" s="1"/>
      <c r="RHZ177" s="1"/>
      <c r="RIA177" s="1"/>
      <c r="RIB177" s="1"/>
      <c r="RIC177" s="1"/>
      <c r="RID177" s="1"/>
      <c r="RIE177" s="1"/>
      <c r="RIF177" s="1"/>
      <c r="RIG177" s="1"/>
      <c r="RIH177" s="1"/>
      <c r="RII177" s="1"/>
      <c r="RIJ177" s="1"/>
      <c r="RIK177" s="1"/>
      <c r="RIL177" s="1"/>
      <c r="RIM177" s="1"/>
      <c r="RIN177" s="1"/>
      <c r="RIO177" s="1"/>
      <c r="RIP177" s="1"/>
      <c r="RIQ177" s="1"/>
      <c r="RIR177" s="1"/>
      <c r="RIS177" s="1"/>
      <c r="RIT177" s="1"/>
      <c r="RIU177" s="1"/>
      <c r="RIV177" s="1"/>
      <c r="RIW177" s="1"/>
      <c r="RIX177" s="1"/>
      <c r="RIY177" s="1"/>
      <c r="RIZ177" s="1"/>
      <c r="RJA177" s="1"/>
      <c r="RJB177" s="1"/>
      <c r="RJC177" s="1"/>
      <c r="RJD177" s="1"/>
      <c r="RJE177" s="1"/>
      <c r="RJF177" s="1"/>
      <c r="RJG177" s="1"/>
      <c r="RJH177" s="1"/>
      <c r="RJI177" s="1"/>
      <c r="RJJ177" s="1"/>
      <c r="RJK177" s="1"/>
      <c r="RJL177" s="1"/>
      <c r="RJM177" s="1"/>
      <c r="RJN177" s="1"/>
      <c r="RJO177" s="1"/>
      <c r="RJP177" s="1"/>
      <c r="RJQ177" s="1"/>
      <c r="RJR177" s="1"/>
      <c r="RJS177" s="1"/>
      <c r="RJT177" s="1"/>
      <c r="RJU177" s="1"/>
      <c r="RJV177" s="1"/>
      <c r="RJW177" s="1"/>
      <c r="RJX177" s="1"/>
      <c r="RJY177" s="1"/>
      <c r="RJZ177" s="1"/>
      <c r="RKA177" s="1"/>
      <c r="RKB177" s="1"/>
      <c r="RKC177" s="1"/>
      <c r="RKD177" s="1"/>
      <c r="RKE177" s="1"/>
      <c r="RKF177" s="1"/>
      <c r="RKG177" s="1"/>
      <c r="RKH177" s="1"/>
      <c r="RKI177" s="1"/>
      <c r="RKJ177" s="1"/>
      <c r="RKK177" s="1"/>
      <c r="RKL177" s="1"/>
      <c r="RKM177" s="1"/>
      <c r="RKN177" s="1"/>
      <c r="RKO177" s="1"/>
      <c r="RKP177" s="1"/>
      <c r="RKQ177" s="1"/>
      <c r="RKR177" s="1"/>
      <c r="RKS177" s="1"/>
      <c r="RKT177" s="1"/>
      <c r="RKU177" s="1"/>
      <c r="RKV177" s="1"/>
      <c r="RKW177" s="1"/>
      <c r="RKX177" s="1"/>
      <c r="RKY177" s="1"/>
      <c r="RKZ177" s="1"/>
      <c r="RLA177" s="1"/>
      <c r="RLB177" s="1"/>
      <c r="RLC177" s="1"/>
      <c r="RLD177" s="1"/>
      <c r="RLE177" s="1"/>
      <c r="RLF177" s="1"/>
      <c r="RLG177" s="1"/>
      <c r="RLH177" s="1"/>
      <c r="RLI177" s="1"/>
      <c r="RLJ177" s="1"/>
      <c r="RLK177" s="1"/>
      <c r="RLL177" s="1"/>
      <c r="RLM177" s="1"/>
      <c r="RLN177" s="1"/>
      <c r="RLO177" s="1"/>
      <c r="RLP177" s="1"/>
      <c r="RLQ177" s="1"/>
      <c r="RLR177" s="1"/>
      <c r="RLS177" s="1"/>
      <c r="RLT177" s="1"/>
      <c r="RLU177" s="1"/>
      <c r="RLV177" s="1"/>
      <c r="RLW177" s="1"/>
      <c r="RLX177" s="1"/>
      <c r="RLY177" s="1"/>
      <c r="RLZ177" s="1"/>
      <c r="RMA177" s="1"/>
      <c r="RMB177" s="1"/>
      <c r="RMC177" s="1"/>
      <c r="RMD177" s="1"/>
      <c r="RME177" s="1"/>
      <c r="RMF177" s="1"/>
      <c r="RMG177" s="1"/>
      <c r="RMH177" s="1"/>
      <c r="RMI177" s="1"/>
      <c r="RMJ177" s="1"/>
      <c r="RMK177" s="1"/>
      <c r="RML177" s="1"/>
      <c r="RMM177" s="1"/>
      <c r="RMN177" s="1"/>
      <c r="RMO177" s="1"/>
      <c r="RMP177" s="1"/>
      <c r="RMQ177" s="1"/>
      <c r="RMR177" s="1"/>
      <c r="RMS177" s="1"/>
      <c r="RMT177" s="1"/>
      <c r="RMU177" s="1"/>
      <c r="RMV177" s="1"/>
      <c r="RMW177" s="1"/>
      <c r="RMX177" s="1"/>
      <c r="RMY177" s="1"/>
      <c r="RMZ177" s="1"/>
      <c r="RNA177" s="1"/>
      <c r="RNB177" s="1"/>
      <c r="RNC177" s="1"/>
      <c r="RND177" s="1"/>
      <c r="RNE177" s="1"/>
      <c r="RNF177" s="1"/>
      <c r="RNG177" s="1"/>
      <c r="RNH177" s="1"/>
      <c r="RNI177" s="1"/>
      <c r="RNJ177" s="1"/>
      <c r="RNK177" s="1"/>
      <c r="RNL177" s="1"/>
      <c r="RNM177" s="1"/>
      <c r="RNN177" s="1"/>
      <c r="RNO177" s="1"/>
      <c r="RNP177" s="1"/>
      <c r="RNQ177" s="1"/>
      <c r="RNR177" s="1"/>
      <c r="RNS177" s="1"/>
      <c r="RNT177" s="1"/>
      <c r="RNU177" s="1"/>
      <c r="RNV177" s="1"/>
      <c r="RNW177" s="1"/>
      <c r="RNX177" s="1"/>
      <c r="RNY177" s="1"/>
      <c r="RNZ177" s="1"/>
      <c r="ROA177" s="1"/>
      <c r="ROB177" s="1"/>
      <c r="ROC177" s="1"/>
      <c r="ROD177" s="1"/>
      <c r="ROE177" s="1"/>
      <c r="ROF177" s="1"/>
      <c r="ROG177" s="1"/>
      <c r="ROH177" s="1"/>
      <c r="ROI177" s="1"/>
      <c r="ROJ177" s="1"/>
      <c r="ROK177" s="1"/>
      <c r="ROL177" s="1"/>
      <c r="ROM177" s="1"/>
      <c r="RON177" s="1"/>
      <c r="ROO177" s="1"/>
      <c r="ROP177" s="1"/>
      <c r="ROQ177" s="1"/>
      <c r="ROR177" s="1"/>
      <c r="ROS177" s="1"/>
      <c r="ROT177" s="1"/>
      <c r="ROU177" s="1"/>
      <c r="ROV177" s="1"/>
      <c r="ROW177" s="1"/>
      <c r="ROX177" s="1"/>
      <c r="ROY177" s="1"/>
      <c r="ROZ177" s="1"/>
      <c r="RPA177" s="1"/>
      <c r="RPB177" s="1"/>
      <c r="RPC177" s="1"/>
      <c r="RPD177" s="1"/>
      <c r="RPE177" s="1"/>
      <c r="RPF177" s="1"/>
      <c r="RPG177" s="1"/>
      <c r="RPH177" s="1"/>
      <c r="RPI177" s="1"/>
      <c r="RPJ177" s="1"/>
      <c r="RPK177" s="1"/>
      <c r="RPL177" s="1"/>
      <c r="RPM177" s="1"/>
      <c r="RPN177" s="1"/>
      <c r="RPO177" s="1"/>
      <c r="RPP177" s="1"/>
      <c r="RPQ177" s="1"/>
      <c r="RPR177" s="1"/>
      <c r="RPS177" s="1"/>
      <c r="RPT177" s="1"/>
      <c r="RPU177" s="1"/>
      <c r="RPV177" s="1"/>
      <c r="RPW177" s="1"/>
      <c r="RPX177" s="1"/>
      <c r="RPY177" s="1"/>
      <c r="RPZ177" s="1"/>
      <c r="RQA177" s="1"/>
      <c r="RQB177" s="1"/>
      <c r="RQC177" s="1"/>
      <c r="RQD177" s="1"/>
      <c r="RQE177" s="1"/>
      <c r="RQF177" s="1"/>
      <c r="RQG177" s="1"/>
      <c r="RQH177" s="1"/>
      <c r="RQI177" s="1"/>
      <c r="RQJ177" s="1"/>
      <c r="RQK177" s="1"/>
      <c r="RQL177" s="1"/>
      <c r="RQM177" s="1"/>
      <c r="RQN177" s="1"/>
      <c r="RQO177" s="1"/>
      <c r="RQP177" s="1"/>
      <c r="RQQ177" s="1"/>
      <c r="RQR177" s="1"/>
      <c r="RQS177" s="1"/>
      <c r="RQT177" s="1"/>
      <c r="RQU177" s="1"/>
      <c r="RQV177" s="1"/>
      <c r="RQW177" s="1"/>
      <c r="RQX177" s="1"/>
      <c r="RQY177" s="1"/>
      <c r="RQZ177" s="1"/>
      <c r="RRA177" s="1"/>
      <c r="RRB177" s="1"/>
      <c r="RRC177" s="1"/>
      <c r="RRD177" s="1"/>
      <c r="RRE177" s="1"/>
      <c r="RRF177" s="1"/>
      <c r="RRG177" s="1"/>
      <c r="RRH177" s="1"/>
      <c r="RRI177" s="1"/>
      <c r="RRJ177" s="1"/>
      <c r="RRK177" s="1"/>
      <c r="RRL177" s="1"/>
      <c r="RRM177" s="1"/>
      <c r="RRN177" s="1"/>
      <c r="RRO177" s="1"/>
      <c r="RRP177" s="1"/>
      <c r="RRQ177" s="1"/>
      <c r="RRR177" s="1"/>
      <c r="RRS177" s="1"/>
      <c r="RRT177" s="1"/>
      <c r="RRU177" s="1"/>
      <c r="RRV177" s="1"/>
      <c r="RRW177" s="1"/>
      <c r="RRX177" s="1"/>
      <c r="RRY177" s="1"/>
      <c r="RRZ177" s="1"/>
      <c r="RSA177" s="1"/>
      <c r="RSB177" s="1"/>
      <c r="RSC177" s="1"/>
      <c r="RSD177" s="1"/>
      <c r="RSE177" s="1"/>
      <c r="RSF177" s="1"/>
      <c r="RSG177" s="1"/>
      <c r="RSH177" s="1"/>
      <c r="RSI177" s="1"/>
      <c r="RSJ177" s="1"/>
      <c r="RSK177" s="1"/>
      <c r="RSL177" s="1"/>
      <c r="RSM177" s="1"/>
      <c r="RSN177" s="1"/>
      <c r="RSO177" s="1"/>
      <c r="RSP177" s="1"/>
      <c r="RSQ177" s="1"/>
      <c r="RSR177" s="1"/>
      <c r="RSS177" s="1"/>
      <c r="RST177" s="1"/>
      <c r="RSU177" s="1"/>
      <c r="RSV177" s="1"/>
      <c r="RSW177" s="1"/>
      <c r="RSX177" s="1"/>
      <c r="RSY177" s="1"/>
      <c r="RSZ177" s="1"/>
      <c r="RTA177" s="1"/>
      <c r="RTB177" s="1"/>
      <c r="RTC177" s="1"/>
      <c r="RTD177" s="1"/>
      <c r="RTE177" s="1"/>
      <c r="RTF177" s="1"/>
      <c r="RTG177" s="1"/>
      <c r="RTH177" s="1"/>
      <c r="RTI177" s="1"/>
      <c r="RTJ177" s="1"/>
      <c r="RTK177" s="1"/>
      <c r="RTL177" s="1"/>
      <c r="RTM177" s="1"/>
      <c r="RTN177" s="1"/>
      <c r="RTO177" s="1"/>
      <c r="RTP177" s="1"/>
      <c r="RTQ177" s="1"/>
      <c r="RTR177" s="1"/>
      <c r="RTS177" s="1"/>
      <c r="RTT177" s="1"/>
      <c r="RTU177" s="1"/>
      <c r="RTV177" s="1"/>
      <c r="RTW177" s="1"/>
      <c r="RTX177" s="1"/>
      <c r="RTY177" s="1"/>
      <c r="RTZ177" s="1"/>
      <c r="RUA177" s="1"/>
      <c r="RUB177" s="1"/>
      <c r="RUC177" s="1"/>
      <c r="RUD177" s="1"/>
      <c r="RUE177" s="1"/>
      <c r="RUF177" s="1"/>
      <c r="RUG177" s="1"/>
      <c r="RUH177" s="1"/>
      <c r="RUI177" s="1"/>
      <c r="RUJ177" s="1"/>
      <c r="RUK177" s="1"/>
      <c r="RUL177" s="1"/>
      <c r="RUM177" s="1"/>
      <c r="RUN177" s="1"/>
      <c r="RUO177" s="1"/>
      <c r="RUP177" s="1"/>
      <c r="RUQ177" s="1"/>
      <c r="RUR177" s="1"/>
      <c r="RUS177" s="1"/>
      <c r="RUT177" s="1"/>
      <c r="RUU177" s="1"/>
      <c r="RUV177" s="1"/>
      <c r="RUW177" s="1"/>
      <c r="RUX177" s="1"/>
      <c r="RUY177" s="1"/>
      <c r="RUZ177" s="1"/>
      <c r="RVA177" s="1"/>
      <c r="RVB177" s="1"/>
      <c r="RVC177" s="1"/>
      <c r="RVD177" s="1"/>
      <c r="RVE177" s="1"/>
      <c r="RVF177" s="1"/>
      <c r="RVG177" s="1"/>
      <c r="RVH177" s="1"/>
      <c r="RVI177" s="1"/>
      <c r="RVJ177" s="1"/>
      <c r="RVK177" s="1"/>
      <c r="RVL177" s="1"/>
      <c r="RVM177" s="1"/>
      <c r="RVN177" s="1"/>
      <c r="RVO177" s="1"/>
      <c r="RVP177" s="1"/>
      <c r="RVQ177" s="1"/>
      <c r="RVR177" s="1"/>
      <c r="RVS177" s="1"/>
      <c r="RVT177" s="1"/>
      <c r="RVU177" s="1"/>
      <c r="RVV177" s="1"/>
      <c r="RVW177" s="1"/>
      <c r="RVX177" s="1"/>
      <c r="RVY177" s="1"/>
      <c r="RVZ177" s="1"/>
      <c r="RWA177" s="1"/>
      <c r="RWB177" s="1"/>
      <c r="RWC177" s="1"/>
      <c r="RWD177" s="1"/>
      <c r="RWE177" s="1"/>
      <c r="RWF177" s="1"/>
      <c r="RWG177" s="1"/>
      <c r="RWH177" s="1"/>
      <c r="RWI177" s="1"/>
      <c r="RWJ177" s="1"/>
      <c r="RWK177" s="1"/>
      <c r="RWL177" s="1"/>
      <c r="RWM177" s="1"/>
      <c r="RWN177" s="1"/>
      <c r="RWO177" s="1"/>
      <c r="RWP177" s="1"/>
      <c r="RWQ177" s="1"/>
      <c r="RWR177" s="1"/>
      <c r="RWS177" s="1"/>
      <c r="RWT177" s="1"/>
      <c r="RWU177" s="1"/>
      <c r="RWV177" s="1"/>
      <c r="RWW177" s="1"/>
      <c r="RWX177" s="1"/>
      <c r="RWY177" s="1"/>
      <c r="RWZ177" s="1"/>
      <c r="RXA177" s="1"/>
      <c r="RXB177" s="1"/>
      <c r="RXC177" s="1"/>
      <c r="RXD177" s="1"/>
      <c r="RXE177" s="1"/>
      <c r="RXF177" s="1"/>
      <c r="RXG177" s="1"/>
      <c r="RXH177" s="1"/>
      <c r="RXI177" s="1"/>
      <c r="RXJ177" s="1"/>
      <c r="RXK177" s="1"/>
      <c r="RXL177" s="1"/>
      <c r="RXM177" s="1"/>
      <c r="RXN177" s="1"/>
      <c r="RXO177" s="1"/>
      <c r="RXP177" s="1"/>
      <c r="RXQ177" s="1"/>
      <c r="RXR177" s="1"/>
      <c r="RXS177" s="1"/>
      <c r="RXT177" s="1"/>
      <c r="RXU177" s="1"/>
      <c r="RXV177" s="1"/>
      <c r="RXW177" s="1"/>
      <c r="RXX177" s="1"/>
      <c r="RXY177" s="1"/>
      <c r="RXZ177" s="1"/>
      <c r="RYA177" s="1"/>
      <c r="RYB177" s="1"/>
      <c r="RYC177" s="1"/>
      <c r="RYD177" s="1"/>
      <c r="RYE177" s="1"/>
      <c r="RYF177" s="1"/>
      <c r="RYG177" s="1"/>
      <c r="RYH177" s="1"/>
      <c r="RYI177" s="1"/>
      <c r="RYJ177" s="1"/>
      <c r="RYK177" s="1"/>
      <c r="RYL177" s="1"/>
      <c r="RYM177" s="1"/>
      <c r="RYN177" s="1"/>
      <c r="RYO177" s="1"/>
      <c r="RYP177" s="1"/>
      <c r="RYQ177" s="1"/>
      <c r="RYR177" s="1"/>
      <c r="RYS177" s="1"/>
      <c r="RYT177" s="1"/>
      <c r="RYU177" s="1"/>
      <c r="RYV177" s="1"/>
      <c r="RYW177" s="1"/>
      <c r="RYX177" s="1"/>
      <c r="RYY177" s="1"/>
      <c r="RYZ177" s="1"/>
      <c r="RZA177" s="1"/>
      <c r="RZB177" s="1"/>
      <c r="RZC177" s="1"/>
      <c r="RZD177" s="1"/>
      <c r="RZE177" s="1"/>
      <c r="RZF177" s="1"/>
      <c r="RZG177" s="1"/>
      <c r="RZH177" s="1"/>
      <c r="RZI177" s="1"/>
      <c r="RZJ177" s="1"/>
      <c r="RZK177" s="1"/>
      <c r="RZL177" s="1"/>
      <c r="RZM177" s="1"/>
      <c r="RZN177" s="1"/>
      <c r="RZO177" s="1"/>
      <c r="RZP177" s="1"/>
      <c r="RZQ177" s="1"/>
      <c r="RZR177" s="1"/>
      <c r="RZS177" s="1"/>
      <c r="RZT177" s="1"/>
      <c r="RZU177" s="1"/>
      <c r="RZV177" s="1"/>
      <c r="RZW177" s="1"/>
      <c r="RZX177" s="1"/>
      <c r="RZY177" s="1"/>
      <c r="RZZ177" s="1"/>
      <c r="SAA177" s="1"/>
      <c r="SAB177" s="1"/>
      <c r="SAC177" s="1"/>
      <c r="SAD177" s="1"/>
      <c r="SAE177" s="1"/>
      <c r="SAF177" s="1"/>
      <c r="SAG177" s="1"/>
      <c r="SAH177" s="1"/>
      <c r="SAI177" s="1"/>
      <c r="SAJ177" s="1"/>
      <c r="SAK177" s="1"/>
      <c r="SAL177" s="1"/>
      <c r="SAM177" s="1"/>
      <c r="SAN177" s="1"/>
      <c r="SAO177" s="1"/>
      <c r="SAP177" s="1"/>
      <c r="SAQ177" s="1"/>
      <c r="SAR177" s="1"/>
      <c r="SAS177" s="1"/>
      <c r="SAT177" s="1"/>
      <c r="SAU177" s="1"/>
      <c r="SAV177" s="1"/>
      <c r="SAW177" s="1"/>
      <c r="SAX177" s="1"/>
      <c r="SAY177" s="1"/>
      <c r="SAZ177" s="1"/>
      <c r="SBA177" s="1"/>
      <c r="SBB177" s="1"/>
      <c r="SBC177" s="1"/>
      <c r="SBD177" s="1"/>
      <c r="SBE177" s="1"/>
      <c r="SBF177" s="1"/>
      <c r="SBG177" s="1"/>
      <c r="SBH177" s="1"/>
      <c r="SBI177" s="1"/>
      <c r="SBJ177" s="1"/>
      <c r="SBK177" s="1"/>
      <c r="SBL177" s="1"/>
      <c r="SBM177" s="1"/>
      <c r="SBN177" s="1"/>
      <c r="SBO177" s="1"/>
      <c r="SBP177" s="1"/>
      <c r="SBQ177" s="1"/>
      <c r="SBR177" s="1"/>
      <c r="SBS177" s="1"/>
      <c r="SBT177" s="1"/>
      <c r="SBU177" s="1"/>
      <c r="SBV177" s="1"/>
      <c r="SBW177" s="1"/>
      <c r="SBX177" s="1"/>
      <c r="SBY177" s="1"/>
      <c r="SBZ177" s="1"/>
      <c r="SCA177" s="1"/>
      <c r="SCB177" s="1"/>
      <c r="SCC177" s="1"/>
      <c r="SCD177" s="1"/>
      <c r="SCE177" s="1"/>
      <c r="SCF177" s="1"/>
      <c r="SCG177" s="1"/>
      <c r="SCH177" s="1"/>
      <c r="SCI177" s="1"/>
      <c r="SCJ177" s="1"/>
      <c r="SCK177" s="1"/>
      <c r="SCL177" s="1"/>
      <c r="SCM177" s="1"/>
      <c r="SCN177" s="1"/>
      <c r="SCO177" s="1"/>
      <c r="SCP177" s="1"/>
      <c r="SCQ177" s="1"/>
      <c r="SCR177" s="1"/>
      <c r="SCS177" s="1"/>
      <c r="SCT177" s="1"/>
      <c r="SCU177" s="1"/>
      <c r="SCV177" s="1"/>
      <c r="SCW177" s="1"/>
      <c r="SCX177" s="1"/>
      <c r="SCY177" s="1"/>
      <c r="SCZ177" s="1"/>
      <c r="SDA177" s="1"/>
      <c r="SDB177" s="1"/>
      <c r="SDC177" s="1"/>
      <c r="SDD177" s="1"/>
      <c r="SDE177" s="1"/>
      <c r="SDF177" s="1"/>
      <c r="SDG177" s="1"/>
      <c r="SDH177" s="1"/>
      <c r="SDI177" s="1"/>
      <c r="SDJ177" s="1"/>
      <c r="SDK177" s="1"/>
      <c r="SDL177" s="1"/>
      <c r="SDM177" s="1"/>
      <c r="SDN177" s="1"/>
      <c r="SDO177" s="1"/>
      <c r="SDP177" s="1"/>
      <c r="SDQ177" s="1"/>
      <c r="SDR177" s="1"/>
      <c r="SDS177" s="1"/>
      <c r="SDT177" s="1"/>
      <c r="SDU177" s="1"/>
      <c r="SDV177" s="1"/>
      <c r="SDW177" s="1"/>
      <c r="SDX177" s="1"/>
      <c r="SDY177" s="1"/>
      <c r="SDZ177" s="1"/>
      <c r="SEA177" s="1"/>
      <c r="SEB177" s="1"/>
      <c r="SEC177" s="1"/>
      <c r="SED177" s="1"/>
      <c r="SEE177" s="1"/>
      <c r="SEF177" s="1"/>
      <c r="SEG177" s="1"/>
      <c r="SEH177" s="1"/>
      <c r="SEI177" s="1"/>
      <c r="SEJ177" s="1"/>
      <c r="SEK177" s="1"/>
      <c r="SEL177" s="1"/>
      <c r="SEM177" s="1"/>
      <c r="SEN177" s="1"/>
      <c r="SEO177" s="1"/>
      <c r="SEP177" s="1"/>
      <c r="SEQ177" s="1"/>
      <c r="SER177" s="1"/>
      <c r="SES177" s="1"/>
      <c r="SET177" s="1"/>
      <c r="SEU177" s="1"/>
      <c r="SEV177" s="1"/>
      <c r="SEW177" s="1"/>
      <c r="SEX177" s="1"/>
      <c r="SEY177" s="1"/>
      <c r="SEZ177" s="1"/>
      <c r="SFA177" s="1"/>
      <c r="SFB177" s="1"/>
      <c r="SFC177" s="1"/>
      <c r="SFD177" s="1"/>
      <c r="SFE177" s="1"/>
      <c r="SFF177" s="1"/>
      <c r="SFG177" s="1"/>
      <c r="SFH177" s="1"/>
      <c r="SFI177" s="1"/>
      <c r="SFJ177" s="1"/>
      <c r="SFK177" s="1"/>
      <c r="SFL177" s="1"/>
      <c r="SFM177" s="1"/>
      <c r="SFN177" s="1"/>
      <c r="SFO177" s="1"/>
      <c r="SFP177" s="1"/>
      <c r="SFQ177" s="1"/>
      <c r="SFR177" s="1"/>
      <c r="SFS177" s="1"/>
      <c r="SFT177" s="1"/>
      <c r="SFU177" s="1"/>
      <c r="SFV177" s="1"/>
      <c r="SFW177" s="1"/>
      <c r="SFX177" s="1"/>
      <c r="SFY177" s="1"/>
      <c r="SFZ177" s="1"/>
      <c r="SGA177" s="1"/>
      <c r="SGB177" s="1"/>
      <c r="SGC177" s="1"/>
      <c r="SGD177" s="1"/>
      <c r="SGE177" s="1"/>
      <c r="SGF177" s="1"/>
      <c r="SGG177" s="1"/>
      <c r="SGH177" s="1"/>
      <c r="SGI177" s="1"/>
      <c r="SGJ177" s="1"/>
      <c r="SGK177" s="1"/>
      <c r="SGL177" s="1"/>
      <c r="SGM177" s="1"/>
      <c r="SGN177" s="1"/>
      <c r="SGO177" s="1"/>
      <c r="SGP177" s="1"/>
      <c r="SGQ177" s="1"/>
      <c r="SGR177" s="1"/>
      <c r="SGS177" s="1"/>
      <c r="SGT177" s="1"/>
      <c r="SGU177" s="1"/>
      <c r="SGV177" s="1"/>
      <c r="SGW177" s="1"/>
      <c r="SGX177" s="1"/>
      <c r="SGY177" s="1"/>
      <c r="SGZ177" s="1"/>
      <c r="SHA177" s="1"/>
      <c r="SHB177" s="1"/>
      <c r="SHC177" s="1"/>
      <c r="SHD177" s="1"/>
      <c r="SHE177" s="1"/>
      <c r="SHF177" s="1"/>
      <c r="SHG177" s="1"/>
      <c r="SHH177" s="1"/>
      <c r="SHI177" s="1"/>
      <c r="SHJ177" s="1"/>
      <c r="SHK177" s="1"/>
      <c r="SHL177" s="1"/>
      <c r="SHM177" s="1"/>
      <c r="SHN177" s="1"/>
      <c r="SHO177" s="1"/>
      <c r="SHP177" s="1"/>
      <c r="SHQ177" s="1"/>
      <c r="SHR177" s="1"/>
      <c r="SHS177" s="1"/>
      <c r="SHT177" s="1"/>
      <c r="SHU177" s="1"/>
      <c r="SHV177" s="1"/>
      <c r="SHW177" s="1"/>
      <c r="SHX177" s="1"/>
      <c r="SHY177" s="1"/>
      <c r="SHZ177" s="1"/>
      <c r="SIA177" s="1"/>
      <c r="SIB177" s="1"/>
      <c r="SIC177" s="1"/>
      <c r="SID177" s="1"/>
      <c r="SIE177" s="1"/>
      <c r="SIF177" s="1"/>
      <c r="SIG177" s="1"/>
      <c r="SIH177" s="1"/>
      <c r="SII177" s="1"/>
      <c r="SIJ177" s="1"/>
      <c r="SIK177" s="1"/>
      <c r="SIL177" s="1"/>
      <c r="SIM177" s="1"/>
      <c r="SIN177" s="1"/>
      <c r="SIO177" s="1"/>
      <c r="SIP177" s="1"/>
      <c r="SIQ177" s="1"/>
      <c r="SIR177" s="1"/>
      <c r="SIS177" s="1"/>
      <c r="SIT177" s="1"/>
      <c r="SIU177" s="1"/>
      <c r="SIV177" s="1"/>
      <c r="SIW177" s="1"/>
      <c r="SIX177" s="1"/>
      <c r="SIY177" s="1"/>
      <c r="SIZ177" s="1"/>
      <c r="SJA177" s="1"/>
      <c r="SJB177" s="1"/>
      <c r="SJC177" s="1"/>
      <c r="SJD177" s="1"/>
      <c r="SJE177" s="1"/>
      <c r="SJF177" s="1"/>
      <c r="SJG177" s="1"/>
      <c r="SJH177" s="1"/>
      <c r="SJI177" s="1"/>
      <c r="SJJ177" s="1"/>
      <c r="SJK177" s="1"/>
      <c r="SJL177" s="1"/>
      <c r="SJM177" s="1"/>
      <c r="SJN177" s="1"/>
      <c r="SJO177" s="1"/>
      <c r="SJP177" s="1"/>
      <c r="SJQ177" s="1"/>
      <c r="SJR177" s="1"/>
      <c r="SJS177" s="1"/>
      <c r="SJT177" s="1"/>
      <c r="SJU177" s="1"/>
      <c r="SJV177" s="1"/>
      <c r="SJW177" s="1"/>
      <c r="SJX177" s="1"/>
      <c r="SJY177" s="1"/>
      <c r="SJZ177" s="1"/>
      <c r="SKA177" s="1"/>
      <c r="SKB177" s="1"/>
      <c r="SKC177" s="1"/>
      <c r="SKD177" s="1"/>
      <c r="SKE177" s="1"/>
      <c r="SKF177" s="1"/>
      <c r="SKG177" s="1"/>
      <c r="SKH177" s="1"/>
      <c r="SKI177" s="1"/>
      <c r="SKJ177" s="1"/>
      <c r="SKK177" s="1"/>
      <c r="SKL177" s="1"/>
      <c r="SKM177" s="1"/>
      <c r="SKN177" s="1"/>
      <c r="SKO177" s="1"/>
      <c r="SKP177" s="1"/>
      <c r="SKQ177" s="1"/>
      <c r="SKR177" s="1"/>
      <c r="SKS177" s="1"/>
      <c r="SKT177" s="1"/>
      <c r="SKU177" s="1"/>
      <c r="SKV177" s="1"/>
      <c r="SKW177" s="1"/>
      <c r="SKX177" s="1"/>
      <c r="SKY177" s="1"/>
      <c r="SKZ177" s="1"/>
      <c r="SLA177" s="1"/>
      <c r="SLB177" s="1"/>
      <c r="SLC177" s="1"/>
      <c r="SLD177" s="1"/>
      <c r="SLE177" s="1"/>
      <c r="SLF177" s="1"/>
      <c r="SLG177" s="1"/>
      <c r="SLH177" s="1"/>
      <c r="SLI177" s="1"/>
      <c r="SLJ177" s="1"/>
      <c r="SLK177" s="1"/>
      <c r="SLL177" s="1"/>
      <c r="SLM177" s="1"/>
      <c r="SLN177" s="1"/>
      <c r="SLO177" s="1"/>
      <c r="SLP177" s="1"/>
      <c r="SLQ177" s="1"/>
      <c r="SLR177" s="1"/>
      <c r="SLS177" s="1"/>
      <c r="SLT177" s="1"/>
      <c r="SLU177" s="1"/>
      <c r="SLV177" s="1"/>
      <c r="SLW177" s="1"/>
      <c r="SLX177" s="1"/>
      <c r="SLY177" s="1"/>
      <c r="SLZ177" s="1"/>
      <c r="SMA177" s="1"/>
      <c r="SMB177" s="1"/>
      <c r="SMC177" s="1"/>
      <c r="SMD177" s="1"/>
      <c r="SME177" s="1"/>
      <c r="SMF177" s="1"/>
      <c r="SMG177" s="1"/>
      <c r="SMH177" s="1"/>
      <c r="SMI177" s="1"/>
      <c r="SMJ177" s="1"/>
      <c r="SMK177" s="1"/>
      <c r="SML177" s="1"/>
      <c r="SMM177" s="1"/>
      <c r="SMN177" s="1"/>
      <c r="SMO177" s="1"/>
      <c r="SMP177" s="1"/>
      <c r="SMQ177" s="1"/>
      <c r="SMR177" s="1"/>
      <c r="SMS177" s="1"/>
      <c r="SMT177" s="1"/>
      <c r="SMU177" s="1"/>
      <c r="SMV177" s="1"/>
      <c r="SMW177" s="1"/>
      <c r="SMX177" s="1"/>
      <c r="SMY177" s="1"/>
      <c r="SMZ177" s="1"/>
      <c r="SNA177" s="1"/>
      <c r="SNB177" s="1"/>
      <c r="SNC177" s="1"/>
      <c r="SND177" s="1"/>
      <c r="SNE177" s="1"/>
      <c r="SNF177" s="1"/>
      <c r="SNG177" s="1"/>
      <c r="SNH177" s="1"/>
      <c r="SNI177" s="1"/>
      <c r="SNJ177" s="1"/>
      <c r="SNK177" s="1"/>
      <c r="SNL177" s="1"/>
      <c r="SNM177" s="1"/>
      <c r="SNN177" s="1"/>
      <c r="SNO177" s="1"/>
      <c r="SNP177" s="1"/>
      <c r="SNQ177" s="1"/>
      <c r="SNR177" s="1"/>
      <c r="SNS177" s="1"/>
      <c r="SNT177" s="1"/>
      <c r="SNU177" s="1"/>
      <c r="SNV177" s="1"/>
      <c r="SNW177" s="1"/>
      <c r="SNX177" s="1"/>
      <c r="SNY177" s="1"/>
      <c r="SNZ177" s="1"/>
      <c r="SOA177" s="1"/>
      <c r="SOB177" s="1"/>
      <c r="SOC177" s="1"/>
      <c r="SOD177" s="1"/>
      <c r="SOE177" s="1"/>
      <c r="SOF177" s="1"/>
      <c r="SOG177" s="1"/>
      <c r="SOH177" s="1"/>
      <c r="SOI177" s="1"/>
      <c r="SOJ177" s="1"/>
      <c r="SOK177" s="1"/>
      <c r="SOL177" s="1"/>
      <c r="SOM177" s="1"/>
      <c r="SON177" s="1"/>
      <c r="SOO177" s="1"/>
      <c r="SOP177" s="1"/>
      <c r="SOQ177" s="1"/>
      <c r="SOR177" s="1"/>
      <c r="SOS177" s="1"/>
      <c r="SOT177" s="1"/>
      <c r="SOU177" s="1"/>
      <c r="SOV177" s="1"/>
      <c r="SOW177" s="1"/>
      <c r="SOX177" s="1"/>
      <c r="SOY177" s="1"/>
      <c r="SOZ177" s="1"/>
      <c r="SPA177" s="1"/>
      <c r="SPB177" s="1"/>
      <c r="SPC177" s="1"/>
      <c r="SPD177" s="1"/>
      <c r="SPE177" s="1"/>
      <c r="SPF177" s="1"/>
      <c r="SPG177" s="1"/>
      <c r="SPH177" s="1"/>
      <c r="SPI177" s="1"/>
      <c r="SPJ177" s="1"/>
      <c r="SPK177" s="1"/>
      <c r="SPL177" s="1"/>
      <c r="SPM177" s="1"/>
      <c r="SPN177" s="1"/>
      <c r="SPO177" s="1"/>
      <c r="SPP177" s="1"/>
      <c r="SPQ177" s="1"/>
      <c r="SPR177" s="1"/>
      <c r="SPS177" s="1"/>
      <c r="SPT177" s="1"/>
      <c r="SPU177" s="1"/>
      <c r="SPV177" s="1"/>
      <c r="SPW177" s="1"/>
      <c r="SPX177" s="1"/>
      <c r="SPY177" s="1"/>
      <c r="SPZ177" s="1"/>
      <c r="SQA177" s="1"/>
      <c r="SQB177" s="1"/>
      <c r="SQC177" s="1"/>
      <c r="SQD177" s="1"/>
      <c r="SQE177" s="1"/>
      <c r="SQF177" s="1"/>
      <c r="SQG177" s="1"/>
      <c r="SQH177" s="1"/>
      <c r="SQI177" s="1"/>
      <c r="SQJ177" s="1"/>
      <c r="SQK177" s="1"/>
      <c r="SQL177" s="1"/>
      <c r="SQM177" s="1"/>
      <c r="SQN177" s="1"/>
      <c r="SQO177" s="1"/>
      <c r="SQP177" s="1"/>
      <c r="SQQ177" s="1"/>
      <c r="SQR177" s="1"/>
      <c r="SQS177" s="1"/>
      <c r="SQT177" s="1"/>
      <c r="SQU177" s="1"/>
      <c r="SQV177" s="1"/>
      <c r="SQW177" s="1"/>
      <c r="SQX177" s="1"/>
      <c r="SQY177" s="1"/>
      <c r="SQZ177" s="1"/>
      <c r="SRA177" s="1"/>
      <c r="SRB177" s="1"/>
      <c r="SRC177" s="1"/>
      <c r="SRD177" s="1"/>
      <c r="SRE177" s="1"/>
      <c r="SRF177" s="1"/>
      <c r="SRG177" s="1"/>
      <c r="SRH177" s="1"/>
      <c r="SRI177" s="1"/>
      <c r="SRJ177" s="1"/>
      <c r="SRK177" s="1"/>
      <c r="SRL177" s="1"/>
      <c r="SRM177" s="1"/>
      <c r="SRN177" s="1"/>
      <c r="SRO177" s="1"/>
      <c r="SRP177" s="1"/>
      <c r="SRQ177" s="1"/>
      <c r="SRR177" s="1"/>
      <c r="SRS177" s="1"/>
      <c r="SRT177" s="1"/>
      <c r="SRU177" s="1"/>
      <c r="SRV177" s="1"/>
      <c r="SRW177" s="1"/>
      <c r="SRX177" s="1"/>
      <c r="SRY177" s="1"/>
      <c r="SRZ177" s="1"/>
      <c r="SSA177" s="1"/>
      <c r="SSB177" s="1"/>
      <c r="SSC177" s="1"/>
      <c r="SSD177" s="1"/>
      <c r="SSE177" s="1"/>
      <c r="SSF177" s="1"/>
      <c r="SSG177" s="1"/>
      <c r="SSH177" s="1"/>
      <c r="SSI177" s="1"/>
      <c r="SSJ177" s="1"/>
      <c r="SSK177" s="1"/>
      <c r="SSL177" s="1"/>
      <c r="SSM177" s="1"/>
      <c r="SSN177" s="1"/>
      <c r="SSO177" s="1"/>
      <c r="SSP177" s="1"/>
      <c r="SSQ177" s="1"/>
      <c r="SSR177" s="1"/>
      <c r="SSS177" s="1"/>
      <c r="SST177" s="1"/>
      <c r="SSU177" s="1"/>
      <c r="SSV177" s="1"/>
      <c r="SSW177" s="1"/>
      <c r="SSX177" s="1"/>
      <c r="SSY177" s="1"/>
      <c r="SSZ177" s="1"/>
      <c r="STA177" s="1"/>
      <c r="STB177" s="1"/>
      <c r="STC177" s="1"/>
      <c r="STD177" s="1"/>
      <c r="STE177" s="1"/>
      <c r="STF177" s="1"/>
      <c r="STG177" s="1"/>
      <c r="STH177" s="1"/>
      <c r="STI177" s="1"/>
      <c r="STJ177" s="1"/>
      <c r="STK177" s="1"/>
      <c r="STL177" s="1"/>
      <c r="STM177" s="1"/>
      <c r="STN177" s="1"/>
      <c r="STO177" s="1"/>
      <c r="STP177" s="1"/>
      <c r="STQ177" s="1"/>
      <c r="STR177" s="1"/>
      <c r="STS177" s="1"/>
      <c r="STT177" s="1"/>
      <c r="STU177" s="1"/>
      <c r="STV177" s="1"/>
      <c r="STW177" s="1"/>
      <c r="STX177" s="1"/>
      <c r="STY177" s="1"/>
      <c r="STZ177" s="1"/>
      <c r="SUA177" s="1"/>
      <c r="SUB177" s="1"/>
      <c r="SUC177" s="1"/>
      <c r="SUD177" s="1"/>
      <c r="SUE177" s="1"/>
      <c r="SUF177" s="1"/>
      <c r="SUG177" s="1"/>
      <c r="SUH177" s="1"/>
      <c r="SUI177" s="1"/>
      <c r="SUJ177" s="1"/>
      <c r="SUK177" s="1"/>
      <c r="SUL177" s="1"/>
      <c r="SUM177" s="1"/>
      <c r="SUN177" s="1"/>
      <c r="SUO177" s="1"/>
      <c r="SUP177" s="1"/>
      <c r="SUQ177" s="1"/>
      <c r="SUR177" s="1"/>
      <c r="SUS177" s="1"/>
      <c r="SUT177" s="1"/>
      <c r="SUU177" s="1"/>
      <c r="SUV177" s="1"/>
      <c r="SUW177" s="1"/>
      <c r="SUX177" s="1"/>
      <c r="SUY177" s="1"/>
      <c r="SUZ177" s="1"/>
      <c r="SVA177" s="1"/>
      <c r="SVB177" s="1"/>
      <c r="SVC177" s="1"/>
      <c r="SVD177" s="1"/>
      <c r="SVE177" s="1"/>
      <c r="SVF177" s="1"/>
      <c r="SVG177" s="1"/>
      <c r="SVH177" s="1"/>
      <c r="SVI177" s="1"/>
      <c r="SVJ177" s="1"/>
      <c r="SVK177" s="1"/>
      <c r="SVL177" s="1"/>
      <c r="SVM177" s="1"/>
      <c r="SVN177" s="1"/>
      <c r="SVO177" s="1"/>
      <c r="SVP177" s="1"/>
      <c r="SVQ177" s="1"/>
      <c r="SVR177" s="1"/>
      <c r="SVS177" s="1"/>
      <c r="SVT177" s="1"/>
      <c r="SVU177" s="1"/>
      <c r="SVV177" s="1"/>
      <c r="SVW177" s="1"/>
      <c r="SVX177" s="1"/>
      <c r="SVY177" s="1"/>
      <c r="SVZ177" s="1"/>
      <c r="SWA177" s="1"/>
      <c r="SWB177" s="1"/>
      <c r="SWC177" s="1"/>
      <c r="SWD177" s="1"/>
      <c r="SWE177" s="1"/>
      <c r="SWF177" s="1"/>
      <c r="SWG177" s="1"/>
      <c r="SWH177" s="1"/>
      <c r="SWI177" s="1"/>
      <c r="SWJ177" s="1"/>
      <c r="SWK177" s="1"/>
      <c r="SWL177" s="1"/>
      <c r="SWM177" s="1"/>
      <c r="SWN177" s="1"/>
      <c r="SWO177" s="1"/>
      <c r="SWP177" s="1"/>
      <c r="SWQ177" s="1"/>
      <c r="SWR177" s="1"/>
      <c r="SWS177" s="1"/>
      <c r="SWT177" s="1"/>
      <c r="SWU177" s="1"/>
      <c r="SWV177" s="1"/>
      <c r="SWW177" s="1"/>
      <c r="SWX177" s="1"/>
      <c r="SWY177" s="1"/>
      <c r="SWZ177" s="1"/>
      <c r="SXA177" s="1"/>
      <c r="SXB177" s="1"/>
      <c r="SXC177" s="1"/>
      <c r="SXD177" s="1"/>
      <c r="SXE177" s="1"/>
      <c r="SXF177" s="1"/>
      <c r="SXG177" s="1"/>
      <c r="SXH177" s="1"/>
      <c r="SXI177" s="1"/>
      <c r="SXJ177" s="1"/>
      <c r="SXK177" s="1"/>
      <c r="SXL177" s="1"/>
      <c r="SXM177" s="1"/>
      <c r="SXN177" s="1"/>
      <c r="SXO177" s="1"/>
      <c r="SXP177" s="1"/>
      <c r="SXQ177" s="1"/>
      <c r="SXR177" s="1"/>
      <c r="SXS177" s="1"/>
      <c r="SXT177" s="1"/>
      <c r="SXU177" s="1"/>
      <c r="SXV177" s="1"/>
      <c r="SXW177" s="1"/>
      <c r="SXX177" s="1"/>
      <c r="SXY177" s="1"/>
      <c r="SXZ177" s="1"/>
      <c r="SYA177" s="1"/>
      <c r="SYB177" s="1"/>
      <c r="SYC177" s="1"/>
      <c r="SYD177" s="1"/>
      <c r="SYE177" s="1"/>
      <c r="SYF177" s="1"/>
      <c r="SYG177" s="1"/>
      <c r="SYH177" s="1"/>
      <c r="SYI177" s="1"/>
      <c r="SYJ177" s="1"/>
      <c r="SYK177" s="1"/>
      <c r="SYL177" s="1"/>
      <c r="SYM177" s="1"/>
      <c r="SYN177" s="1"/>
      <c r="SYO177" s="1"/>
      <c r="SYP177" s="1"/>
      <c r="SYQ177" s="1"/>
      <c r="SYR177" s="1"/>
      <c r="SYS177" s="1"/>
      <c r="SYT177" s="1"/>
      <c r="SYU177" s="1"/>
      <c r="SYV177" s="1"/>
      <c r="SYW177" s="1"/>
      <c r="SYX177" s="1"/>
      <c r="SYY177" s="1"/>
      <c r="SYZ177" s="1"/>
      <c r="SZA177" s="1"/>
      <c r="SZB177" s="1"/>
      <c r="SZC177" s="1"/>
      <c r="SZD177" s="1"/>
      <c r="SZE177" s="1"/>
      <c r="SZF177" s="1"/>
      <c r="SZG177" s="1"/>
      <c r="SZH177" s="1"/>
      <c r="SZI177" s="1"/>
      <c r="SZJ177" s="1"/>
      <c r="SZK177" s="1"/>
      <c r="SZL177" s="1"/>
      <c r="SZM177" s="1"/>
      <c r="SZN177" s="1"/>
      <c r="SZO177" s="1"/>
      <c r="SZP177" s="1"/>
      <c r="SZQ177" s="1"/>
      <c r="SZR177" s="1"/>
      <c r="SZS177" s="1"/>
      <c r="SZT177" s="1"/>
      <c r="SZU177" s="1"/>
      <c r="SZV177" s="1"/>
      <c r="SZW177" s="1"/>
      <c r="SZX177" s="1"/>
      <c r="SZY177" s="1"/>
      <c r="SZZ177" s="1"/>
      <c r="TAA177" s="1"/>
      <c r="TAB177" s="1"/>
      <c r="TAC177" s="1"/>
      <c r="TAD177" s="1"/>
      <c r="TAE177" s="1"/>
      <c r="TAF177" s="1"/>
      <c r="TAG177" s="1"/>
      <c r="TAH177" s="1"/>
      <c r="TAI177" s="1"/>
      <c r="TAJ177" s="1"/>
      <c r="TAK177" s="1"/>
      <c r="TAL177" s="1"/>
      <c r="TAM177" s="1"/>
      <c r="TAN177" s="1"/>
      <c r="TAO177" s="1"/>
      <c r="TAP177" s="1"/>
      <c r="TAQ177" s="1"/>
      <c r="TAR177" s="1"/>
      <c r="TAS177" s="1"/>
      <c r="TAT177" s="1"/>
      <c r="TAU177" s="1"/>
      <c r="TAV177" s="1"/>
      <c r="TAW177" s="1"/>
      <c r="TAX177" s="1"/>
      <c r="TAY177" s="1"/>
      <c r="TAZ177" s="1"/>
      <c r="TBA177" s="1"/>
      <c r="TBB177" s="1"/>
      <c r="TBC177" s="1"/>
      <c r="TBD177" s="1"/>
      <c r="TBE177" s="1"/>
      <c r="TBF177" s="1"/>
      <c r="TBG177" s="1"/>
      <c r="TBH177" s="1"/>
      <c r="TBI177" s="1"/>
      <c r="TBJ177" s="1"/>
      <c r="TBK177" s="1"/>
      <c r="TBL177" s="1"/>
      <c r="TBM177" s="1"/>
      <c r="TBN177" s="1"/>
      <c r="TBO177" s="1"/>
      <c r="TBP177" s="1"/>
      <c r="TBQ177" s="1"/>
      <c r="TBR177" s="1"/>
      <c r="TBS177" s="1"/>
      <c r="TBT177" s="1"/>
      <c r="TBU177" s="1"/>
      <c r="TBV177" s="1"/>
      <c r="TBW177" s="1"/>
      <c r="TBX177" s="1"/>
      <c r="TBY177" s="1"/>
      <c r="TBZ177" s="1"/>
      <c r="TCA177" s="1"/>
      <c r="TCB177" s="1"/>
      <c r="TCC177" s="1"/>
      <c r="TCD177" s="1"/>
      <c r="TCE177" s="1"/>
      <c r="TCF177" s="1"/>
      <c r="TCG177" s="1"/>
      <c r="TCH177" s="1"/>
      <c r="TCI177" s="1"/>
      <c r="TCJ177" s="1"/>
      <c r="TCK177" s="1"/>
      <c r="TCL177" s="1"/>
      <c r="TCM177" s="1"/>
      <c r="TCN177" s="1"/>
      <c r="TCO177" s="1"/>
      <c r="TCP177" s="1"/>
      <c r="TCQ177" s="1"/>
      <c r="TCR177" s="1"/>
      <c r="TCS177" s="1"/>
      <c r="TCT177" s="1"/>
      <c r="TCU177" s="1"/>
      <c r="TCV177" s="1"/>
      <c r="TCW177" s="1"/>
      <c r="TCX177" s="1"/>
      <c r="TCY177" s="1"/>
      <c r="TCZ177" s="1"/>
      <c r="TDA177" s="1"/>
      <c r="TDB177" s="1"/>
      <c r="TDC177" s="1"/>
      <c r="TDD177" s="1"/>
      <c r="TDE177" s="1"/>
      <c r="TDF177" s="1"/>
      <c r="TDG177" s="1"/>
      <c r="TDH177" s="1"/>
      <c r="TDI177" s="1"/>
      <c r="TDJ177" s="1"/>
      <c r="TDK177" s="1"/>
      <c r="TDL177" s="1"/>
      <c r="TDM177" s="1"/>
      <c r="TDN177" s="1"/>
      <c r="TDO177" s="1"/>
      <c r="TDP177" s="1"/>
      <c r="TDQ177" s="1"/>
      <c r="TDR177" s="1"/>
      <c r="TDS177" s="1"/>
      <c r="TDT177" s="1"/>
      <c r="TDU177" s="1"/>
      <c r="TDV177" s="1"/>
      <c r="TDW177" s="1"/>
      <c r="TDX177" s="1"/>
      <c r="TDY177" s="1"/>
      <c r="TDZ177" s="1"/>
      <c r="TEA177" s="1"/>
      <c r="TEB177" s="1"/>
      <c r="TEC177" s="1"/>
      <c r="TED177" s="1"/>
      <c r="TEE177" s="1"/>
      <c r="TEF177" s="1"/>
      <c r="TEG177" s="1"/>
      <c r="TEH177" s="1"/>
      <c r="TEI177" s="1"/>
      <c r="TEJ177" s="1"/>
      <c r="TEK177" s="1"/>
      <c r="TEL177" s="1"/>
      <c r="TEM177" s="1"/>
      <c r="TEN177" s="1"/>
      <c r="TEO177" s="1"/>
      <c r="TEP177" s="1"/>
      <c r="TEQ177" s="1"/>
      <c r="TER177" s="1"/>
      <c r="TES177" s="1"/>
      <c r="TET177" s="1"/>
      <c r="TEU177" s="1"/>
      <c r="TEV177" s="1"/>
      <c r="TEW177" s="1"/>
      <c r="TEX177" s="1"/>
      <c r="TEY177" s="1"/>
      <c r="TEZ177" s="1"/>
      <c r="TFA177" s="1"/>
      <c r="TFB177" s="1"/>
      <c r="TFC177" s="1"/>
      <c r="TFD177" s="1"/>
      <c r="TFE177" s="1"/>
      <c r="TFF177" s="1"/>
      <c r="TFG177" s="1"/>
      <c r="TFH177" s="1"/>
      <c r="TFI177" s="1"/>
      <c r="TFJ177" s="1"/>
      <c r="TFK177" s="1"/>
      <c r="TFL177" s="1"/>
      <c r="TFM177" s="1"/>
      <c r="TFN177" s="1"/>
      <c r="TFO177" s="1"/>
      <c r="TFP177" s="1"/>
      <c r="TFQ177" s="1"/>
      <c r="TFR177" s="1"/>
      <c r="TFS177" s="1"/>
      <c r="TFT177" s="1"/>
      <c r="TFU177" s="1"/>
      <c r="TFV177" s="1"/>
      <c r="TFW177" s="1"/>
      <c r="TFX177" s="1"/>
      <c r="TFY177" s="1"/>
      <c r="TFZ177" s="1"/>
      <c r="TGA177" s="1"/>
      <c r="TGB177" s="1"/>
      <c r="TGC177" s="1"/>
      <c r="TGD177" s="1"/>
      <c r="TGE177" s="1"/>
      <c r="TGF177" s="1"/>
      <c r="TGG177" s="1"/>
      <c r="TGH177" s="1"/>
      <c r="TGI177" s="1"/>
      <c r="TGJ177" s="1"/>
      <c r="TGK177" s="1"/>
      <c r="TGL177" s="1"/>
      <c r="TGM177" s="1"/>
      <c r="TGN177" s="1"/>
      <c r="TGO177" s="1"/>
      <c r="TGP177" s="1"/>
      <c r="TGQ177" s="1"/>
      <c r="TGR177" s="1"/>
      <c r="TGS177" s="1"/>
      <c r="TGT177" s="1"/>
      <c r="TGU177" s="1"/>
      <c r="TGV177" s="1"/>
      <c r="TGW177" s="1"/>
      <c r="TGX177" s="1"/>
      <c r="TGY177" s="1"/>
      <c r="TGZ177" s="1"/>
      <c r="THA177" s="1"/>
      <c r="THB177" s="1"/>
      <c r="THC177" s="1"/>
      <c r="THD177" s="1"/>
      <c r="THE177" s="1"/>
      <c r="THF177" s="1"/>
      <c r="THG177" s="1"/>
      <c r="THH177" s="1"/>
      <c r="THI177" s="1"/>
      <c r="THJ177" s="1"/>
      <c r="THK177" s="1"/>
      <c r="THL177" s="1"/>
      <c r="THM177" s="1"/>
      <c r="THN177" s="1"/>
      <c r="THO177" s="1"/>
      <c r="THP177" s="1"/>
      <c r="THQ177" s="1"/>
      <c r="THR177" s="1"/>
      <c r="THS177" s="1"/>
      <c r="THT177" s="1"/>
      <c r="THU177" s="1"/>
      <c r="THV177" s="1"/>
      <c r="THW177" s="1"/>
      <c r="THX177" s="1"/>
      <c r="THY177" s="1"/>
      <c r="THZ177" s="1"/>
      <c r="TIA177" s="1"/>
      <c r="TIB177" s="1"/>
      <c r="TIC177" s="1"/>
      <c r="TID177" s="1"/>
      <c r="TIE177" s="1"/>
      <c r="TIF177" s="1"/>
      <c r="TIG177" s="1"/>
      <c r="TIH177" s="1"/>
      <c r="TII177" s="1"/>
      <c r="TIJ177" s="1"/>
      <c r="TIK177" s="1"/>
      <c r="TIL177" s="1"/>
      <c r="TIM177" s="1"/>
      <c r="TIN177" s="1"/>
      <c r="TIO177" s="1"/>
      <c r="TIP177" s="1"/>
      <c r="TIQ177" s="1"/>
      <c r="TIR177" s="1"/>
      <c r="TIS177" s="1"/>
      <c r="TIT177" s="1"/>
      <c r="TIU177" s="1"/>
      <c r="TIV177" s="1"/>
      <c r="TIW177" s="1"/>
      <c r="TIX177" s="1"/>
      <c r="TIY177" s="1"/>
      <c r="TIZ177" s="1"/>
      <c r="TJA177" s="1"/>
      <c r="TJB177" s="1"/>
      <c r="TJC177" s="1"/>
      <c r="TJD177" s="1"/>
      <c r="TJE177" s="1"/>
      <c r="TJF177" s="1"/>
      <c r="TJG177" s="1"/>
      <c r="TJH177" s="1"/>
      <c r="TJI177" s="1"/>
      <c r="TJJ177" s="1"/>
      <c r="TJK177" s="1"/>
      <c r="TJL177" s="1"/>
      <c r="TJM177" s="1"/>
      <c r="TJN177" s="1"/>
      <c r="TJO177" s="1"/>
      <c r="TJP177" s="1"/>
      <c r="TJQ177" s="1"/>
      <c r="TJR177" s="1"/>
      <c r="TJS177" s="1"/>
      <c r="TJT177" s="1"/>
      <c r="TJU177" s="1"/>
      <c r="TJV177" s="1"/>
      <c r="TJW177" s="1"/>
      <c r="TJX177" s="1"/>
      <c r="TJY177" s="1"/>
      <c r="TJZ177" s="1"/>
      <c r="TKA177" s="1"/>
      <c r="TKB177" s="1"/>
      <c r="TKC177" s="1"/>
      <c r="TKD177" s="1"/>
      <c r="TKE177" s="1"/>
      <c r="TKF177" s="1"/>
      <c r="TKG177" s="1"/>
      <c r="TKH177" s="1"/>
      <c r="TKI177" s="1"/>
      <c r="TKJ177" s="1"/>
      <c r="TKK177" s="1"/>
      <c r="TKL177" s="1"/>
      <c r="TKM177" s="1"/>
      <c r="TKN177" s="1"/>
      <c r="TKO177" s="1"/>
      <c r="TKP177" s="1"/>
      <c r="TKQ177" s="1"/>
      <c r="TKR177" s="1"/>
      <c r="TKS177" s="1"/>
      <c r="TKT177" s="1"/>
      <c r="TKU177" s="1"/>
      <c r="TKV177" s="1"/>
      <c r="TKW177" s="1"/>
      <c r="TKX177" s="1"/>
      <c r="TKY177" s="1"/>
      <c r="TKZ177" s="1"/>
      <c r="TLA177" s="1"/>
      <c r="TLB177" s="1"/>
      <c r="TLC177" s="1"/>
      <c r="TLD177" s="1"/>
      <c r="TLE177" s="1"/>
      <c r="TLF177" s="1"/>
      <c r="TLG177" s="1"/>
      <c r="TLH177" s="1"/>
      <c r="TLI177" s="1"/>
      <c r="TLJ177" s="1"/>
      <c r="TLK177" s="1"/>
      <c r="TLL177" s="1"/>
      <c r="TLM177" s="1"/>
      <c r="TLN177" s="1"/>
      <c r="TLO177" s="1"/>
      <c r="TLP177" s="1"/>
      <c r="TLQ177" s="1"/>
      <c r="TLR177" s="1"/>
      <c r="TLS177" s="1"/>
      <c r="TLT177" s="1"/>
      <c r="TLU177" s="1"/>
      <c r="TLV177" s="1"/>
      <c r="TLW177" s="1"/>
      <c r="TLX177" s="1"/>
      <c r="TLY177" s="1"/>
      <c r="TLZ177" s="1"/>
      <c r="TMA177" s="1"/>
      <c r="TMB177" s="1"/>
      <c r="TMC177" s="1"/>
      <c r="TMD177" s="1"/>
      <c r="TME177" s="1"/>
      <c r="TMF177" s="1"/>
      <c r="TMG177" s="1"/>
      <c r="TMH177" s="1"/>
      <c r="TMI177" s="1"/>
      <c r="TMJ177" s="1"/>
      <c r="TMK177" s="1"/>
      <c r="TML177" s="1"/>
      <c r="TMM177" s="1"/>
      <c r="TMN177" s="1"/>
      <c r="TMO177" s="1"/>
      <c r="TMP177" s="1"/>
      <c r="TMQ177" s="1"/>
      <c r="TMR177" s="1"/>
      <c r="TMS177" s="1"/>
      <c r="TMT177" s="1"/>
      <c r="TMU177" s="1"/>
      <c r="TMV177" s="1"/>
      <c r="TMW177" s="1"/>
      <c r="TMX177" s="1"/>
      <c r="TMY177" s="1"/>
      <c r="TMZ177" s="1"/>
      <c r="TNA177" s="1"/>
      <c r="TNB177" s="1"/>
      <c r="TNC177" s="1"/>
      <c r="TND177" s="1"/>
      <c r="TNE177" s="1"/>
      <c r="TNF177" s="1"/>
      <c r="TNG177" s="1"/>
      <c r="TNH177" s="1"/>
      <c r="TNI177" s="1"/>
      <c r="TNJ177" s="1"/>
      <c r="TNK177" s="1"/>
      <c r="TNL177" s="1"/>
      <c r="TNM177" s="1"/>
      <c r="TNN177" s="1"/>
      <c r="TNO177" s="1"/>
      <c r="TNP177" s="1"/>
      <c r="TNQ177" s="1"/>
      <c r="TNR177" s="1"/>
      <c r="TNS177" s="1"/>
      <c r="TNT177" s="1"/>
      <c r="TNU177" s="1"/>
      <c r="TNV177" s="1"/>
      <c r="TNW177" s="1"/>
      <c r="TNX177" s="1"/>
      <c r="TNY177" s="1"/>
      <c r="TNZ177" s="1"/>
      <c r="TOA177" s="1"/>
      <c r="TOB177" s="1"/>
      <c r="TOC177" s="1"/>
      <c r="TOD177" s="1"/>
      <c r="TOE177" s="1"/>
      <c r="TOF177" s="1"/>
      <c r="TOG177" s="1"/>
      <c r="TOH177" s="1"/>
      <c r="TOI177" s="1"/>
      <c r="TOJ177" s="1"/>
      <c r="TOK177" s="1"/>
      <c r="TOL177" s="1"/>
      <c r="TOM177" s="1"/>
      <c r="TON177" s="1"/>
      <c r="TOO177" s="1"/>
      <c r="TOP177" s="1"/>
      <c r="TOQ177" s="1"/>
      <c r="TOR177" s="1"/>
      <c r="TOS177" s="1"/>
      <c r="TOT177" s="1"/>
      <c r="TOU177" s="1"/>
      <c r="TOV177" s="1"/>
      <c r="TOW177" s="1"/>
      <c r="TOX177" s="1"/>
      <c r="TOY177" s="1"/>
      <c r="TOZ177" s="1"/>
      <c r="TPA177" s="1"/>
      <c r="TPB177" s="1"/>
      <c r="TPC177" s="1"/>
      <c r="TPD177" s="1"/>
      <c r="TPE177" s="1"/>
      <c r="TPF177" s="1"/>
      <c r="TPG177" s="1"/>
      <c r="TPH177" s="1"/>
      <c r="TPI177" s="1"/>
      <c r="TPJ177" s="1"/>
      <c r="TPK177" s="1"/>
      <c r="TPL177" s="1"/>
      <c r="TPM177" s="1"/>
      <c r="TPN177" s="1"/>
      <c r="TPO177" s="1"/>
      <c r="TPP177" s="1"/>
      <c r="TPQ177" s="1"/>
      <c r="TPR177" s="1"/>
      <c r="TPS177" s="1"/>
      <c r="TPT177" s="1"/>
      <c r="TPU177" s="1"/>
      <c r="TPV177" s="1"/>
      <c r="TPW177" s="1"/>
      <c r="TPX177" s="1"/>
      <c r="TPY177" s="1"/>
      <c r="TPZ177" s="1"/>
      <c r="TQA177" s="1"/>
      <c r="TQB177" s="1"/>
      <c r="TQC177" s="1"/>
      <c r="TQD177" s="1"/>
      <c r="TQE177" s="1"/>
      <c r="TQF177" s="1"/>
      <c r="TQG177" s="1"/>
      <c r="TQH177" s="1"/>
      <c r="TQI177" s="1"/>
      <c r="TQJ177" s="1"/>
      <c r="TQK177" s="1"/>
      <c r="TQL177" s="1"/>
      <c r="TQM177" s="1"/>
      <c r="TQN177" s="1"/>
      <c r="TQO177" s="1"/>
      <c r="TQP177" s="1"/>
      <c r="TQQ177" s="1"/>
      <c r="TQR177" s="1"/>
      <c r="TQS177" s="1"/>
      <c r="TQT177" s="1"/>
      <c r="TQU177" s="1"/>
      <c r="TQV177" s="1"/>
      <c r="TQW177" s="1"/>
      <c r="TQX177" s="1"/>
      <c r="TQY177" s="1"/>
      <c r="TQZ177" s="1"/>
      <c r="TRA177" s="1"/>
      <c r="TRB177" s="1"/>
      <c r="TRC177" s="1"/>
      <c r="TRD177" s="1"/>
      <c r="TRE177" s="1"/>
      <c r="TRF177" s="1"/>
      <c r="TRG177" s="1"/>
      <c r="TRH177" s="1"/>
      <c r="TRI177" s="1"/>
      <c r="TRJ177" s="1"/>
      <c r="TRK177" s="1"/>
      <c r="TRL177" s="1"/>
      <c r="TRM177" s="1"/>
      <c r="TRN177" s="1"/>
      <c r="TRO177" s="1"/>
      <c r="TRP177" s="1"/>
      <c r="TRQ177" s="1"/>
      <c r="TRR177" s="1"/>
      <c r="TRS177" s="1"/>
      <c r="TRT177" s="1"/>
      <c r="TRU177" s="1"/>
      <c r="TRV177" s="1"/>
      <c r="TRW177" s="1"/>
      <c r="TRX177" s="1"/>
      <c r="TRY177" s="1"/>
      <c r="TRZ177" s="1"/>
      <c r="TSA177" s="1"/>
      <c r="TSB177" s="1"/>
      <c r="TSC177" s="1"/>
      <c r="TSD177" s="1"/>
      <c r="TSE177" s="1"/>
      <c r="TSF177" s="1"/>
      <c r="TSG177" s="1"/>
      <c r="TSH177" s="1"/>
      <c r="TSI177" s="1"/>
      <c r="TSJ177" s="1"/>
      <c r="TSK177" s="1"/>
      <c r="TSL177" s="1"/>
      <c r="TSM177" s="1"/>
      <c r="TSN177" s="1"/>
      <c r="TSO177" s="1"/>
      <c r="TSP177" s="1"/>
      <c r="TSQ177" s="1"/>
      <c r="TSR177" s="1"/>
      <c r="TSS177" s="1"/>
      <c r="TST177" s="1"/>
      <c r="TSU177" s="1"/>
      <c r="TSV177" s="1"/>
      <c r="TSW177" s="1"/>
      <c r="TSX177" s="1"/>
      <c r="TSY177" s="1"/>
      <c r="TSZ177" s="1"/>
      <c r="TTA177" s="1"/>
      <c r="TTB177" s="1"/>
      <c r="TTC177" s="1"/>
      <c r="TTD177" s="1"/>
      <c r="TTE177" s="1"/>
      <c r="TTF177" s="1"/>
      <c r="TTG177" s="1"/>
      <c r="TTH177" s="1"/>
      <c r="TTI177" s="1"/>
      <c r="TTJ177" s="1"/>
      <c r="TTK177" s="1"/>
      <c r="TTL177" s="1"/>
      <c r="TTM177" s="1"/>
      <c r="TTN177" s="1"/>
      <c r="TTO177" s="1"/>
      <c r="TTP177" s="1"/>
      <c r="TTQ177" s="1"/>
      <c r="TTR177" s="1"/>
      <c r="TTS177" s="1"/>
      <c r="TTT177" s="1"/>
      <c r="TTU177" s="1"/>
      <c r="TTV177" s="1"/>
      <c r="TTW177" s="1"/>
      <c r="TTX177" s="1"/>
      <c r="TTY177" s="1"/>
      <c r="TTZ177" s="1"/>
      <c r="TUA177" s="1"/>
      <c r="TUB177" s="1"/>
      <c r="TUC177" s="1"/>
      <c r="TUD177" s="1"/>
      <c r="TUE177" s="1"/>
      <c r="TUF177" s="1"/>
      <c r="TUG177" s="1"/>
      <c r="TUH177" s="1"/>
      <c r="TUI177" s="1"/>
      <c r="TUJ177" s="1"/>
      <c r="TUK177" s="1"/>
      <c r="TUL177" s="1"/>
      <c r="TUM177" s="1"/>
      <c r="TUN177" s="1"/>
      <c r="TUO177" s="1"/>
      <c r="TUP177" s="1"/>
      <c r="TUQ177" s="1"/>
      <c r="TUR177" s="1"/>
      <c r="TUS177" s="1"/>
      <c r="TUT177" s="1"/>
      <c r="TUU177" s="1"/>
      <c r="TUV177" s="1"/>
      <c r="TUW177" s="1"/>
      <c r="TUX177" s="1"/>
      <c r="TUY177" s="1"/>
      <c r="TUZ177" s="1"/>
      <c r="TVA177" s="1"/>
      <c r="TVB177" s="1"/>
      <c r="TVC177" s="1"/>
      <c r="TVD177" s="1"/>
      <c r="TVE177" s="1"/>
      <c r="TVF177" s="1"/>
      <c r="TVG177" s="1"/>
      <c r="TVH177" s="1"/>
      <c r="TVI177" s="1"/>
      <c r="TVJ177" s="1"/>
      <c r="TVK177" s="1"/>
      <c r="TVL177" s="1"/>
      <c r="TVM177" s="1"/>
      <c r="TVN177" s="1"/>
      <c r="TVO177" s="1"/>
      <c r="TVP177" s="1"/>
      <c r="TVQ177" s="1"/>
      <c r="TVR177" s="1"/>
      <c r="TVS177" s="1"/>
      <c r="TVT177" s="1"/>
      <c r="TVU177" s="1"/>
      <c r="TVV177" s="1"/>
      <c r="TVW177" s="1"/>
      <c r="TVX177" s="1"/>
      <c r="TVY177" s="1"/>
      <c r="TVZ177" s="1"/>
      <c r="TWA177" s="1"/>
      <c r="TWB177" s="1"/>
      <c r="TWC177" s="1"/>
      <c r="TWD177" s="1"/>
      <c r="TWE177" s="1"/>
      <c r="TWF177" s="1"/>
      <c r="TWG177" s="1"/>
      <c r="TWH177" s="1"/>
      <c r="TWI177" s="1"/>
      <c r="TWJ177" s="1"/>
      <c r="TWK177" s="1"/>
      <c r="TWL177" s="1"/>
      <c r="TWM177" s="1"/>
      <c r="TWN177" s="1"/>
      <c r="TWO177" s="1"/>
      <c r="TWP177" s="1"/>
      <c r="TWQ177" s="1"/>
      <c r="TWR177" s="1"/>
      <c r="TWS177" s="1"/>
      <c r="TWT177" s="1"/>
      <c r="TWU177" s="1"/>
      <c r="TWV177" s="1"/>
      <c r="TWW177" s="1"/>
      <c r="TWX177" s="1"/>
      <c r="TWY177" s="1"/>
      <c r="TWZ177" s="1"/>
      <c r="TXA177" s="1"/>
      <c r="TXB177" s="1"/>
      <c r="TXC177" s="1"/>
      <c r="TXD177" s="1"/>
      <c r="TXE177" s="1"/>
      <c r="TXF177" s="1"/>
      <c r="TXG177" s="1"/>
      <c r="TXH177" s="1"/>
      <c r="TXI177" s="1"/>
      <c r="TXJ177" s="1"/>
      <c r="TXK177" s="1"/>
      <c r="TXL177" s="1"/>
      <c r="TXM177" s="1"/>
      <c r="TXN177" s="1"/>
      <c r="TXO177" s="1"/>
      <c r="TXP177" s="1"/>
      <c r="TXQ177" s="1"/>
      <c r="TXR177" s="1"/>
      <c r="TXS177" s="1"/>
      <c r="TXT177" s="1"/>
      <c r="TXU177" s="1"/>
      <c r="TXV177" s="1"/>
      <c r="TXW177" s="1"/>
      <c r="TXX177" s="1"/>
      <c r="TXY177" s="1"/>
      <c r="TXZ177" s="1"/>
      <c r="TYA177" s="1"/>
      <c r="TYB177" s="1"/>
      <c r="TYC177" s="1"/>
      <c r="TYD177" s="1"/>
      <c r="TYE177" s="1"/>
      <c r="TYF177" s="1"/>
      <c r="TYG177" s="1"/>
      <c r="TYH177" s="1"/>
      <c r="TYI177" s="1"/>
      <c r="TYJ177" s="1"/>
      <c r="TYK177" s="1"/>
      <c r="TYL177" s="1"/>
      <c r="TYM177" s="1"/>
      <c r="TYN177" s="1"/>
      <c r="TYO177" s="1"/>
      <c r="TYP177" s="1"/>
      <c r="TYQ177" s="1"/>
      <c r="TYR177" s="1"/>
      <c r="TYS177" s="1"/>
      <c r="TYT177" s="1"/>
      <c r="TYU177" s="1"/>
      <c r="TYV177" s="1"/>
      <c r="TYW177" s="1"/>
      <c r="TYX177" s="1"/>
      <c r="TYY177" s="1"/>
      <c r="TYZ177" s="1"/>
      <c r="TZA177" s="1"/>
      <c r="TZB177" s="1"/>
      <c r="TZC177" s="1"/>
      <c r="TZD177" s="1"/>
      <c r="TZE177" s="1"/>
      <c r="TZF177" s="1"/>
      <c r="TZG177" s="1"/>
      <c r="TZH177" s="1"/>
      <c r="TZI177" s="1"/>
      <c r="TZJ177" s="1"/>
      <c r="TZK177" s="1"/>
      <c r="TZL177" s="1"/>
      <c r="TZM177" s="1"/>
      <c r="TZN177" s="1"/>
      <c r="TZO177" s="1"/>
      <c r="TZP177" s="1"/>
      <c r="TZQ177" s="1"/>
      <c r="TZR177" s="1"/>
      <c r="TZS177" s="1"/>
      <c r="TZT177" s="1"/>
      <c r="TZU177" s="1"/>
      <c r="TZV177" s="1"/>
      <c r="TZW177" s="1"/>
      <c r="TZX177" s="1"/>
      <c r="TZY177" s="1"/>
      <c r="TZZ177" s="1"/>
      <c r="UAA177" s="1"/>
      <c r="UAB177" s="1"/>
      <c r="UAC177" s="1"/>
      <c r="UAD177" s="1"/>
      <c r="UAE177" s="1"/>
      <c r="UAF177" s="1"/>
      <c r="UAG177" s="1"/>
      <c r="UAH177" s="1"/>
      <c r="UAI177" s="1"/>
      <c r="UAJ177" s="1"/>
      <c r="UAK177" s="1"/>
      <c r="UAL177" s="1"/>
      <c r="UAM177" s="1"/>
      <c r="UAN177" s="1"/>
      <c r="UAO177" s="1"/>
      <c r="UAP177" s="1"/>
      <c r="UAQ177" s="1"/>
      <c r="UAR177" s="1"/>
      <c r="UAS177" s="1"/>
      <c r="UAT177" s="1"/>
      <c r="UAU177" s="1"/>
      <c r="UAV177" s="1"/>
      <c r="UAW177" s="1"/>
      <c r="UAX177" s="1"/>
      <c r="UAY177" s="1"/>
      <c r="UAZ177" s="1"/>
      <c r="UBA177" s="1"/>
      <c r="UBB177" s="1"/>
      <c r="UBC177" s="1"/>
      <c r="UBD177" s="1"/>
      <c r="UBE177" s="1"/>
      <c r="UBF177" s="1"/>
      <c r="UBG177" s="1"/>
      <c r="UBH177" s="1"/>
      <c r="UBI177" s="1"/>
      <c r="UBJ177" s="1"/>
      <c r="UBK177" s="1"/>
      <c r="UBL177" s="1"/>
      <c r="UBM177" s="1"/>
      <c r="UBN177" s="1"/>
      <c r="UBO177" s="1"/>
      <c r="UBP177" s="1"/>
      <c r="UBQ177" s="1"/>
      <c r="UBR177" s="1"/>
      <c r="UBS177" s="1"/>
      <c r="UBT177" s="1"/>
      <c r="UBU177" s="1"/>
      <c r="UBV177" s="1"/>
      <c r="UBW177" s="1"/>
      <c r="UBX177" s="1"/>
      <c r="UBY177" s="1"/>
      <c r="UBZ177" s="1"/>
      <c r="UCA177" s="1"/>
      <c r="UCB177" s="1"/>
      <c r="UCC177" s="1"/>
      <c r="UCD177" s="1"/>
      <c r="UCE177" s="1"/>
      <c r="UCF177" s="1"/>
      <c r="UCG177" s="1"/>
      <c r="UCH177" s="1"/>
      <c r="UCI177" s="1"/>
      <c r="UCJ177" s="1"/>
      <c r="UCK177" s="1"/>
      <c r="UCL177" s="1"/>
      <c r="UCM177" s="1"/>
      <c r="UCN177" s="1"/>
      <c r="UCO177" s="1"/>
      <c r="UCP177" s="1"/>
      <c r="UCQ177" s="1"/>
      <c r="UCR177" s="1"/>
      <c r="UCS177" s="1"/>
      <c r="UCT177" s="1"/>
      <c r="UCU177" s="1"/>
      <c r="UCV177" s="1"/>
      <c r="UCW177" s="1"/>
      <c r="UCX177" s="1"/>
      <c r="UCY177" s="1"/>
      <c r="UCZ177" s="1"/>
      <c r="UDA177" s="1"/>
      <c r="UDB177" s="1"/>
      <c r="UDC177" s="1"/>
      <c r="UDD177" s="1"/>
      <c r="UDE177" s="1"/>
      <c r="UDF177" s="1"/>
      <c r="UDG177" s="1"/>
      <c r="UDH177" s="1"/>
      <c r="UDI177" s="1"/>
      <c r="UDJ177" s="1"/>
      <c r="UDK177" s="1"/>
      <c r="UDL177" s="1"/>
      <c r="UDM177" s="1"/>
      <c r="UDN177" s="1"/>
      <c r="UDO177" s="1"/>
      <c r="UDP177" s="1"/>
      <c r="UDQ177" s="1"/>
      <c r="UDR177" s="1"/>
      <c r="UDS177" s="1"/>
      <c r="UDT177" s="1"/>
      <c r="UDU177" s="1"/>
      <c r="UDV177" s="1"/>
      <c r="UDW177" s="1"/>
      <c r="UDX177" s="1"/>
      <c r="UDY177" s="1"/>
      <c r="UDZ177" s="1"/>
      <c r="UEA177" s="1"/>
      <c r="UEB177" s="1"/>
      <c r="UEC177" s="1"/>
      <c r="UED177" s="1"/>
      <c r="UEE177" s="1"/>
      <c r="UEF177" s="1"/>
      <c r="UEG177" s="1"/>
      <c r="UEH177" s="1"/>
      <c r="UEI177" s="1"/>
      <c r="UEJ177" s="1"/>
      <c r="UEK177" s="1"/>
      <c r="UEL177" s="1"/>
      <c r="UEM177" s="1"/>
      <c r="UEN177" s="1"/>
      <c r="UEO177" s="1"/>
      <c r="UEP177" s="1"/>
      <c r="UEQ177" s="1"/>
      <c r="UER177" s="1"/>
      <c r="UES177" s="1"/>
      <c r="UET177" s="1"/>
      <c r="UEU177" s="1"/>
      <c r="UEV177" s="1"/>
      <c r="UEW177" s="1"/>
      <c r="UEX177" s="1"/>
      <c r="UEY177" s="1"/>
      <c r="UEZ177" s="1"/>
      <c r="UFA177" s="1"/>
      <c r="UFB177" s="1"/>
      <c r="UFC177" s="1"/>
      <c r="UFD177" s="1"/>
      <c r="UFE177" s="1"/>
      <c r="UFF177" s="1"/>
      <c r="UFG177" s="1"/>
      <c r="UFH177" s="1"/>
      <c r="UFI177" s="1"/>
      <c r="UFJ177" s="1"/>
      <c r="UFK177" s="1"/>
      <c r="UFL177" s="1"/>
      <c r="UFM177" s="1"/>
      <c r="UFN177" s="1"/>
      <c r="UFO177" s="1"/>
      <c r="UFP177" s="1"/>
      <c r="UFQ177" s="1"/>
      <c r="UFR177" s="1"/>
      <c r="UFS177" s="1"/>
      <c r="UFT177" s="1"/>
      <c r="UFU177" s="1"/>
      <c r="UFV177" s="1"/>
      <c r="UFW177" s="1"/>
      <c r="UFX177" s="1"/>
      <c r="UFY177" s="1"/>
      <c r="UFZ177" s="1"/>
      <c r="UGA177" s="1"/>
      <c r="UGB177" s="1"/>
      <c r="UGC177" s="1"/>
      <c r="UGD177" s="1"/>
      <c r="UGE177" s="1"/>
      <c r="UGF177" s="1"/>
      <c r="UGG177" s="1"/>
      <c r="UGH177" s="1"/>
      <c r="UGI177" s="1"/>
      <c r="UGJ177" s="1"/>
      <c r="UGK177" s="1"/>
      <c r="UGL177" s="1"/>
      <c r="UGM177" s="1"/>
      <c r="UGN177" s="1"/>
      <c r="UGO177" s="1"/>
      <c r="UGP177" s="1"/>
      <c r="UGQ177" s="1"/>
      <c r="UGR177" s="1"/>
      <c r="UGS177" s="1"/>
      <c r="UGT177" s="1"/>
      <c r="UGU177" s="1"/>
      <c r="UGV177" s="1"/>
      <c r="UGW177" s="1"/>
      <c r="UGX177" s="1"/>
      <c r="UGY177" s="1"/>
      <c r="UGZ177" s="1"/>
      <c r="UHA177" s="1"/>
      <c r="UHB177" s="1"/>
      <c r="UHC177" s="1"/>
      <c r="UHD177" s="1"/>
      <c r="UHE177" s="1"/>
      <c r="UHF177" s="1"/>
      <c r="UHG177" s="1"/>
      <c r="UHH177" s="1"/>
      <c r="UHI177" s="1"/>
      <c r="UHJ177" s="1"/>
      <c r="UHK177" s="1"/>
      <c r="UHL177" s="1"/>
      <c r="UHM177" s="1"/>
      <c r="UHN177" s="1"/>
      <c r="UHO177" s="1"/>
      <c r="UHP177" s="1"/>
      <c r="UHQ177" s="1"/>
      <c r="UHR177" s="1"/>
      <c r="UHS177" s="1"/>
      <c r="UHT177" s="1"/>
      <c r="UHU177" s="1"/>
      <c r="UHV177" s="1"/>
      <c r="UHW177" s="1"/>
      <c r="UHX177" s="1"/>
      <c r="UHY177" s="1"/>
      <c r="UHZ177" s="1"/>
      <c r="UIA177" s="1"/>
      <c r="UIB177" s="1"/>
      <c r="UIC177" s="1"/>
      <c r="UID177" s="1"/>
      <c r="UIE177" s="1"/>
      <c r="UIF177" s="1"/>
      <c r="UIG177" s="1"/>
      <c r="UIH177" s="1"/>
      <c r="UII177" s="1"/>
      <c r="UIJ177" s="1"/>
      <c r="UIK177" s="1"/>
      <c r="UIL177" s="1"/>
      <c r="UIM177" s="1"/>
      <c r="UIN177" s="1"/>
      <c r="UIO177" s="1"/>
      <c r="UIP177" s="1"/>
      <c r="UIQ177" s="1"/>
      <c r="UIR177" s="1"/>
      <c r="UIS177" s="1"/>
      <c r="UIT177" s="1"/>
      <c r="UIU177" s="1"/>
      <c r="UIV177" s="1"/>
      <c r="UIW177" s="1"/>
      <c r="UIX177" s="1"/>
      <c r="UIY177" s="1"/>
      <c r="UIZ177" s="1"/>
      <c r="UJA177" s="1"/>
      <c r="UJB177" s="1"/>
      <c r="UJC177" s="1"/>
      <c r="UJD177" s="1"/>
      <c r="UJE177" s="1"/>
      <c r="UJF177" s="1"/>
      <c r="UJG177" s="1"/>
      <c r="UJH177" s="1"/>
      <c r="UJI177" s="1"/>
      <c r="UJJ177" s="1"/>
      <c r="UJK177" s="1"/>
      <c r="UJL177" s="1"/>
      <c r="UJM177" s="1"/>
      <c r="UJN177" s="1"/>
      <c r="UJO177" s="1"/>
      <c r="UJP177" s="1"/>
      <c r="UJQ177" s="1"/>
      <c r="UJR177" s="1"/>
      <c r="UJS177" s="1"/>
      <c r="UJT177" s="1"/>
      <c r="UJU177" s="1"/>
      <c r="UJV177" s="1"/>
      <c r="UJW177" s="1"/>
      <c r="UJX177" s="1"/>
      <c r="UJY177" s="1"/>
      <c r="UJZ177" s="1"/>
      <c r="UKA177" s="1"/>
      <c r="UKB177" s="1"/>
      <c r="UKC177" s="1"/>
      <c r="UKD177" s="1"/>
      <c r="UKE177" s="1"/>
      <c r="UKF177" s="1"/>
      <c r="UKG177" s="1"/>
      <c r="UKH177" s="1"/>
      <c r="UKI177" s="1"/>
      <c r="UKJ177" s="1"/>
      <c r="UKK177" s="1"/>
      <c r="UKL177" s="1"/>
      <c r="UKM177" s="1"/>
      <c r="UKN177" s="1"/>
      <c r="UKO177" s="1"/>
      <c r="UKP177" s="1"/>
      <c r="UKQ177" s="1"/>
      <c r="UKR177" s="1"/>
      <c r="UKS177" s="1"/>
      <c r="UKT177" s="1"/>
      <c r="UKU177" s="1"/>
      <c r="UKV177" s="1"/>
      <c r="UKW177" s="1"/>
      <c r="UKX177" s="1"/>
      <c r="UKY177" s="1"/>
      <c r="UKZ177" s="1"/>
      <c r="ULA177" s="1"/>
      <c r="ULB177" s="1"/>
      <c r="ULC177" s="1"/>
      <c r="ULD177" s="1"/>
      <c r="ULE177" s="1"/>
      <c r="ULF177" s="1"/>
      <c r="ULG177" s="1"/>
      <c r="ULH177" s="1"/>
      <c r="ULI177" s="1"/>
      <c r="ULJ177" s="1"/>
      <c r="ULK177" s="1"/>
      <c r="ULL177" s="1"/>
      <c r="ULM177" s="1"/>
      <c r="ULN177" s="1"/>
      <c r="ULO177" s="1"/>
      <c r="ULP177" s="1"/>
      <c r="ULQ177" s="1"/>
      <c r="ULR177" s="1"/>
      <c r="ULS177" s="1"/>
      <c r="ULT177" s="1"/>
      <c r="ULU177" s="1"/>
      <c r="ULV177" s="1"/>
      <c r="ULW177" s="1"/>
      <c r="ULX177" s="1"/>
      <c r="ULY177" s="1"/>
      <c r="ULZ177" s="1"/>
      <c r="UMA177" s="1"/>
      <c r="UMB177" s="1"/>
      <c r="UMC177" s="1"/>
      <c r="UMD177" s="1"/>
      <c r="UME177" s="1"/>
      <c r="UMF177" s="1"/>
      <c r="UMG177" s="1"/>
      <c r="UMH177" s="1"/>
      <c r="UMI177" s="1"/>
      <c r="UMJ177" s="1"/>
      <c r="UMK177" s="1"/>
      <c r="UML177" s="1"/>
      <c r="UMM177" s="1"/>
      <c r="UMN177" s="1"/>
      <c r="UMO177" s="1"/>
      <c r="UMP177" s="1"/>
      <c r="UMQ177" s="1"/>
      <c r="UMR177" s="1"/>
      <c r="UMS177" s="1"/>
      <c r="UMT177" s="1"/>
      <c r="UMU177" s="1"/>
      <c r="UMV177" s="1"/>
      <c r="UMW177" s="1"/>
      <c r="UMX177" s="1"/>
      <c r="UMY177" s="1"/>
      <c r="UMZ177" s="1"/>
      <c r="UNA177" s="1"/>
      <c r="UNB177" s="1"/>
      <c r="UNC177" s="1"/>
      <c r="UND177" s="1"/>
      <c r="UNE177" s="1"/>
      <c r="UNF177" s="1"/>
      <c r="UNG177" s="1"/>
      <c r="UNH177" s="1"/>
      <c r="UNI177" s="1"/>
      <c r="UNJ177" s="1"/>
      <c r="UNK177" s="1"/>
      <c r="UNL177" s="1"/>
      <c r="UNM177" s="1"/>
      <c r="UNN177" s="1"/>
      <c r="UNO177" s="1"/>
      <c r="UNP177" s="1"/>
      <c r="UNQ177" s="1"/>
      <c r="UNR177" s="1"/>
      <c r="UNS177" s="1"/>
      <c r="UNT177" s="1"/>
      <c r="UNU177" s="1"/>
      <c r="UNV177" s="1"/>
      <c r="UNW177" s="1"/>
      <c r="UNX177" s="1"/>
      <c r="UNY177" s="1"/>
      <c r="UNZ177" s="1"/>
      <c r="UOA177" s="1"/>
      <c r="UOB177" s="1"/>
      <c r="UOC177" s="1"/>
      <c r="UOD177" s="1"/>
      <c r="UOE177" s="1"/>
      <c r="UOF177" s="1"/>
      <c r="UOG177" s="1"/>
      <c r="UOH177" s="1"/>
      <c r="UOI177" s="1"/>
      <c r="UOJ177" s="1"/>
      <c r="UOK177" s="1"/>
      <c r="UOL177" s="1"/>
      <c r="UOM177" s="1"/>
      <c r="UON177" s="1"/>
      <c r="UOO177" s="1"/>
      <c r="UOP177" s="1"/>
      <c r="UOQ177" s="1"/>
      <c r="UOR177" s="1"/>
      <c r="UOS177" s="1"/>
      <c r="UOT177" s="1"/>
      <c r="UOU177" s="1"/>
      <c r="UOV177" s="1"/>
      <c r="UOW177" s="1"/>
      <c r="UOX177" s="1"/>
      <c r="UOY177" s="1"/>
      <c r="UOZ177" s="1"/>
      <c r="UPA177" s="1"/>
      <c r="UPB177" s="1"/>
      <c r="UPC177" s="1"/>
      <c r="UPD177" s="1"/>
      <c r="UPE177" s="1"/>
      <c r="UPF177" s="1"/>
      <c r="UPG177" s="1"/>
      <c r="UPH177" s="1"/>
      <c r="UPI177" s="1"/>
      <c r="UPJ177" s="1"/>
      <c r="UPK177" s="1"/>
      <c r="UPL177" s="1"/>
      <c r="UPM177" s="1"/>
      <c r="UPN177" s="1"/>
      <c r="UPO177" s="1"/>
      <c r="UPP177" s="1"/>
      <c r="UPQ177" s="1"/>
      <c r="UPR177" s="1"/>
      <c r="UPS177" s="1"/>
      <c r="UPT177" s="1"/>
      <c r="UPU177" s="1"/>
      <c r="UPV177" s="1"/>
      <c r="UPW177" s="1"/>
      <c r="UPX177" s="1"/>
      <c r="UPY177" s="1"/>
      <c r="UPZ177" s="1"/>
      <c r="UQA177" s="1"/>
      <c r="UQB177" s="1"/>
      <c r="UQC177" s="1"/>
      <c r="UQD177" s="1"/>
      <c r="UQE177" s="1"/>
      <c r="UQF177" s="1"/>
      <c r="UQG177" s="1"/>
      <c r="UQH177" s="1"/>
      <c r="UQI177" s="1"/>
      <c r="UQJ177" s="1"/>
      <c r="UQK177" s="1"/>
      <c r="UQL177" s="1"/>
      <c r="UQM177" s="1"/>
      <c r="UQN177" s="1"/>
      <c r="UQO177" s="1"/>
      <c r="UQP177" s="1"/>
      <c r="UQQ177" s="1"/>
      <c r="UQR177" s="1"/>
      <c r="UQS177" s="1"/>
      <c r="UQT177" s="1"/>
      <c r="UQU177" s="1"/>
      <c r="UQV177" s="1"/>
      <c r="UQW177" s="1"/>
      <c r="UQX177" s="1"/>
      <c r="UQY177" s="1"/>
      <c r="UQZ177" s="1"/>
      <c r="URA177" s="1"/>
      <c r="URB177" s="1"/>
      <c r="URC177" s="1"/>
      <c r="URD177" s="1"/>
      <c r="URE177" s="1"/>
      <c r="URF177" s="1"/>
      <c r="URG177" s="1"/>
      <c r="URH177" s="1"/>
      <c r="URI177" s="1"/>
      <c r="URJ177" s="1"/>
      <c r="URK177" s="1"/>
      <c r="URL177" s="1"/>
      <c r="URM177" s="1"/>
      <c r="URN177" s="1"/>
      <c r="URO177" s="1"/>
      <c r="URP177" s="1"/>
      <c r="URQ177" s="1"/>
      <c r="URR177" s="1"/>
      <c r="URS177" s="1"/>
      <c r="URT177" s="1"/>
      <c r="URU177" s="1"/>
      <c r="URV177" s="1"/>
      <c r="URW177" s="1"/>
      <c r="URX177" s="1"/>
      <c r="URY177" s="1"/>
      <c r="URZ177" s="1"/>
      <c r="USA177" s="1"/>
      <c r="USB177" s="1"/>
      <c r="USC177" s="1"/>
      <c r="USD177" s="1"/>
      <c r="USE177" s="1"/>
      <c r="USF177" s="1"/>
      <c r="USG177" s="1"/>
      <c r="USH177" s="1"/>
      <c r="USI177" s="1"/>
      <c r="USJ177" s="1"/>
      <c r="USK177" s="1"/>
      <c r="USL177" s="1"/>
      <c r="USM177" s="1"/>
      <c r="USN177" s="1"/>
      <c r="USO177" s="1"/>
      <c r="USP177" s="1"/>
      <c r="USQ177" s="1"/>
      <c r="USR177" s="1"/>
      <c r="USS177" s="1"/>
      <c r="UST177" s="1"/>
      <c r="USU177" s="1"/>
      <c r="USV177" s="1"/>
      <c r="USW177" s="1"/>
      <c r="USX177" s="1"/>
      <c r="USY177" s="1"/>
      <c r="USZ177" s="1"/>
      <c r="UTA177" s="1"/>
      <c r="UTB177" s="1"/>
      <c r="UTC177" s="1"/>
      <c r="UTD177" s="1"/>
      <c r="UTE177" s="1"/>
      <c r="UTF177" s="1"/>
      <c r="UTG177" s="1"/>
      <c r="UTH177" s="1"/>
      <c r="UTI177" s="1"/>
      <c r="UTJ177" s="1"/>
      <c r="UTK177" s="1"/>
      <c r="UTL177" s="1"/>
      <c r="UTM177" s="1"/>
      <c r="UTN177" s="1"/>
      <c r="UTO177" s="1"/>
      <c r="UTP177" s="1"/>
      <c r="UTQ177" s="1"/>
      <c r="UTR177" s="1"/>
      <c r="UTS177" s="1"/>
      <c r="UTT177" s="1"/>
      <c r="UTU177" s="1"/>
      <c r="UTV177" s="1"/>
      <c r="UTW177" s="1"/>
      <c r="UTX177" s="1"/>
      <c r="UTY177" s="1"/>
      <c r="UTZ177" s="1"/>
      <c r="UUA177" s="1"/>
      <c r="UUB177" s="1"/>
      <c r="UUC177" s="1"/>
      <c r="UUD177" s="1"/>
      <c r="UUE177" s="1"/>
      <c r="UUF177" s="1"/>
      <c r="UUG177" s="1"/>
      <c r="UUH177" s="1"/>
      <c r="UUI177" s="1"/>
      <c r="UUJ177" s="1"/>
      <c r="UUK177" s="1"/>
      <c r="UUL177" s="1"/>
      <c r="UUM177" s="1"/>
      <c r="UUN177" s="1"/>
      <c r="UUO177" s="1"/>
      <c r="UUP177" s="1"/>
      <c r="UUQ177" s="1"/>
      <c r="UUR177" s="1"/>
      <c r="UUS177" s="1"/>
      <c r="UUT177" s="1"/>
      <c r="UUU177" s="1"/>
      <c r="UUV177" s="1"/>
      <c r="UUW177" s="1"/>
      <c r="UUX177" s="1"/>
      <c r="UUY177" s="1"/>
      <c r="UUZ177" s="1"/>
      <c r="UVA177" s="1"/>
      <c r="UVB177" s="1"/>
      <c r="UVC177" s="1"/>
      <c r="UVD177" s="1"/>
      <c r="UVE177" s="1"/>
      <c r="UVF177" s="1"/>
      <c r="UVG177" s="1"/>
      <c r="UVH177" s="1"/>
      <c r="UVI177" s="1"/>
      <c r="UVJ177" s="1"/>
      <c r="UVK177" s="1"/>
      <c r="UVL177" s="1"/>
      <c r="UVM177" s="1"/>
      <c r="UVN177" s="1"/>
      <c r="UVO177" s="1"/>
      <c r="UVP177" s="1"/>
      <c r="UVQ177" s="1"/>
      <c r="UVR177" s="1"/>
      <c r="UVS177" s="1"/>
      <c r="UVT177" s="1"/>
      <c r="UVU177" s="1"/>
      <c r="UVV177" s="1"/>
      <c r="UVW177" s="1"/>
      <c r="UVX177" s="1"/>
      <c r="UVY177" s="1"/>
      <c r="UVZ177" s="1"/>
      <c r="UWA177" s="1"/>
      <c r="UWB177" s="1"/>
      <c r="UWC177" s="1"/>
      <c r="UWD177" s="1"/>
      <c r="UWE177" s="1"/>
      <c r="UWF177" s="1"/>
      <c r="UWG177" s="1"/>
      <c r="UWH177" s="1"/>
      <c r="UWI177" s="1"/>
      <c r="UWJ177" s="1"/>
      <c r="UWK177" s="1"/>
      <c r="UWL177" s="1"/>
      <c r="UWM177" s="1"/>
      <c r="UWN177" s="1"/>
      <c r="UWO177" s="1"/>
      <c r="UWP177" s="1"/>
      <c r="UWQ177" s="1"/>
      <c r="UWR177" s="1"/>
      <c r="UWS177" s="1"/>
      <c r="UWT177" s="1"/>
      <c r="UWU177" s="1"/>
      <c r="UWV177" s="1"/>
      <c r="UWW177" s="1"/>
      <c r="UWX177" s="1"/>
      <c r="UWY177" s="1"/>
      <c r="UWZ177" s="1"/>
      <c r="UXA177" s="1"/>
      <c r="UXB177" s="1"/>
      <c r="UXC177" s="1"/>
      <c r="UXD177" s="1"/>
      <c r="UXE177" s="1"/>
      <c r="UXF177" s="1"/>
      <c r="UXG177" s="1"/>
      <c r="UXH177" s="1"/>
      <c r="UXI177" s="1"/>
      <c r="UXJ177" s="1"/>
      <c r="UXK177" s="1"/>
      <c r="UXL177" s="1"/>
      <c r="UXM177" s="1"/>
      <c r="UXN177" s="1"/>
      <c r="UXO177" s="1"/>
      <c r="UXP177" s="1"/>
      <c r="UXQ177" s="1"/>
      <c r="UXR177" s="1"/>
      <c r="UXS177" s="1"/>
      <c r="UXT177" s="1"/>
      <c r="UXU177" s="1"/>
      <c r="UXV177" s="1"/>
      <c r="UXW177" s="1"/>
      <c r="UXX177" s="1"/>
      <c r="UXY177" s="1"/>
      <c r="UXZ177" s="1"/>
      <c r="UYA177" s="1"/>
      <c r="UYB177" s="1"/>
      <c r="UYC177" s="1"/>
      <c r="UYD177" s="1"/>
      <c r="UYE177" s="1"/>
      <c r="UYF177" s="1"/>
      <c r="UYG177" s="1"/>
      <c r="UYH177" s="1"/>
      <c r="UYI177" s="1"/>
      <c r="UYJ177" s="1"/>
      <c r="UYK177" s="1"/>
      <c r="UYL177" s="1"/>
      <c r="UYM177" s="1"/>
      <c r="UYN177" s="1"/>
      <c r="UYO177" s="1"/>
      <c r="UYP177" s="1"/>
      <c r="UYQ177" s="1"/>
      <c r="UYR177" s="1"/>
      <c r="UYS177" s="1"/>
      <c r="UYT177" s="1"/>
      <c r="UYU177" s="1"/>
      <c r="UYV177" s="1"/>
      <c r="UYW177" s="1"/>
      <c r="UYX177" s="1"/>
      <c r="UYY177" s="1"/>
      <c r="UYZ177" s="1"/>
      <c r="UZA177" s="1"/>
      <c r="UZB177" s="1"/>
      <c r="UZC177" s="1"/>
      <c r="UZD177" s="1"/>
      <c r="UZE177" s="1"/>
      <c r="UZF177" s="1"/>
      <c r="UZG177" s="1"/>
      <c r="UZH177" s="1"/>
      <c r="UZI177" s="1"/>
      <c r="UZJ177" s="1"/>
      <c r="UZK177" s="1"/>
      <c r="UZL177" s="1"/>
      <c r="UZM177" s="1"/>
      <c r="UZN177" s="1"/>
      <c r="UZO177" s="1"/>
      <c r="UZP177" s="1"/>
      <c r="UZQ177" s="1"/>
      <c r="UZR177" s="1"/>
      <c r="UZS177" s="1"/>
      <c r="UZT177" s="1"/>
      <c r="UZU177" s="1"/>
      <c r="UZV177" s="1"/>
      <c r="UZW177" s="1"/>
      <c r="UZX177" s="1"/>
      <c r="UZY177" s="1"/>
      <c r="UZZ177" s="1"/>
      <c r="VAA177" s="1"/>
      <c r="VAB177" s="1"/>
      <c r="VAC177" s="1"/>
      <c r="VAD177" s="1"/>
      <c r="VAE177" s="1"/>
      <c r="VAF177" s="1"/>
      <c r="VAG177" s="1"/>
      <c r="VAH177" s="1"/>
      <c r="VAI177" s="1"/>
      <c r="VAJ177" s="1"/>
      <c r="VAK177" s="1"/>
      <c r="VAL177" s="1"/>
      <c r="VAM177" s="1"/>
      <c r="VAN177" s="1"/>
      <c r="VAO177" s="1"/>
      <c r="VAP177" s="1"/>
      <c r="VAQ177" s="1"/>
      <c r="VAR177" s="1"/>
      <c r="VAS177" s="1"/>
      <c r="VAT177" s="1"/>
      <c r="VAU177" s="1"/>
      <c r="VAV177" s="1"/>
      <c r="VAW177" s="1"/>
      <c r="VAX177" s="1"/>
      <c r="VAY177" s="1"/>
      <c r="VAZ177" s="1"/>
      <c r="VBA177" s="1"/>
      <c r="VBB177" s="1"/>
      <c r="VBC177" s="1"/>
      <c r="VBD177" s="1"/>
      <c r="VBE177" s="1"/>
      <c r="VBF177" s="1"/>
      <c r="VBG177" s="1"/>
      <c r="VBH177" s="1"/>
      <c r="VBI177" s="1"/>
      <c r="VBJ177" s="1"/>
      <c r="VBK177" s="1"/>
      <c r="VBL177" s="1"/>
      <c r="VBM177" s="1"/>
      <c r="VBN177" s="1"/>
      <c r="VBO177" s="1"/>
      <c r="VBP177" s="1"/>
      <c r="VBQ177" s="1"/>
      <c r="VBR177" s="1"/>
      <c r="VBS177" s="1"/>
      <c r="VBT177" s="1"/>
      <c r="VBU177" s="1"/>
      <c r="VBV177" s="1"/>
      <c r="VBW177" s="1"/>
      <c r="VBX177" s="1"/>
      <c r="VBY177" s="1"/>
      <c r="VBZ177" s="1"/>
      <c r="VCA177" s="1"/>
      <c r="VCB177" s="1"/>
      <c r="VCC177" s="1"/>
      <c r="VCD177" s="1"/>
      <c r="VCE177" s="1"/>
      <c r="VCF177" s="1"/>
      <c r="VCG177" s="1"/>
      <c r="VCH177" s="1"/>
      <c r="VCI177" s="1"/>
      <c r="VCJ177" s="1"/>
      <c r="VCK177" s="1"/>
      <c r="VCL177" s="1"/>
      <c r="VCM177" s="1"/>
      <c r="VCN177" s="1"/>
      <c r="VCO177" s="1"/>
      <c r="VCP177" s="1"/>
      <c r="VCQ177" s="1"/>
      <c r="VCR177" s="1"/>
      <c r="VCS177" s="1"/>
      <c r="VCT177" s="1"/>
      <c r="VCU177" s="1"/>
      <c r="VCV177" s="1"/>
      <c r="VCW177" s="1"/>
      <c r="VCX177" s="1"/>
      <c r="VCY177" s="1"/>
      <c r="VCZ177" s="1"/>
      <c r="VDA177" s="1"/>
      <c r="VDB177" s="1"/>
      <c r="VDC177" s="1"/>
      <c r="VDD177" s="1"/>
      <c r="VDE177" s="1"/>
      <c r="VDF177" s="1"/>
      <c r="VDG177" s="1"/>
      <c r="VDH177" s="1"/>
      <c r="VDI177" s="1"/>
      <c r="VDJ177" s="1"/>
      <c r="VDK177" s="1"/>
      <c r="VDL177" s="1"/>
      <c r="VDM177" s="1"/>
      <c r="VDN177" s="1"/>
      <c r="VDO177" s="1"/>
      <c r="VDP177" s="1"/>
      <c r="VDQ177" s="1"/>
      <c r="VDR177" s="1"/>
      <c r="VDS177" s="1"/>
      <c r="VDT177" s="1"/>
      <c r="VDU177" s="1"/>
      <c r="VDV177" s="1"/>
      <c r="VDW177" s="1"/>
      <c r="VDX177" s="1"/>
      <c r="VDY177" s="1"/>
      <c r="VDZ177" s="1"/>
      <c r="VEA177" s="1"/>
      <c r="VEB177" s="1"/>
      <c r="VEC177" s="1"/>
      <c r="VED177" s="1"/>
      <c r="VEE177" s="1"/>
      <c r="VEF177" s="1"/>
      <c r="VEG177" s="1"/>
      <c r="VEH177" s="1"/>
      <c r="VEI177" s="1"/>
      <c r="VEJ177" s="1"/>
      <c r="VEK177" s="1"/>
      <c r="VEL177" s="1"/>
      <c r="VEM177" s="1"/>
      <c r="VEN177" s="1"/>
      <c r="VEO177" s="1"/>
      <c r="VEP177" s="1"/>
      <c r="VEQ177" s="1"/>
      <c r="VER177" s="1"/>
      <c r="VES177" s="1"/>
      <c r="VET177" s="1"/>
      <c r="VEU177" s="1"/>
      <c r="VEV177" s="1"/>
      <c r="VEW177" s="1"/>
      <c r="VEX177" s="1"/>
      <c r="VEY177" s="1"/>
      <c r="VEZ177" s="1"/>
      <c r="VFA177" s="1"/>
      <c r="VFB177" s="1"/>
      <c r="VFC177" s="1"/>
      <c r="VFD177" s="1"/>
      <c r="VFE177" s="1"/>
      <c r="VFF177" s="1"/>
      <c r="VFG177" s="1"/>
      <c r="VFH177" s="1"/>
      <c r="VFI177" s="1"/>
      <c r="VFJ177" s="1"/>
      <c r="VFK177" s="1"/>
      <c r="VFL177" s="1"/>
      <c r="VFM177" s="1"/>
      <c r="VFN177" s="1"/>
      <c r="VFO177" s="1"/>
      <c r="VFP177" s="1"/>
      <c r="VFQ177" s="1"/>
      <c r="VFR177" s="1"/>
      <c r="VFS177" s="1"/>
      <c r="VFT177" s="1"/>
      <c r="VFU177" s="1"/>
      <c r="VFV177" s="1"/>
      <c r="VFW177" s="1"/>
      <c r="VFX177" s="1"/>
      <c r="VFY177" s="1"/>
      <c r="VFZ177" s="1"/>
      <c r="VGA177" s="1"/>
      <c r="VGB177" s="1"/>
      <c r="VGC177" s="1"/>
      <c r="VGD177" s="1"/>
      <c r="VGE177" s="1"/>
      <c r="VGF177" s="1"/>
      <c r="VGG177" s="1"/>
      <c r="VGH177" s="1"/>
      <c r="VGI177" s="1"/>
      <c r="VGJ177" s="1"/>
      <c r="VGK177" s="1"/>
      <c r="VGL177" s="1"/>
      <c r="VGM177" s="1"/>
      <c r="VGN177" s="1"/>
      <c r="VGO177" s="1"/>
      <c r="VGP177" s="1"/>
      <c r="VGQ177" s="1"/>
      <c r="VGR177" s="1"/>
      <c r="VGS177" s="1"/>
      <c r="VGT177" s="1"/>
      <c r="VGU177" s="1"/>
      <c r="VGV177" s="1"/>
      <c r="VGW177" s="1"/>
      <c r="VGX177" s="1"/>
      <c r="VGY177" s="1"/>
      <c r="VGZ177" s="1"/>
      <c r="VHA177" s="1"/>
      <c r="VHB177" s="1"/>
      <c r="VHC177" s="1"/>
      <c r="VHD177" s="1"/>
      <c r="VHE177" s="1"/>
      <c r="VHF177" s="1"/>
      <c r="VHG177" s="1"/>
      <c r="VHH177" s="1"/>
      <c r="VHI177" s="1"/>
      <c r="VHJ177" s="1"/>
      <c r="VHK177" s="1"/>
      <c r="VHL177" s="1"/>
      <c r="VHM177" s="1"/>
      <c r="VHN177" s="1"/>
      <c r="VHO177" s="1"/>
      <c r="VHP177" s="1"/>
      <c r="VHQ177" s="1"/>
      <c r="VHR177" s="1"/>
      <c r="VHS177" s="1"/>
      <c r="VHT177" s="1"/>
      <c r="VHU177" s="1"/>
      <c r="VHV177" s="1"/>
      <c r="VHW177" s="1"/>
      <c r="VHX177" s="1"/>
      <c r="VHY177" s="1"/>
      <c r="VHZ177" s="1"/>
      <c r="VIA177" s="1"/>
      <c r="VIB177" s="1"/>
      <c r="VIC177" s="1"/>
      <c r="VID177" s="1"/>
      <c r="VIE177" s="1"/>
      <c r="VIF177" s="1"/>
      <c r="VIG177" s="1"/>
      <c r="VIH177" s="1"/>
      <c r="VII177" s="1"/>
      <c r="VIJ177" s="1"/>
      <c r="VIK177" s="1"/>
      <c r="VIL177" s="1"/>
      <c r="VIM177" s="1"/>
      <c r="VIN177" s="1"/>
      <c r="VIO177" s="1"/>
      <c r="VIP177" s="1"/>
      <c r="VIQ177" s="1"/>
      <c r="VIR177" s="1"/>
      <c r="VIS177" s="1"/>
      <c r="VIT177" s="1"/>
      <c r="VIU177" s="1"/>
      <c r="VIV177" s="1"/>
      <c r="VIW177" s="1"/>
      <c r="VIX177" s="1"/>
      <c r="VIY177" s="1"/>
      <c r="VIZ177" s="1"/>
      <c r="VJA177" s="1"/>
      <c r="VJB177" s="1"/>
      <c r="VJC177" s="1"/>
      <c r="VJD177" s="1"/>
      <c r="VJE177" s="1"/>
      <c r="VJF177" s="1"/>
      <c r="VJG177" s="1"/>
      <c r="VJH177" s="1"/>
      <c r="VJI177" s="1"/>
      <c r="VJJ177" s="1"/>
      <c r="VJK177" s="1"/>
      <c r="VJL177" s="1"/>
      <c r="VJM177" s="1"/>
      <c r="VJN177" s="1"/>
      <c r="VJO177" s="1"/>
      <c r="VJP177" s="1"/>
      <c r="VJQ177" s="1"/>
      <c r="VJR177" s="1"/>
      <c r="VJS177" s="1"/>
      <c r="VJT177" s="1"/>
      <c r="VJU177" s="1"/>
      <c r="VJV177" s="1"/>
      <c r="VJW177" s="1"/>
      <c r="VJX177" s="1"/>
      <c r="VJY177" s="1"/>
      <c r="VJZ177" s="1"/>
      <c r="VKA177" s="1"/>
      <c r="VKB177" s="1"/>
      <c r="VKC177" s="1"/>
      <c r="VKD177" s="1"/>
      <c r="VKE177" s="1"/>
      <c r="VKF177" s="1"/>
      <c r="VKG177" s="1"/>
      <c r="VKH177" s="1"/>
      <c r="VKI177" s="1"/>
      <c r="VKJ177" s="1"/>
      <c r="VKK177" s="1"/>
      <c r="VKL177" s="1"/>
      <c r="VKM177" s="1"/>
      <c r="VKN177" s="1"/>
      <c r="VKO177" s="1"/>
      <c r="VKP177" s="1"/>
      <c r="VKQ177" s="1"/>
      <c r="VKR177" s="1"/>
      <c r="VKS177" s="1"/>
      <c r="VKT177" s="1"/>
      <c r="VKU177" s="1"/>
      <c r="VKV177" s="1"/>
      <c r="VKW177" s="1"/>
      <c r="VKX177" s="1"/>
      <c r="VKY177" s="1"/>
      <c r="VKZ177" s="1"/>
      <c r="VLA177" s="1"/>
      <c r="VLB177" s="1"/>
      <c r="VLC177" s="1"/>
      <c r="VLD177" s="1"/>
      <c r="VLE177" s="1"/>
      <c r="VLF177" s="1"/>
      <c r="VLG177" s="1"/>
      <c r="VLH177" s="1"/>
      <c r="VLI177" s="1"/>
      <c r="VLJ177" s="1"/>
      <c r="VLK177" s="1"/>
      <c r="VLL177" s="1"/>
      <c r="VLM177" s="1"/>
      <c r="VLN177" s="1"/>
      <c r="VLO177" s="1"/>
      <c r="VLP177" s="1"/>
      <c r="VLQ177" s="1"/>
      <c r="VLR177" s="1"/>
      <c r="VLS177" s="1"/>
      <c r="VLT177" s="1"/>
      <c r="VLU177" s="1"/>
      <c r="VLV177" s="1"/>
      <c r="VLW177" s="1"/>
      <c r="VLX177" s="1"/>
      <c r="VLY177" s="1"/>
      <c r="VLZ177" s="1"/>
      <c r="VMA177" s="1"/>
      <c r="VMB177" s="1"/>
      <c r="VMC177" s="1"/>
      <c r="VMD177" s="1"/>
      <c r="VME177" s="1"/>
      <c r="VMF177" s="1"/>
      <c r="VMG177" s="1"/>
      <c r="VMH177" s="1"/>
      <c r="VMI177" s="1"/>
      <c r="VMJ177" s="1"/>
      <c r="VMK177" s="1"/>
      <c r="VML177" s="1"/>
      <c r="VMM177" s="1"/>
      <c r="VMN177" s="1"/>
      <c r="VMO177" s="1"/>
      <c r="VMP177" s="1"/>
      <c r="VMQ177" s="1"/>
      <c r="VMR177" s="1"/>
      <c r="VMS177" s="1"/>
      <c r="VMT177" s="1"/>
      <c r="VMU177" s="1"/>
      <c r="VMV177" s="1"/>
      <c r="VMW177" s="1"/>
      <c r="VMX177" s="1"/>
      <c r="VMY177" s="1"/>
      <c r="VMZ177" s="1"/>
      <c r="VNA177" s="1"/>
      <c r="VNB177" s="1"/>
      <c r="VNC177" s="1"/>
      <c r="VND177" s="1"/>
      <c r="VNE177" s="1"/>
      <c r="VNF177" s="1"/>
      <c r="VNG177" s="1"/>
      <c r="VNH177" s="1"/>
      <c r="VNI177" s="1"/>
      <c r="VNJ177" s="1"/>
      <c r="VNK177" s="1"/>
      <c r="VNL177" s="1"/>
      <c r="VNM177" s="1"/>
      <c r="VNN177" s="1"/>
      <c r="VNO177" s="1"/>
      <c r="VNP177" s="1"/>
      <c r="VNQ177" s="1"/>
      <c r="VNR177" s="1"/>
      <c r="VNS177" s="1"/>
      <c r="VNT177" s="1"/>
      <c r="VNU177" s="1"/>
      <c r="VNV177" s="1"/>
      <c r="VNW177" s="1"/>
      <c r="VNX177" s="1"/>
      <c r="VNY177" s="1"/>
      <c r="VNZ177" s="1"/>
      <c r="VOA177" s="1"/>
      <c r="VOB177" s="1"/>
      <c r="VOC177" s="1"/>
      <c r="VOD177" s="1"/>
      <c r="VOE177" s="1"/>
      <c r="VOF177" s="1"/>
      <c r="VOG177" s="1"/>
      <c r="VOH177" s="1"/>
      <c r="VOI177" s="1"/>
      <c r="VOJ177" s="1"/>
      <c r="VOK177" s="1"/>
      <c r="VOL177" s="1"/>
      <c r="VOM177" s="1"/>
      <c r="VON177" s="1"/>
      <c r="VOO177" s="1"/>
      <c r="VOP177" s="1"/>
      <c r="VOQ177" s="1"/>
      <c r="VOR177" s="1"/>
      <c r="VOS177" s="1"/>
      <c r="VOT177" s="1"/>
      <c r="VOU177" s="1"/>
      <c r="VOV177" s="1"/>
      <c r="VOW177" s="1"/>
      <c r="VOX177" s="1"/>
      <c r="VOY177" s="1"/>
      <c r="VOZ177" s="1"/>
      <c r="VPA177" s="1"/>
      <c r="VPB177" s="1"/>
      <c r="VPC177" s="1"/>
      <c r="VPD177" s="1"/>
      <c r="VPE177" s="1"/>
      <c r="VPF177" s="1"/>
      <c r="VPG177" s="1"/>
      <c r="VPH177" s="1"/>
      <c r="VPI177" s="1"/>
      <c r="VPJ177" s="1"/>
      <c r="VPK177" s="1"/>
      <c r="VPL177" s="1"/>
      <c r="VPM177" s="1"/>
      <c r="VPN177" s="1"/>
      <c r="VPO177" s="1"/>
      <c r="VPP177" s="1"/>
      <c r="VPQ177" s="1"/>
      <c r="VPR177" s="1"/>
      <c r="VPS177" s="1"/>
      <c r="VPT177" s="1"/>
      <c r="VPU177" s="1"/>
      <c r="VPV177" s="1"/>
      <c r="VPW177" s="1"/>
      <c r="VPX177" s="1"/>
      <c r="VPY177" s="1"/>
      <c r="VPZ177" s="1"/>
      <c r="VQA177" s="1"/>
      <c r="VQB177" s="1"/>
      <c r="VQC177" s="1"/>
      <c r="VQD177" s="1"/>
      <c r="VQE177" s="1"/>
      <c r="VQF177" s="1"/>
      <c r="VQG177" s="1"/>
      <c r="VQH177" s="1"/>
      <c r="VQI177" s="1"/>
      <c r="VQJ177" s="1"/>
      <c r="VQK177" s="1"/>
      <c r="VQL177" s="1"/>
      <c r="VQM177" s="1"/>
      <c r="VQN177" s="1"/>
      <c r="VQO177" s="1"/>
      <c r="VQP177" s="1"/>
      <c r="VQQ177" s="1"/>
      <c r="VQR177" s="1"/>
      <c r="VQS177" s="1"/>
      <c r="VQT177" s="1"/>
      <c r="VQU177" s="1"/>
      <c r="VQV177" s="1"/>
      <c r="VQW177" s="1"/>
      <c r="VQX177" s="1"/>
      <c r="VQY177" s="1"/>
      <c r="VQZ177" s="1"/>
      <c r="VRA177" s="1"/>
      <c r="VRB177" s="1"/>
      <c r="VRC177" s="1"/>
      <c r="VRD177" s="1"/>
      <c r="VRE177" s="1"/>
      <c r="VRF177" s="1"/>
      <c r="VRG177" s="1"/>
      <c r="VRH177" s="1"/>
      <c r="VRI177" s="1"/>
      <c r="VRJ177" s="1"/>
      <c r="VRK177" s="1"/>
      <c r="VRL177" s="1"/>
      <c r="VRM177" s="1"/>
      <c r="VRN177" s="1"/>
      <c r="VRO177" s="1"/>
      <c r="VRP177" s="1"/>
      <c r="VRQ177" s="1"/>
      <c r="VRR177" s="1"/>
      <c r="VRS177" s="1"/>
      <c r="VRT177" s="1"/>
      <c r="VRU177" s="1"/>
      <c r="VRV177" s="1"/>
      <c r="VRW177" s="1"/>
      <c r="VRX177" s="1"/>
      <c r="VRY177" s="1"/>
      <c r="VRZ177" s="1"/>
      <c r="VSA177" s="1"/>
      <c r="VSB177" s="1"/>
      <c r="VSC177" s="1"/>
      <c r="VSD177" s="1"/>
      <c r="VSE177" s="1"/>
      <c r="VSF177" s="1"/>
      <c r="VSG177" s="1"/>
      <c r="VSH177" s="1"/>
      <c r="VSI177" s="1"/>
      <c r="VSJ177" s="1"/>
      <c r="VSK177" s="1"/>
      <c r="VSL177" s="1"/>
      <c r="VSM177" s="1"/>
      <c r="VSN177" s="1"/>
      <c r="VSO177" s="1"/>
      <c r="VSP177" s="1"/>
      <c r="VSQ177" s="1"/>
      <c r="VSR177" s="1"/>
      <c r="VSS177" s="1"/>
      <c r="VST177" s="1"/>
      <c r="VSU177" s="1"/>
      <c r="VSV177" s="1"/>
      <c r="VSW177" s="1"/>
      <c r="VSX177" s="1"/>
      <c r="VSY177" s="1"/>
      <c r="VSZ177" s="1"/>
      <c r="VTA177" s="1"/>
      <c r="VTB177" s="1"/>
      <c r="VTC177" s="1"/>
      <c r="VTD177" s="1"/>
      <c r="VTE177" s="1"/>
      <c r="VTF177" s="1"/>
      <c r="VTG177" s="1"/>
      <c r="VTH177" s="1"/>
      <c r="VTI177" s="1"/>
      <c r="VTJ177" s="1"/>
      <c r="VTK177" s="1"/>
      <c r="VTL177" s="1"/>
      <c r="VTM177" s="1"/>
      <c r="VTN177" s="1"/>
      <c r="VTO177" s="1"/>
      <c r="VTP177" s="1"/>
      <c r="VTQ177" s="1"/>
      <c r="VTR177" s="1"/>
      <c r="VTS177" s="1"/>
      <c r="VTT177" s="1"/>
      <c r="VTU177" s="1"/>
      <c r="VTV177" s="1"/>
      <c r="VTW177" s="1"/>
      <c r="VTX177" s="1"/>
      <c r="VTY177" s="1"/>
      <c r="VTZ177" s="1"/>
      <c r="VUA177" s="1"/>
      <c r="VUB177" s="1"/>
      <c r="VUC177" s="1"/>
      <c r="VUD177" s="1"/>
      <c r="VUE177" s="1"/>
      <c r="VUF177" s="1"/>
      <c r="VUG177" s="1"/>
      <c r="VUH177" s="1"/>
      <c r="VUI177" s="1"/>
      <c r="VUJ177" s="1"/>
      <c r="VUK177" s="1"/>
      <c r="VUL177" s="1"/>
      <c r="VUM177" s="1"/>
      <c r="VUN177" s="1"/>
      <c r="VUO177" s="1"/>
      <c r="VUP177" s="1"/>
      <c r="VUQ177" s="1"/>
      <c r="VUR177" s="1"/>
      <c r="VUS177" s="1"/>
      <c r="VUT177" s="1"/>
      <c r="VUU177" s="1"/>
      <c r="VUV177" s="1"/>
      <c r="VUW177" s="1"/>
      <c r="VUX177" s="1"/>
      <c r="VUY177" s="1"/>
      <c r="VUZ177" s="1"/>
      <c r="VVA177" s="1"/>
      <c r="VVB177" s="1"/>
      <c r="VVC177" s="1"/>
      <c r="VVD177" s="1"/>
      <c r="VVE177" s="1"/>
      <c r="VVF177" s="1"/>
      <c r="VVG177" s="1"/>
      <c r="VVH177" s="1"/>
      <c r="VVI177" s="1"/>
      <c r="VVJ177" s="1"/>
      <c r="VVK177" s="1"/>
      <c r="VVL177" s="1"/>
      <c r="VVM177" s="1"/>
      <c r="VVN177" s="1"/>
      <c r="VVO177" s="1"/>
      <c r="VVP177" s="1"/>
      <c r="VVQ177" s="1"/>
      <c r="VVR177" s="1"/>
      <c r="VVS177" s="1"/>
      <c r="VVT177" s="1"/>
      <c r="VVU177" s="1"/>
      <c r="VVV177" s="1"/>
      <c r="VVW177" s="1"/>
      <c r="VVX177" s="1"/>
      <c r="VVY177" s="1"/>
      <c r="VVZ177" s="1"/>
      <c r="VWA177" s="1"/>
      <c r="VWB177" s="1"/>
      <c r="VWC177" s="1"/>
      <c r="VWD177" s="1"/>
      <c r="VWE177" s="1"/>
      <c r="VWF177" s="1"/>
      <c r="VWG177" s="1"/>
      <c r="VWH177" s="1"/>
      <c r="VWI177" s="1"/>
      <c r="VWJ177" s="1"/>
      <c r="VWK177" s="1"/>
      <c r="VWL177" s="1"/>
      <c r="VWM177" s="1"/>
      <c r="VWN177" s="1"/>
      <c r="VWO177" s="1"/>
      <c r="VWP177" s="1"/>
      <c r="VWQ177" s="1"/>
      <c r="VWR177" s="1"/>
      <c r="VWS177" s="1"/>
      <c r="VWT177" s="1"/>
      <c r="VWU177" s="1"/>
      <c r="VWV177" s="1"/>
      <c r="VWW177" s="1"/>
      <c r="VWX177" s="1"/>
      <c r="VWY177" s="1"/>
      <c r="VWZ177" s="1"/>
      <c r="VXA177" s="1"/>
      <c r="VXB177" s="1"/>
      <c r="VXC177" s="1"/>
      <c r="VXD177" s="1"/>
      <c r="VXE177" s="1"/>
      <c r="VXF177" s="1"/>
      <c r="VXG177" s="1"/>
      <c r="VXH177" s="1"/>
      <c r="VXI177" s="1"/>
      <c r="VXJ177" s="1"/>
      <c r="VXK177" s="1"/>
      <c r="VXL177" s="1"/>
      <c r="VXM177" s="1"/>
      <c r="VXN177" s="1"/>
      <c r="VXO177" s="1"/>
      <c r="VXP177" s="1"/>
      <c r="VXQ177" s="1"/>
      <c r="VXR177" s="1"/>
      <c r="VXS177" s="1"/>
      <c r="VXT177" s="1"/>
      <c r="VXU177" s="1"/>
      <c r="VXV177" s="1"/>
      <c r="VXW177" s="1"/>
      <c r="VXX177" s="1"/>
      <c r="VXY177" s="1"/>
      <c r="VXZ177" s="1"/>
      <c r="VYA177" s="1"/>
      <c r="VYB177" s="1"/>
      <c r="VYC177" s="1"/>
      <c r="VYD177" s="1"/>
      <c r="VYE177" s="1"/>
      <c r="VYF177" s="1"/>
      <c r="VYG177" s="1"/>
      <c r="VYH177" s="1"/>
      <c r="VYI177" s="1"/>
      <c r="VYJ177" s="1"/>
      <c r="VYK177" s="1"/>
      <c r="VYL177" s="1"/>
      <c r="VYM177" s="1"/>
      <c r="VYN177" s="1"/>
      <c r="VYO177" s="1"/>
      <c r="VYP177" s="1"/>
      <c r="VYQ177" s="1"/>
      <c r="VYR177" s="1"/>
      <c r="VYS177" s="1"/>
      <c r="VYT177" s="1"/>
      <c r="VYU177" s="1"/>
      <c r="VYV177" s="1"/>
      <c r="VYW177" s="1"/>
      <c r="VYX177" s="1"/>
      <c r="VYY177" s="1"/>
      <c r="VYZ177" s="1"/>
      <c r="VZA177" s="1"/>
      <c r="VZB177" s="1"/>
      <c r="VZC177" s="1"/>
      <c r="VZD177" s="1"/>
      <c r="VZE177" s="1"/>
      <c r="VZF177" s="1"/>
      <c r="VZG177" s="1"/>
      <c r="VZH177" s="1"/>
      <c r="VZI177" s="1"/>
      <c r="VZJ177" s="1"/>
      <c r="VZK177" s="1"/>
      <c r="VZL177" s="1"/>
      <c r="VZM177" s="1"/>
      <c r="VZN177" s="1"/>
      <c r="VZO177" s="1"/>
      <c r="VZP177" s="1"/>
      <c r="VZQ177" s="1"/>
      <c r="VZR177" s="1"/>
      <c r="VZS177" s="1"/>
      <c r="VZT177" s="1"/>
      <c r="VZU177" s="1"/>
      <c r="VZV177" s="1"/>
      <c r="VZW177" s="1"/>
      <c r="VZX177" s="1"/>
      <c r="VZY177" s="1"/>
      <c r="VZZ177" s="1"/>
      <c r="WAA177" s="1"/>
      <c r="WAB177" s="1"/>
      <c r="WAC177" s="1"/>
      <c r="WAD177" s="1"/>
      <c r="WAE177" s="1"/>
      <c r="WAF177" s="1"/>
      <c r="WAG177" s="1"/>
      <c r="WAH177" s="1"/>
      <c r="WAI177" s="1"/>
      <c r="WAJ177" s="1"/>
      <c r="WAK177" s="1"/>
      <c r="WAL177" s="1"/>
      <c r="WAM177" s="1"/>
      <c r="WAN177" s="1"/>
      <c r="WAO177" s="1"/>
      <c r="WAP177" s="1"/>
      <c r="WAQ177" s="1"/>
      <c r="WAR177" s="1"/>
      <c r="WAS177" s="1"/>
      <c r="WAT177" s="1"/>
      <c r="WAU177" s="1"/>
      <c r="WAV177" s="1"/>
      <c r="WAW177" s="1"/>
      <c r="WAX177" s="1"/>
      <c r="WAY177" s="1"/>
      <c r="WAZ177" s="1"/>
      <c r="WBA177" s="1"/>
      <c r="WBB177" s="1"/>
      <c r="WBC177" s="1"/>
      <c r="WBD177" s="1"/>
      <c r="WBE177" s="1"/>
      <c r="WBF177" s="1"/>
      <c r="WBG177" s="1"/>
      <c r="WBH177" s="1"/>
      <c r="WBI177" s="1"/>
      <c r="WBJ177" s="1"/>
      <c r="WBK177" s="1"/>
      <c r="WBL177" s="1"/>
      <c r="WBM177" s="1"/>
      <c r="WBN177" s="1"/>
      <c r="WBO177" s="1"/>
      <c r="WBP177" s="1"/>
      <c r="WBQ177" s="1"/>
      <c r="WBR177" s="1"/>
      <c r="WBS177" s="1"/>
      <c r="WBT177" s="1"/>
      <c r="WBU177" s="1"/>
      <c r="WBV177" s="1"/>
      <c r="WBW177" s="1"/>
      <c r="WBX177" s="1"/>
      <c r="WBY177" s="1"/>
      <c r="WBZ177" s="1"/>
      <c r="WCA177" s="1"/>
      <c r="WCB177" s="1"/>
      <c r="WCC177" s="1"/>
      <c r="WCD177" s="1"/>
      <c r="WCE177" s="1"/>
      <c r="WCF177" s="1"/>
      <c r="WCG177" s="1"/>
      <c r="WCH177" s="1"/>
      <c r="WCI177" s="1"/>
      <c r="WCJ177" s="1"/>
      <c r="WCK177" s="1"/>
      <c r="WCL177" s="1"/>
      <c r="WCM177" s="1"/>
      <c r="WCN177" s="1"/>
      <c r="WCO177" s="1"/>
      <c r="WCP177" s="1"/>
      <c r="WCQ177" s="1"/>
      <c r="WCR177" s="1"/>
      <c r="WCS177" s="1"/>
      <c r="WCT177" s="1"/>
      <c r="WCU177" s="1"/>
      <c r="WCV177" s="1"/>
      <c r="WCW177" s="1"/>
      <c r="WCX177" s="1"/>
      <c r="WCY177" s="1"/>
      <c r="WCZ177" s="1"/>
      <c r="WDA177" s="1"/>
      <c r="WDB177" s="1"/>
      <c r="WDC177" s="1"/>
      <c r="WDD177" s="1"/>
      <c r="WDE177" s="1"/>
      <c r="WDF177" s="1"/>
      <c r="WDG177" s="1"/>
      <c r="WDH177" s="1"/>
      <c r="WDI177" s="1"/>
      <c r="WDJ177" s="1"/>
      <c r="WDK177" s="1"/>
      <c r="WDL177" s="1"/>
      <c r="WDM177" s="1"/>
      <c r="WDN177" s="1"/>
      <c r="WDO177" s="1"/>
      <c r="WDP177" s="1"/>
      <c r="WDQ177" s="1"/>
      <c r="WDR177" s="1"/>
      <c r="WDS177" s="1"/>
      <c r="WDT177" s="1"/>
      <c r="WDU177" s="1"/>
      <c r="WDV177" s="1"/>
      <c r="WDW177" s="1"/>
      <c r="WDX177" s="1"/>
      <c r="WDY177" s="1"/>
      <c r="WDZ177" s="1"/>
      <c r="WEA177" s="1"/>
      <c r="WEB177" s="1"/>
      <c r="WEC177" s="1"/>
      <c r="WED177" s="1"/>
      <c r="WEE177" s="1"/>
      <c r="WEF177" s="1"/>
      <c r="WEG177" s="1"/>
      <c r="WEH177" s="1"/>
      <c r="WEI177" s="1"/>
      <c r="WEJ177" s="1"/>
      <c r="WEK177" s="1"/>
      <c r="WEL177" s="1"/>
      <c r="WEM177" s="1"/>
      <c r="WEN177" s="1"/>
      <c r="WEO177" s="1"/>
      <c r="WEP177" s="1"/>
      <c r="WEQ177" s="1"/>
      <c r="WER177" s="1"/>
      <c r="WES177" s="1"/>
      <c r="WET177" s="1"/>
      <c r="WEU177" s="1"/>
      <c r="WEV177" s="1"/>
      <c r="WEW177" s="1"/>
      <c r="WEX177" s="1"/>
      <c r="WEY177" s="1"/>
      <c r="WEZ177" s="1"/>
      <c r="WFA177" s="1"/>
      <c r="WFB177" s="1"/>
      <c r="WFC177" s="1"/>
      <c r="WFD177" s="1"/>
      <c r="WFE177" s="1"/>
      <c r="WFF177" s="1"/>
      <c r="WFG177" s="1"/>
      <c r="WFH177" s="1"/>
      <c r="WFI177" s="1"/>
      <c r="WFJ177" s="1"/>
      <c r="WFK177" s="1"/>
      <c r="WFL177" s="1"/>
      <c r="WFM177" s="1"/>
      <c r="WFN177" s="1"/>
      <c r="WFO177" s="1"/>
      <c r="WFP177" s="1"/>
      <c r="WFQ177" s="1"/>
      <c r="WFR177" s="1"/>
      <c r="WFS177" s="1"/>
      <c r="WFT177" s="1"/>
      <c r="WFU177" s="1"/>
      <c r="WFV177" s="1"/>
      <c r="WFW177" s="1"/>
      <c r="WFX177" s="1"/>
      <c r="WFY177" s="1"/>
      <c r="WFZ177" s="1"/>
      <c r="WGA177" s="1"/>
      <c r="WGB177" s="1"/>
      <c r="WGC177" s="1"/>
      <c r="WGD177" s="1"/>
      <c r="WGE177" s="1"/>
      <c r="WGF177" s="1"/>
      <c r="WGG177" s="1"/>
      <c r="WGH177" s="1"/>
      <c r="WGI177" s="1"/>
      <c r="WGJ177" s="1"/>
      <c r="WGK177" s="1"/>
      <c r="WGL177" s="1"/>
      <c r="WGM177" s="1"/>
      <c r="WGN177" s="1"/>
      <c r="WGO177" s="1"/>
      <c r="WGP177" s="1"/>
      <c r="WGQ177" s="1"/>
      <c r="WGR177" s="1"/>
      <c r="WGS177" s="1"/>
      <c r="WGT177" s="1"/>
      <c r="WGU177" s="1"/>
      <c r="WGV177" s="1"/>
      <c r="WGW177" s="1"/>
      <c r="WGX177" s="1"/>
      <c r="WGY177" s="1"/>
      <c r="WGZ177" s="1"/>
      <c r="WHA177" s="1"/>
      <c r="WHB177" s="1"/>
      <c r="WHC177" s="1"/>
      <c r="WHD177" s="1"/>
      <c r="WHE177" s="1"/>
      <c r="WHF177" s="1"/>
      <c r="WHG177" s="1"/>
      <c r="WHH177" s="1"/>
      <c r="WHI177" s="1"/>
      <c r="WHJ177" s="1"/>
      <c r="WHK177" s="1"/>
      <c r="WHL177" s="1"/>
      <c r="WHM177" s="1"/>
      <c r="WHN177" s="1"/>
      <c r="WHO177" s="1"/>
      <c r="WHP177" s="1"/>
      <c r="WHQ177" s="1"/>
      <c r="WHR177" s="1"/>
      <c r="WHS177" s="1"/>
      <c r="WHT177" s="1"/>
      <c r="WHU177" s="1"/>
      <c r="WHV177" s="1"/>
      <c r="WHW177" s="1"/>
      <c r="WHX177" s="1"/>
      <c r="WHY177" s="1"/>
      <c r="WHZ177" s="1"/>
      <c r="WIA177" s="1"/>
      <c r="WIB177" s="1"/>
      <c r="WIC177" s="1"/>
      <c r="WID177" s="1"/>
      <c r="WIE177" s="1"/>
      <c r="WIF177" s="1"/>
      <c r="WIG177" s="1"/>
      <c r="WIH177" s="1"/>
      <c r="WII177" s="1"/>
      <c r="WIJ177" s="1"/>
      <c r="WIK177" s="1"/>
      <c r="WIL177" s="1"/>
      <c r="WIM177" s="1"/>
      <c r="WIN177" s="1"/>
      <c r="WIO177" s="1"/>
      <c r="WIP177" s="1"/>
      <c r="WIQ177" s="1"/>
      <c r="WIR177" s="1"/>
      <c r="WIS177" s="1"/>
      <c r="WIT177" s="1"/>
      <c r="WIU177" s="1"/>
      <c r="WIV177" s="1"/>
      <c r="WIW177" s="1"/>
      <c r="WIX177" s="1"/>
      <c r="WIY177" s="1"/>
      <c r="WIZ177" s="1"/>
      <c r="WJA177" s="1"/>
      <c r="WJB177" s="1"/>
      <c r="WJC177" s="1"/>
      <c r="WJD177" s="1"/>
      <c r="WJE177" s="1"/>
      <c r="WJF177" s="1"/>
      <c r="WJG177" s="1"/>
      <c r="WJH177" s="1"/>
      <c r="WJI177" s="1"/>
      <c r="WJJ177" s="1"/>
      <c r="WJK177" s="1"/>
      <c r="WJL177" s="1"/>
      <c r="WJM177" s="1"/>
      <c r="WJN177" s="1"/>
      <c r="WJO177" s="1"/>
      <c r="WJP177" s="1"/>
      <c r="WJQ177" s="1"/>
      <c r="WJR177" s="1"/>
      <c r="WJS177" s="1"/>
      <c r="WJT177" s="1"/>
      <c r="WJU177" s="1"/>
      <c r="WJV177" s="1"/>
      <c r="WJW177" s="1"/>
      <c r="WJX177" s="1"/>
      <c r="WJY177" s="1"/>
      <c r="WJZ177" s="1"/>
      <c r="WKA177" s="1"/>
      <c r="WKB177" s="1"/>
      <c r="WKC177" s="1"/>
      <c r="WKD177" s="1"/>
      <c r="WKE177" s="1"/>
      <c r="WKF177" s="1"/>
      <c r="WKG177" s="1"/>
      <c r="WKH177" s="1"/>
      <c r="WKI177" s="1"/>
      <c r="WKJ177" s="1"/>
      <c r="WKK177" s="1"/>
      <c r="WKL177" s="1"/>
      <c r="WKM177" s="1"/>
      <c r="WKN177" s="1"/>
      <c r="WKO177" s="1"/>
      <c r="WKP177" s="1"/>
      <c r="WKQ177" s="1"/>
      <c r="WKR177" s="1"/>
      <c r="WKS177" s="1"/>
      <c r="WKT177" s="1"/>
      <c r="WKU177" s="1"/>
      <c r="WKV177" s="1"/>
      <c r="WKW177" s="1"/>
      <c r="WKX177" s="1"/>
      <c r="WKY177" s="1"/>
      <c r="WKZ177" s="1"/>
      <c r="WLA177" s="1"/>
      <c r="WLB177" s="1"/>
      <c r="WLC177" s="1"/>
      <c r="WLD177" s="1"/>
      <c r="WLE177" s="1"/>
      <c r="WLF177" s="1"/>
      <c r="WLG177" s="1"/>
      <c r="WLH177" s="1"/>
      <c r="WLI177" s="1"/>
      <c r="WLJ177" s="1"/>
      <c r="WLK177" s="1"/>
      <c r="WLL177" s="1"/>
      <c r="WLM177" s="1"/>
      <c r="WLN177" s="1"/>
      <c r="WLO177" s="1"/>
      <c r="WLP177" s="1"/>
      <c r="WLQ177" s="1"/>
      <c r="WLR177" s="1"/>
      <c r="WLS177" s="1"/>
      <c r="WLT177" s="1"/>
      <c r="WLU177" s="1"/>
      <c r="WLV177" s="1"/>
      <c r="WLW177" s="1"/>
      <c r="WLX177" s="1"/>
      <c r="WLY177" s="1"/>
      <c r="WLZ177" s="1"/>
      <c r="WMA177" s="1"/>
      <c r="WMB177" s="1"/>
      <c r="WMC177" s="1"/>
      <c r="WMD177" s="1"/>
      <c r="WME177" s="1"/>
      <c r="WMF177" s="1"/>
      <c r="WMG177" s="1"/>
      <c r="WMH177" s="1"/>
      <c r="WMI177" s="1"/>
      <c r="WMJ177" s="1"/>
      <c r="WMK177" s="1"/>
      <c r="WML177" s="1"/>
      <c r="WMM177" s="1"/>
      <c r="WMN177" s="1"/>
      <c r="WMO177" s="1"/>
      <c r="WMP177" s="1"/>
      <c r="WMQ177" s="1"/>
      <c r="WMR177" s="1"/>
      <c r="WMS177" s="1"/>
      <c r="WMT177" s="1"/>
      <c r="WMU177" s="1"/>
      <c r="WMV177" s="1"/>
      <c r="WMW177" s="1"/>
      <c r="WMX177" s="1"/>
      <c r="WMY177" s="1"/>
      <c r="WMZ177" s="1"/>
      <c r="WNA177" s="1"/>
      <c r="WNB177" s="1"/>
      <c r="WNC177" s="1"/>
      <c r="WND177" s="1"/>
      <c r="WNE177" s="1"/>
      <c r="WNF177" s="1"/>
      <c r="WNG177" s="1"/>
      <c r="WNH177" s="1"/>
      <c r="WNI177" s="1"/>
      <c r="WNJ177" s="1"/>
      <c r="WNK177" s="1"/>
      <c r="WNL177" s="1"/>
      <c r="WNM177" s="1"/>
      <c r="WNN177" s="1"/>
      <c r="WNO177" s="1"/>
      <c r="WNP177" s="1"/>
      <c r="WNQ177" s="1"/>
      <c r="WNR177" s="1"/>
      <c r="WNS177" s="1"/>
      <c r="WNT177" s="1"/>
      <c r="WNU177" s="1"/>
      <c r="WNV177" s="1"/>
      <c r="WNW177" s="1"/>
      <c r="WNX177" s="1"/>
      <c r="WNY177" s="1"/>
      <c r="WNZ177" s="1"/>
      <c r="WOA177" s="1"/>
      <c r="WOB177" s="1"/>
      <c r="WOC177" s="1"/>
      <c r="WOD177" s="1"/>
      <c r="WOE177" s="1"/>
      <c r="WOF177" s="1"/>
      <c r="WOG177" s="1"/>
      <c r="WOH177" s="1"/>
      <c r="WOI177" s="1"/>
      <c r="WOJ177" s="1"/>
      <c r="WOK177" s="1"/>
      <c r="WOL177" s="1"/>
      <c r="WOM177" s="1"/>
      <c r="WON177" s="1"/>
      <c r="WOO177" s="1"/>
      <c r="WOP177" s="1"/>
      <c r="WOQ177" s="1"/>
      <c r="WOR177" s="1"/>
      <c r="WOS177" s="1"/>
      <c r="WOT177" s="1"/>
      <c r="WOU177" s="1"/>
      <c r="WOV177" s="1"/>
      <c r="WOW177" s="1"/>
      <c r="WOX177" s="1"/>
      <c r="WOY177" s="1"/>
      <c r="WOZ177" s="1"/>
      <c r="WPA177" s="1"/>
      <c r="WPB177" s="1"/>
      <c r="WPC177" s="1"/>
      <c r="WPD177" s="1"/>
      <c r="WPE177" s="1"/>
      <c r="WPF177" s="1"/>
      <c r="WPG177" s="1"/>
      <c r="WPH177" s="1"/>
      <c r="WPI177" s="1"/>
      <c r="WPJ177" s="1"/>
      <c r="WPK177" s="1"/>
      <c r="WPL177" s="1"/>
      <c r="WPM177" s="1"/>
      <c r="WPN177" s="1"/>
      <c r="WPO177" s="1"/>
      <c r="WPP177" s="1"/>
      <c r="WPQ177" s="1"/>
      <c r="WPR177" s="1"/>
      <c r="WPS177" s="1"/>
      <c r="WPT177" s="1"/>
      <c r="WPU177" s="1"/>
      <c r="WPV177" s="1"/>
      <c r="WPW177" s="1"/>
      <c r="WPX177" s="1"/>
      <c r="WPY177" s="1"/>
      <c r="WPZ177" s="1"/>
      <c r="WQA177" s="1"/>
      <c r="WQB177" s="1"/>
      <c r="WQC177" s="1"/>
      <c r="WQD177" s="1"/>
      <c r="WQE177" s="1"/>
      <c r="WQF177" s="1"/>
      <c r="WQG177" s="1"/>
      <c r="WQH177" s="1"/>
      <c r="WQI177" s="1"/>
      <c r="WQJ177" s="1"/>
      <c r="WQK177" s="1"/>
      <c r="WQL177" s="1"/>
      <c r="WQM177" s="1"/>
      <c r="WQN177" s="1"/>
      <c r="WQO177" s="1"/>
      <c r="WQP177" s="1"/>
      <c r="WQQ177" s="1"/>
      <c r="WQR177" s="1"/>
      <c r="WQS177" s="1"/>
      <c r="WQT177" s="1"/>
      <c r="WQU177" s="1"/>
      <c r="WQV177" s="1"/>
      <c r="WQW177" s="1"/>
      <c r="WQX177" s="1"/>
      <c r="WQY177" s="1"/>
      <c r="WQZ177" s="1"/>
      <c r="WRA177" s="1"/>
      <c r="WRB177" s="1"/>
      <c r="WRC177" s="1"/>
      <c r="WRD177" s="1"/>
      <c r="WRE177" s="1"/>
      <c r="WRF177" s="1"/>
      <c r="WRG177" s="1"/>
      <c r="WRH177" s="1"/>
      <c r="WRI177" s="1"/>
      <c r="WRJ177" s="1"/>
      <c r="WRK177" s="1"/>
      <c r="WRL177" s="1"/>
      <c r="WRM177" s="1"/>
      <c r="WRN177" s="1"/>
      <c r="WRO177" s="1"/>
      <c r="WRP177" s="1"/>
      <c r="WRQ177" s="1"/>
      <c r="WRR177" s="1"/>
      <c r="WRS177" s="1"/>
      <c r="WRT177" s="1"/>
      <c r="WRU177" s="1"/>
      <c r="WRV177" s="1"/>
      <c r="WRW177" s="1"/>
      <c r="WRX177" s="1"/>
      <c r="WRY177" s="1"/>
      <c r="WRZ177" s="1"/>
      <c r="WSA177" s="1"/>
      <c r="WSB177" s="1"/>
      <c r="WSC177" s="1"/>
      <c r="WSD177" s="1"/>
      <c r="WSE177" s="1"/>
      <c r="WSF177" s="1"/>
      <c r="WSG177" s="1"/>
      <c r="WSH177" s="1"/>
      <c r="WSI177" s="1"/>
      <c r="WSJ177" s="1"/>
      <c r="WSK177" s="1"/>
      <c r="WSL177" s="1"/>
      <c r="WSM177" s="1"/>
      <c r="WSN177" s="1"/>
      <c r="WSO177" s="1"/>
      <c r="WSP177" s="1"/>
      <c r="WSQ177" s="1"/>
      <c r="WSR177" s="1"/>
      <c r="WSS177" s="1"/>
      <c r="WST177" s="1"/>
      <c r="WSU177" s="1"/>
      <c r="WSV177" s="1"/>
      <c r="WSW177" s="1"/>
      <c r="WSX177" s="1"/>
      <c r="WSY177" s="1"/>
      <c r="WSZ177" s="1"/>
      <c r="WTA177" s="1"/>
      <c r="WTB177" s="1"/>
      <c r="WTC177" s="1"/>
      <c r="WTD177" s="1"/>
      <c r="WTE177" s="1"/>
      <c r="WTF177" s="1"/>
      <c r="WTG177" s="1"/>
      <c r="WTH177" s="1"/>
      <c r="WTI177" s="1"/>
      <c r="WTJ177" s="1"/>
      <c r="WTK177" s="1"/>
      <c r="WTL177" s="1"/>
      <c r="WTM177" s="1"/>
      <c r="WTN177" s="1"/>
      <c r="WTO177" s="1"/>
      <c r="WTP177" s="1"/>
      <c r="WTQ177" s="1"/>
      <c r="WTR177" s="1"/>
      <c r="WTS177" s="1"/>
      <c r="WTT177" s="1"/>
      <c r="WTU177" s="1"/>
      <c r="WTV177" s="1"/>
      <c r="WTW177" s="1"/>
      <c r="WTX177" s="1"/>
      <c r="WTY177" s="1"/>
      <c r="WTZ177" s="1"/>
      <c r="WUA177" s="1"/>
      <c r="WUB177" s="1"/>
      <c r="WUC177" s="1"/>
      <c r="WUD177" s="1"/>
      <c r="WUE177" s="1"/>
      <c r="WUF177" s="1"/>
      <c r="WUG177" s="1"/>
      <c r="WUH177" s="1"/>
      <c r="WUI177" s="1"/>
      <c r="WUJ177" s="1"/>
      <c r="WUK177" s="1"/>
      <c r="WUL177" s="1"/>
      <c r="WUM177" s="1"/>
      <c r="WUN177" s="1"/>
      <c r="WUO177" s="1"/>
      <c r="WUP177" s="1"/>
      <c r="WUQ177" s="1"/>
      <c r="WUR177" s="1"/>
      <c r="WUS177" s="1"/>
      <c r="WUT177" s="1"/>
      <c r="WUU177" s="1"/>
      <c r="WUV177" s="1"/>
      <c r="WUW177" s="1"/>
      <c r="WUX177" s="1"/>
      <c r="WUY177" s="1"/>
      <c r="WUZ177" s="1"/>
      <c r="WVA177" s="1"/>
      <c r="WVB177" s="1"/>
      <c r="WVC177" s="1"/>
      <c r="WVD177" s="1"/>
      <c r="WVE177" s="1"/>
      <c r="WVF177" s="1"/>
      <c r="WVG177" s="1"/>
      <c r="WVH177" s="1"/>
      <c r="WVI177" s="1"/>
      <c r="WVJ177" s="1"/>
      <c r="WVK177" s="1"/>
      <c r="WVL177" s="1"/>
      <c r="WVM177" s="1"/>
      <c r="WVN177" s="1"/>
      <c r="WVO177" s="1"/>
      <c r="WVP177" s="1"/>
      <c r="WVQ177" s="1"/>
      <c r="WVR177" s="1"/>
      <c r="WVS177" s="1"/>
      <c r="WVT177" s="1"/>
      <c r="WVU177" s="1"/>
      <c r="WVV177" s="1"/>
      <c r="WVW177" s="1"/>
      <c r="WVX177" s="1"/>
      <c r="WVY177" s="1"/>
      <c r="WVZ177" s="1"/>
      <c r="WWA177" s="1"/>
      <c r="WWB177" s="1"/>
      <c r="WWC177" s="1"/>
      <c r="WWD177" s="1"/>
      <c r="WWE177" s="1"/>
      <c r="WWF177" s="1"/>
      <c r="WWG177" s="1"/>
      <c r="WWH177" s="1"/>
      <c r="WWI177" s="1"/>
      <c r="WWJ177" s="1"/>
      <c r="WWK177" s="1"/>
      <c r="WWL177" s="1"/>
      <c r="WWM177" s="1"/>
      <c r="WWN177" s="1"/>
      <c r="WWO177" s="1"/>
      <c r="WWP177" s="1"/>
      <c r="WWQ177" s="1"/>
      <c r="WWR177" s="1"/>
      <c r="WWS177" s="1"/>
      <c r="WWT177" s="1"/>
      <c r="WWU177" s="1"/>
      <c r="WWV177" s="1"/>
      <c r="WWW177" s="1"/>
      <c r="WWX177" s="1"/>
      <c r="WWY177" s="1"/>
      <c r="WWZ177" s="1"/>
      <c r="WXA177" s="1"/>
      <c r="WXB177" s="1"/>
      <c r="WXC177" s="1"/>
      <c r="WXD177" s="1"/>
      <c r="WXE177" s="1"/>
      <c r="WXF177" s="1"/>
      <c r="WXG177" s="1"/>
      <c r="WXH177" s="1"/>
      <c r="WXI177" s="1"/>
      <c r="WXJ177" s="1"/>
      <c r="WXK177" s="1"/>
      <c r="WXL177" s="1"/>
      <c r="WXM177" s="1"/>
      <c r="WXN177" s="1"/>
      <c r="WXO177" s="1"/>
      <c r="WXP177" s="1"/>
      <c r="WXQ177" s="1"/>
      <c r="WXR177" s="1"/>
      <c r="WXS177" s="1"/>
      <c r="WXT177" s="1"/>
      <c r="WXU177" s="1"/>
      <c r="WXV177" s="1"/>
      <c r="WXW177" s="1"/>
      <c r="WXX177" s="1"/>
      <c r="WXY177" s="1"/>
      <c r="WXZ177" s="1"/>
      <c r="WYA177" s="1"/>
      <c r="WYB177" s="1"/>
      <c r="WYC177" s="1"/>
      <c r="WYD177" s="1"/>
      <c r="WYE177" s="1"/>
      <c r="WYF177" s="1"/>
      <c r="WYG177" s="1"/>
      <c r="WYH177" s="1"/>
      <c r="WYI177" s="1"/>
      <c r="WYJ177" s="1"/>
      <c r="WYK177" s="1"/>
      <c r="WYL177" s="1"/>
      <c r="WYM177" s="1"/>
      <c r="WYN177" s="1"/>
      <c r="WYO177" s="1"/>
      <c r="WYP177" s="1"/>
      <c r="WYQ177" s="1"/>
      <c r="WYR177" s="1"/>
      <c r="WYS177" s="1"/>
      <c r="WYT177" s="1"/>
      <c r="WYU177" s="1"/>
      <c r="WYV177" s="1"/>
      <c r="WYW177" s="1"/>
      <c r="WYX177" s="1"/>
      <c r="WYY177" s="1"/>
      <c r="WYZ177" s="1"/>
      <c r="WZA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row>
    <row r="178" spans="1:16335" s="12" customFormat="1" ht="14.25" customHeight="1">
      <c r="A178" s="69"/>
      <c r="B178" s="11"/>
      <c r="C178" s="1830"/>
      <c r="D178" s="1830"/>
      <c r="E178" s="1830"/>
      <c r="F178" s="1830"/>
      <c r="G178" s="1830"/>
      <c r="H178" s="1830"/>
      <c r="I178" s="1830"/>
      <c r="J178" s="1830"/>
      <c r="K178" s="1830"/>
      <c r="L178" s="1830"/>
      <c r="M178" s="1830"/>
    </row>
    <row r="179" spans="1:16335" ht="14.25" customHeight="1">
      <c r="A179" s="69"/>
      <c r="C179" s="1830"/>
      <c r="D179" s="1830"/>
      <c r="E179" s="1830"/>
      <c r="F179" s="1830"/>
      <c r="G179" s="1830"/>
      <c r="H179" s="1830"/>
      <c r="I179" s="1830"/>
      <c r="J179" s="1830"/>
      <c r="K179" s="1830"/>
      <c r="L179" s="1830"/>
      <c r="M179" s="1830"/>
    </row>
    <row r="180" spans="1:16335" ht="14.25" customHeight="1">
      <c r="A180" s="69"/>
      <c r="C180" s="1830"/>
      <c r="D180" s="1830"/>
      <c r="E180" s="1830"/>
      <c r="F180" s="1830"/>
      <c r="G180" s="1830"/>
      <c r="H180" s="1830"/>
      <c r="I180" s="1830"/>
      <c r="J180" s="1830"/>
      <c r="K180" s="1830"/>
      <c r="L180" s="1830"/>
      <c r="M180" s="1830"/>
    </row>
    <row r="181" spans="1:16335" ht="14.25" customHeight="1">
      <c r="A181" s="69"/>
      <c r="C181" s="1830"/>
      <c r="D181" s="1830"/>
      <c r="E181" s="1830"/>
      <c r="F181" s="1830"/>
      <c r="G181" s="1830"/>
      <c r="H181" s="1830"/>
      <c r="I181" s="1830"/>
      <c r="J181" s="1830"/>
      <c r="K181" s="1830"/>
      <c r="L181" s="1830"/>
      <c r="M181" s="1830"/>
    </row>
    <row r="182" spans="1:16335" ht="14.25" customHeight="1">
      <c r="A182" s="69"/>
      <c r="C182" s="1830"/>
      <c r="D182" s="1830"/>
      <c r="E182" s="1830"/>
      <c r="F182" s="1830"/>
      <c r="G182" s="1830"/>
      <c r="H182" s="1830"/>
      <c r="I182" s="1830"/>
      <c r="J182" s="1830"/>
      <c r="K182" s="1830"/>
      <c r="L182" s="1830"/>
      <c r="M182" s="1830"/>
    </row>
    <row r="183" spans="1:16335" ht="14.25" customHeight="1">
      <c r="A183" s="69"/>
      <c r="C183" s="1830"/>
      <c r="D183" s="1830"/>
      <c r="E183" s="1830"/>
      <c r="F183" s="1830"/>
      <c r="G183" s="1830"/>
      <c r="H183" s="1830"/>
      <c r="I183" s="1830"/>
      <c r="J183" s="1830"/>
      <c r="K183" s="1830"/>
      <c r="L183" s="1830"/>
      <c r="M183" s="1830"/>
    </row>
    <row r="184" spans="1:16335" ht="14.25" customHeight="1">
      <c r="A184" s="69"/>
      <c r="C184" s="1830"/>
      <c r="D184" s="1830"/>
      <c r="E184" s="1830"/>
      <c r="F184" s="1830"/>
      <c r="G184" s="1830"/>
      <c r="H184" s="1830"/>
      <c r="I184" s="1830"/>
      <c r="J184" s="1830"/>
      <c r="K184" s="1830"/>
      <c r="L184" s="1830"/>
      <c r="M184" s="1830"/>
    </row>
    <row r="185" spans="1:16335" ht="14.25" customHeight="1">
      <c r="A185" s="69"/>
      <c r="C185" s="1830"/>
      <c r="D185" s="1830"/>
      <c r="E185" s="1830"/>
      <c r="F185" s="1830"/>
      <c r="G185" s="1830"/>
      <c r="H185" s="1830"/>
      <c r="I185" s="1830"/>
      <c r="J185" s="1830"/>
      <c r="K185" s="1830"/>
      <c r="L185" s="1830"/>
      <c r="M185" s="1830"/>
    </row>
    <row r="186" spans="1:16335" ht="14.25" customHeight="1">
      <c r="A186" s="69"/>
      <c r="C186" s="1830"/>
      <c r="D186" s="1830"/>
      <c r="E186" s="1830"/>
      <c r="F186" s="1830"/>
      <c r="G186" s="1830"/>
      <c r="H186" s="1830"/>
      <c r="I186" s="1830"/>
      <c r="J186" s="1830"/>
      <c r="K186" s="1830"/>
      <c r="L186" s="1830"/>
      <c r="M186" s="1830"/>
    </row>
    <row r="187" spans="1:16335" ht="14.25" customHeight="1">
      <c r="A187" s="69"/>
      <c r="C187" s="1830"/>
      <c r="D187" s="1830"/>
      <c r="E187" s="1830"/>
      <c r="F187" s="1830"/>
      <c r="G187" s="1830"/>
      <c r="H187" s="1830"/>
      <c r="I187" s="1830"/>
      <c r="J187" s="1830"/>
      <c r="K187" s="1830"/>
      <c r="L187" s="1830"/>
      <c r="M187" s="1830"/>
    </row>
    <row r="188" spans="1:16335" ht="14.25" customHeight="1">
      <c r="A188" s="69"/>
      <c r="C188" s="1830"/>
      <c r="D188" s="1830"/>
      <c r="E188" s="1830"/>
      <c r="F188" s="1830"/>
      <c r="G188" s="1830"/>
      <c r="H188" s="1830"/>
      <c r="I188" s="1830"/>
      <c r="J188" s="1830"/>
      <c r="K188" s="1830"/>
      <c r="L188" s="1830"/>
      <c r="M188" s="1830"/>
    </row>
    <row r="189" spans="1:16335" ht="14.25" customHeight="1">
      <c r="A189" s="69"/>
      <c r="C189" s="1830"/>
      <c r="D189" s="1830"/>
      <c r="E189" s="1830"/>
      <c r="F189" s="1830"/>
      <c r="G189" s="1830"/>
      <c r="H189" s="1830"/>
      <c r="I189" s="1830"/>
      <c r="J189" s="1830"/>
      <c r="K189" s="1830"/>
      <c r="L189" s="1830"/>
      <c r="M189" s="1830"/>
    </row>
    <row r="190" spans="1:16335" ht="14.25" customHeight="1">
      <c r="A190" s="69"/>
      <c r="C190" s="1830"/>
      <c r="D190" s="1830"/>
      <c r="E190" s="1830"/>
      <c r="F190" s="1830"/>
      <c r="G190" s="1830"/>
      <c r="H190" s="1830"/>
      <c r="I190" s="1830"/>
      <c r="J190" s="1830"/>
      <c r="K190" s="1830"/>
      <c r="L190" s="1830"/>
      <c r="M190" s="1830"/>
    </row>
    <row r="191" spans="1:16335" ht="14.25" customHeight="1">
      <c r="A191" s="69"/>
      <c r="C191" s="1830"/>
      <c r="D191" s="1830"/>
      <c r="E191" s="1830"/>
      <c r="F191" s="1830"/>
      <c r="G191" s="1830"/>
      <c r="H191" s="1830"/>
      <c r="I191" s="1830"/>
      <c r="J191" s="1830"/>
      <c r="K191" s="1830"/>
      <c r="L191" s="1830"/>
      <c r="M191" s="1830"/>
    </row>
    <row r="192" spans="1:16335" ht="14.25" customHeight="1">
      <c r="A192" s="69"/>
      <c r="C192" s="1830"/>
      <c r="D192" s="1830"/>
      <c r="E192" s="1830"/>
      <c r="F192" s="1830"/>
      <c r="G192" s="1830"/>
      <c r="H192" s="1830"/>
      <c r="I192" s="1830"/>
      <c r="J192" s="1830"/>
      <c r="K192" s="1830"/>
      <c r="L192" s="1830"/>
      <c r="M192" s="1830"/>
    </row>
    <row r="193" spans="1:13" ht="14.25" customHeight="1">
      <c r="A193" s="69"/>
      <c r="C193" s="1830"/>
      <c r="D193" s="1830"/>
      <c r="E193" s="1830"/>
      <c r="F193" s="1830"/>
      <c r="G193" s="1830"/>
      <c r="H193" s="1830"/>
      <c r="I193" s="1830"/>
      <c r="J193" s="1830"/>
      <c r="K193" s="1830"/>
      <c r="L193" s="1830"/>
      <c r="M193" s="1830"/>
    </row>
    <row r="194" spans="1:13" ht="14.25" customHeight="1">
      <c r="A194" s="69"/>
    </row>
    <row r="195" spans="1:13">
      <c r="A195" s="69"/>
    </row>
    <row r="196" spans="1:13" ht="15.75" customHeight="1">
      <c r="A196" s="69"/>
      <c r="C196" s="1723" t="s">
        <v>936</v>
      </c>
      <c r="D196" s="1309"/>
      <c r="E196" s="1309"/>
      <c r="F196" s="1309"/>
      <c r="G196" s="1309"/>
      <c r="H196" s="1309"/>
      <c r="I196" s="1309"/>
      <c r="J196" s="1309"/>
      <c r="K196" s="1309"/>
      <c r="L196" s="1309"/>
      <c r="M196" s="1309"/>
    </row>
    <row r="197" spans="1:13" s="12" customFormat="1" ht="15" customHeight="1">
      <c r="A197" s="69"/>
      <c r="B197" s="11"/>
      <c r="C197" s="1399" t="s">
        <v>1421</v>
      </c>
      <c r="D197" s="1399"/>
      <c r="E197" s="1399"/>
      <c r="F197" s="1399"/>
      <c r="G197" s="1399"/>
      <c r="H197" s="1399"/>
      <c r="I197" s="1399"/>
      <c r="J197" s="1399"/>
      <c r="K197" s="1399"/>
      <c r="L197" s="1399"/>
      <c r="M197" s="1399"/>
    </row>
    <row r="198" spans="1:13" s="12" customFormat="1">
      <c r="A198" s="69"/>
      <c r="B198" s="11"/>
      <c r="C198" s="1399"/>
      <c r="D198" s="1399"/>
      <c r="E198" s="1399"/>
      <c r="F198" s="1399"/>
      <c r="G198" s="1399"/>
      <c r="H198" s="1399"/>
      <c r="I198" s="1399"/>
      <c r="J198" s="1399"/>
      <c r="K198" s="1399"/>
      <c r="L198" s="1399"/>
      <c r="M198" s="1399"/>
    </row>
    <row r="199" spans="1:13" s="12" customFormat="1">
      <c r="A199" s="69"/>
      <c r="B199" s="11"/>
      <c r="C199" s="1399"/>
      <c r="D199" s="1399"/>
      <c r="E199" s="1399"/>
      <c r="F199" s="1399"/>
      <c r="G199" s="1399"/>
      <c r="H199" s="1399"/>
      <c r="I199" s="1399"/>
      <c r="J199" s="1399"/>
      <c r="K199" s="1399"/>
      <c r="L199" s="1399"/>
      <c r="M199" s="1399"/>
    </row>
    <row r="200" spans="1:13" s="12" customFormat="1">
      <c r="A200" s="69"/>
      <c r="B200" s="11"/>
      <c r="C200" s="1399"/>
      <c r="D200" s="1399"/>
      <c r="E200" s="1399"/>
      <c r="F200" s="1399"/>
      <c r="G200" s="1399"/>
      <c r="H200" s="1399"/>
      <c r="I200" s="1399"/>
      <c r="J200" s="1399"/>
      <c r="K200" s="1399"/>
      <c r="L200" s="1399"/>
      <c r="M200" s="1399"/>
    </row>
    <row r="201" spans="1:13" s="12" customFormat="1">
      <c r="A201" s="69"/>
      <c r="B201" s="11"/>
      <c r="C201" s="1399"/>
      <c r="D201" s="1399"/>
      <c r="E201" s="1399"/>
      <c r="F201" s="1399"/>
      <c r="G201" s="1399"/>
      <c r="H201" s="1399"/>
      <c r="I201" s="1399"/>
      <c r="J201" s="1399"/>
      <c r="K201" s="1399"/>
      <c r="L201" s="1399"/>
      <c r="M201" s="1399"/>
    </row>
    <row r="202" spans="1:13" s="12" customFormat="1">
      <c r="A202" s="69"/>
      <c r="B202" s="11"/>
      <c r="C202" s="1399"/>
      <c r="D202" s="1399"/>
      <c r="E202" s="1399"/>
      <c r="F202" s="1399"/>
      <c r="G202" s="1399"/>
      <c r="H202" s="1399"/>
      <c r="I202" s="1399"/>
      <c r="J202" s="1399"/>
      <c r="K202" s="1399"/>
      <c r="L202" s="1399"/>
      <c r="M202" s="1399"/>
    </row>
    <row r="203" spans="1:13" s="12" customFormat="1">
      <c r="A203" s="69"/>
      <c r="B203" s="11"/>
      <c r="C203" s="1399"/>
      <c r="D203" s="1399"/>
      <c r="E203" s="1399"/>
      <c r="F203" s="1399"/>
      <c r="G203" s="1399"/>
      <c r="H203" s="1399"/>
      <c r="I203" s="1399"/>
      <c r="J203" s="1399"/>
      <c r="K203" s="1399"/>
      <c r="L203" s="1399"/>
      <c r="M203" s="1399"/>
    </row>
    <row r="204" spans="1:13" s="12" customFormat="1">
      <c r="A204" s="69"/>
      <c r="B204" s="11"/>
      <c r="C204" s="1399"/>
      <c r="D204" s="1399"/>
      <c r="E204" s="1399"/>
      <c r="F204" s="1399"/>
      <c r="G204" s="1399"/>
      <c r="H204" s="1399"/>
      <c r="I204" s="1399"/>
      <c r="J204" s="1399"/>
      <c r="K204" s="1399"/>
      <c r="L204" s="1399"/>
      <c r="M204" s="1399"/>
    </row>
    <row r="205" spans="1:13" s="12" customFormat="1">
      <c r="A205" s="69"/>
      <c r="B205" s="11"/>
      <c r="C205" s="1399"/>
      <c r="D205" s="1399"/>
      <c r="E205" s="1399"/>
      <c r="F205" s="1399"/>
      <c r="G205" s="1399"/>
      <c r="H205" s="1399"/>
      <c r="I205" s="1399"/>
      <c r="J205" s="1399"/>
      <c r="K205" s="1399"/>
      <c r="L205" s="1399"/>
      <c r="M205" s="1399"/>
    </row>
    <row r="206" spans="1:13" s="12" customFormat="1">
      <c r="A206" s="69"/>
      <c r="B206" s="11"/>
      <c r="C206" s="1399"/>
      <c r="D206" s="1399"/>
      <c r="E206" s="1399"/>
      <c r="F206" s="1399"/>
      <c r="G206" s="1399"/>
      <c r="H206" s="1399"/>
      <c r="I206" s="1399"/>
      <c r="J206" s="1399"/>
      <c r="K206" s="1399"/>
      <c r="L206" s="1399"/>
      <c r="M206" s="1399"/>
    </row>
    <row r="207" spans="1:13" s="12" customFormat="1">
      <c r="A207" s="69"/>
      <c r="B207" s="11"/>
      <c r="C207" s="1399"/>
      <c r="D207" s="1399"/>
      <c r="E207" s="1399"/>
      <c r="F207" s="1399"/>
      <c r="G207" s="1399"/>
      <c r="H207" s="1399"/>
      <c r="I207" s="1399"/>
      <c r="J207" s="1399"/>
      <c r="K207" s="1399"/>
      <c r="L207" s="1399"/>
      <c r="M207" s="1399"/>
    </row>
    <row r="208" spans="1:13" s="12" customFormat="1">
      <c r="A208" s="69"/>
      <c r="B208" s="11"/>
      <c r="C208" s="1399"/>
      <c r="D208" s="1399"/>
      <c r="E208" s="1399"/>
      <c r="F208" s="1399"/>
      <c r="G208" s="1399"/>
      <c r="H208" s="1399"/>
      <c r="I208" s="1399"/>
      <c r="J208" s="1399"/>
      <c r="K208" s="1399"/>
      <c r="L208" s="1399"/>
      <c r="M208" s="1399"/>
    </row>
    <row r="209" spans="1:13" s="12" customFormat="1">
      <c r="A209" s="69"/>
      <c r="B209" s="11"/>
      <c r="C209" s="1399"/>
      <c r="D209" s="1399"/>
      <c r="E209" s="1399"/>
      <c r="F209" s="1399"/>
      <c r="G209" s="1399"/>
      <c r="H209" s="1399"/>
      <c r="I209" s="1399"/>
      <c r="J209" s="1399"/>
      <c r="K209" s="1399"/>
      <c r="L209" s="1399"/>
      <c r="M209" s="1399"/>
    </row>
    <row r="210" spans="1:13" s="12" customFormat="1">
      <c r="A210" s="69"/>
      <c r="B210" s="11"/>
      <c r="C210" s="1399"/>
      <c r="D210" s="1399"/>
      <c r="E210" s="1399"/>
      <c r="F210" s="1399"/>
      <c r="G210" s="1399"/>
      <c r="H210" s="1399"/>
      <c r="I210" s="1399"/>
      <c r="J210" s="1399"/>
      <c r="K210" s="1399"/>
      <c r="L210" s="1399"/>
      <c r="M210" s="1399"/>
    </row>
    <row r="211" spans="1:13" s="12" customFormat="1">
      <c r="A211" s="69"/>
      <c r="B211" s="11"/>
      <c r="C211" s="1399"/>
      <c r="D211" s="1399"/>
      <c r="E211" s="1399"/>
      <c r="F211" s="1399"/>
      <c r="G211" s="1399"/>
      <c r="H211" s="1399"/>
      <c r="I211" s="1399"/>
      <c r="J211" s="1399"/>
      <c r="K211" s="1399"/>
      <c r="L211" s="1399"/>
      <c r="M211" s="1399"/>
    </row>
    <row r="212" spans="1:13" s="12" customFormat="1">
      <c r="A212" s="69"/>
      <c r="B212" s="11"/>
      <c r="C212" s="1399"/>
      <c r="D212" s="1399"/>
      <c r="E212" s="1399"/>
      <c r="F212" s="1399"/>
      <c r="G212" s="1399"/>
      <c r="H212" s="1399"/>
      <c r="I212" s="1399"/>
      <c r="J212" s="1399"/>
      <c r="K212" s="1399"/>
      <c r="L212" s="1399"/>
      <c r="M212" s="1399"/>
    </row>
    <row r="213" spans="1:13" s="12" customFormat="1">
      <c r="A213" s="69"/>
      <c r="B213" s="11"/>
      <c r="C213" s="1399"/>
      <c r="D213" s="1399"/>
      <c r="E213" s="1399"/>
      <c r="F213" s="1399"/>
      <c r="G213" s="1399"/>
      <c r="H213" s="1399"/>
      <c r="I213" s="1399"/>
      <c r="J213" s="1399"/>
      <c r="K213" s="1399"/>
      <c r="L213" s="1399"/>
      <c r="M213" s="1399"/>
    </row>
    <row r="214" spans="1:13" s="12" customFormat="1">
      <c r="A214" s="69"/>
      <c r="B214" s="11"/>
      <c r="C214" s="1399"/>
      <c r="D214" s="1399"/>
      <c r="E214" s="1399"/>
      <c r="F214" s="1399"/>
      <c r="G214" s="1399"/>
      <c r="H214" s="1399"/>
      <c r="I214" s="1399"/>
      <c r="J214" s="1399"/>
      <c r="K214" s="1399"/>
      <c r="L214" s="1399"/>
      <c r="M214" s="1399"/>
    </row>
    <row r="215" spans="1:13" s="12" customFormat="1">
      <c r="A215" s="69"/>
      <c r="B215" s="11"/>
      <c r="C215" s="1399"/>
      <c r="D215" s="1399"/>
      <c r="E215" s="1399"/>
      <c r="F215" s="1399"/>
      <c r="G215" s="1399"/>
      <c r="H215" s="1399"/>
      <c r="I215" s="1399"/>
      <c r="J215" s="1399"/>
      <c r="K215" s="1399"/>
      <c r="L215" s="1399"/>
      <c r="M215" s="1399"/>
    </row>
    <row r="216" spans="1:13" s="12" customFormat="1">
      <c r="A216" s="69"/>
      <c r="B216" s="11"/>
      <c r="C216" s="1399"/>
      <c r="D216" s="1399"/>
      <c r="E216" s="1399"/>
      <c r="F216" s="1399"/>
      <c r="G216" s="1399"/>
      <c r="H216" s="1399"/>
      <c r="I216" s="1399"/>
      <c r="J216" s="1399"/>
      <c r="K216" s="1399"/>
      <c r="L216" s="1399"/>
      <c r="M216" s="1399"/>
    </row>
    <row r="217" spans="1:13" s="12" customFormat="1">
      <c r="A217" s="69"/>
      <c r="B217" s="11"/>
      <c r="C217" s="1399"/>
      <c r="D217" s="1399"/>
      <c r="E217" s="1399"/>
      <c r="F217" s="1399"/>
      <c r="G217" s="1399"/>
      <c r="H217" s="1399"/>
      <c r="I217" s="1399"/>
      <c r="J217" s="1399"/>
      <c r="K217" s="1399"/>
      <c r="L217" s="1399"/>
      <c r="M217" s="1399"/>
    </row>
    <row r="218" spans="1:13" s="12" customFormat="1">
      <c r="A218" s="69"/>
      <c r="B218" s="11"/>
      <c r="C218" s="1399"/>
      <c r="D218" s="1399"/>
      <c r="E218" s="1399"/>
      <c r="F218" s="1399"/>
      <c r="G218" s="1399"/>
      <c r="H218" s="1399"/>
      <c r="I218" s="1399"/>
      <c r="J218" s="1399"/>
      <c r="K218" s="1399"/>
      <c r="L218" s="1399"/>
      <c r="M218" s="1399"/>
    </row>
    <row r="219" spans="1:13" s="12" customFormat="1">
      <c r="A219" s="69"/>
      <c r="B219" s="11"/>
      <c r="C219" s="1399"/>
      <c r="D219" s="1399"/>
      <c r="E219" s="1399"/>
      <c r="F219" s="1399"/>
      <c r="G219" s="1399"/>
      <c r="H219" s="1399"/>
      <c r="I219" s="1399"/>
      <c r="J219" s="1399"/>
      <c r="K219" s="1399"/>
      <c r="L219" s="1399"/>
      <c r="M219" s="1399"/>
    </row>
    <row r="220" spans="1:13" s="12" customFormat="1" ht="15" customHeight="1">
      <c r="A220" s="69"/>
      <c r="B220" s="11"/>
      <c r="C220" s="1399"/>
      <c r="D220" s="1399"/>
      <c r="E220" s="1399"/>
      <c r="F220" s="1399"/>
      <c r="G220" s="1399"/>
      <c r="H220" s="1399"/>
      <c r="I220" s="1399"/>
      <c r="J220" s="1399"/>
      <c r="K220" s="1399"/>
      <c r="L220" s="1399"/>
      <c r="M220" s="1399"/>
    </row>
    <row r="221" spans="1:13" s="12" customFormat="1">
      <c r="A221" s="69"/>
      <c r="B221" s="11"/>
      <c r="C221" s="1399"/>
      <c r="D221" s="1399"/>
      <c r="E221" s="1399"/>
      <c r="F221" s="1399"/>
      <c r="G221" s="1399"/>
      <c r="H221" s="1399"/>
      <c r="I221" s="1399"/>
      <c r="J221" s="1399"/>
      <c r="K221" s="1399"/>
      <c r="L221" s="1399"/>
      <c r="M221" s="1399"/>
    </row>
    <row r="222" spans="1:13" s="12" customFormat="1">
      <c r="A222" s="69"/>
      <c r="B222" s="11"/>
    </row>
    <row r="223" spans="1:13" s="12" customFormat="1">
      <c r="A223" s="69"/>
      <c r="B223" s="11"/>
    </row>
    <row r="224" spans="1:13">
      <c r="A224" s="69"/>
    </row>
  </sheetData>
  <sheetProtection algorithmName="SHA-512" hashValue="2HcCOCf5kKtkQoDL0R7zDSjeN1DB4lf0w60z9Nl5KML6L2mDupviYzlAQ3FwAmw/CxiEzlLOlIbE2Viheaf/BA==" saltValue="tXeULh0N691fnCrXd4KvMw==" spinCount="100000" sheet="1" objects="1" scenarios="1"/>
  <mergeCells count="137">
    <mergeCell ref="C110:M110"/>
    <mergeCell ref="C123:M123"/>
    <mergeCell ref="C196:M196"/>
    <mergeCell ref="C197:M221"/>
    <mergeCell ref="C130:M130"/>
    <mergeCell ref="C131:F131"/>
    <mergeCell ref="G131:M131"/>
    <mergeCell ref="C132:F132"/>
    <mergeCell ref="C133:F133"/>
    <mergeCell ref="C134:F134"/>
    <mergeCell ref="G135:M135"/>
    <mergeCell ref="G136:M136"/>
    <mergeCell ref="G137:M137"/>
    <mergeCell ref="G138:M138"/>
    <mergeCell ref="C135:F135"/>
    <mergeCell ref="C136:F136"/>
    <mergeCell ref="C137:F137"/>
    <mergeCell ref="C138:F138"/>
    <mergeCell ref="C176:M193"/>
    <mergeCell ref="C141:M141"/>
    <mergeCell ref="C147:M172"/>
    <mergeCell ref="C146:M146"/>
    <mergeCell ref="C175:M175"/>
    <mergeCell ref="C115:F115"/>
    <mergeCell ref="C116:M116"/>
    <mergeCell ref="C124:G124"/>
    <mergeCell ref="C127:M127"/>
    <mergeCell ref="G132:M132"/>
    <mergeCell ref="G133:M133"/>
    <mergeCell ref="G134:M134"/>
    <mergeCell ref="C111:F111"/>
    <mergeCell ref="C112:F112"/>
    <mergeCell ref="C113:F113"/>
    <mergeCell ref="C114:F114"/>
    <mergeCell ref="C105:D105"/>
    <mergeCell ref="C106:D106"/>
    <mergeCell ref="C101:D101"/>
    <mergeCell ref="C103:H103"/>
    <mergeCell ref="C107:M107"/>
    <mergeCell ref="C100:H100"/>
    <mergeCell ref="C102:D102"/>
    <mergeCell ref="C104:D104"/>
    <mergeCell ref="C99:M99"/>
    <mergeCell ref="C90:C92"/>
    <mergeCell ref="C93:C95"/>
    <mergeCell ref="C81:D81"/>
    <mergeCell ref="C82:D82"/>
    <mergeCell ref="C83:D83"/>
    <mergeCell ref="E81:L81"/>
    <mergeCell ref="E82:G82"/>
    <mergeCell ref="J82:L82"/>
    <mergeCell ref="C96:M96"/>
    <mergeCell ref="C84:C86"/>
    <mergeCell ref="C87:C89"/>
    <mergeCell ref="M81:S81"/>
    <mergeCell ref="M82:O82"/>
    <mergeCell ref="Q82:S82"/>
    <mergeCell ref="T81:AA81"/>
    <mergeCell ref="T82:V82"/>
    <mergeCell ref="Y82:AA82"/>
    <mergeCell ref="AB81:AI81"/>
    <mergeCell ref="AB82:AD82"/>
    <mergeCell ref="AG82:AI82"/>
    <mergeCell ref="C75:D75"/>
    <mergeCell ref="C80:AI80"/>
    <mergeCell ref="C76:M76"/>
    <mergeCell ref="C79:M79"/>
    <mergeCell ref="C71:D71"/>
    <mergeCell ref="C70:D70"/>
    <mergeCell ref="E70:H70"/>
    <mergeCell ref="I70:K70"/>
    <mergeCell ref="C66:M66"/>
    <mergeCell ref="C69:S69"/>
    <mergeCell ref="C72:D72"/>
    <mergeCell ref="C73:D73"/>
    <mergeCell ref="C74:D74"/>
    <mergeCell ref="L70:O70"/>
    <mergeCell ref="P70:S70"/>
    <mergeCell ref="T51:AA51"/>
    <mergeCell ref="AB51:AI51"/>
    <mergeCell ref="AB52:AD52"/>
    <mergeCell ref="AG52:AI52"/>
    <mergeCell ref="M52:O52"/>
    <mergeCell ref="Q52:S52"/>
    <mergeCell ref="T52:V52"/>
    <mergeCell ref="Y52:AA52"/>
    <mergeCell ref="C50:M50"/>
    <mergeCell ref="C54:C56"/>
    <mergeCell ref="C57:C59"/>
    <mergeCell ref="C60:C62"/>
    <mergeCell ref="C63:C65"/>
    <mergeCell ref="E51:L51"/>
    <mergeCell ref="E52:G52"/>
    <mergeCell ref="J52:L52"/>
    <mergeCell ref="M51:S51"/>
    <mergeCell ref="C41:F41"/>
    <mergeCell ref="C35:J35"/>
    <mergeCell ref="C42:M42"/>
    <mergeCell ref="C47:F47"/>
    <mergeCell ref="C48:M48"/>
    <mergeCell ref="C36:F36"/>
    <mergeCell ref="C37:F37"/>
    <mergeCell ref="C38:F38"/>
    <mergeCell ref="C39:F39"/>
    <mergeCell ref="C40:F40"/>
    <mergeCell ref="C45:M45"/>
    <mergeCell ref="AA26:AH26"/>
    <mergeCell ref="C25:AH25"/>
    <mergeCell ref="C32:M32"/>
    <mergeCell ref="S27:U27"/>
    <mergeCell ref="X27:Z27"/>
    <mergeCell ref="AA27:AC27"/>
    <mergeCell ref="AF27:AH27"/>
    <mergeCell ref="L27:N27"/>
    <mergeCell ref="P27:R27"/>
    <mergeCell ref="S26:Z26"/>
    <mergeCell ref="C3:V3"/>
    <mergeCell ref="C11:F11"/>
    <mergeCell ref="C12:F12"/>
    <mergeCell ref="C13:F13"/>
    <mergeCell ref="C14:F14"/>
    <mergeCell ref="C15:F15"/>
    <mergeCell ref="C24:M24"/>
    <mergeCell ref="D27:F27"/>
    <mergeCell ref="I27:K27"/>
    <mergeCell ref="D26:K26"/>
    <mergeCell ref="C16:F16"/>
    <mergeCell ref="C17:F17"/>
    <mergeCell ref="G11:M11"/>
    <mergeCell ref="G12:M12"/>
    <mergeCell ref="G13:M13"/>
    <mergeCell ref="G14:M14"/>
    <mergeCell ref="G15:M15"/>
    <mergeCell ref="G16:M16"/>
    <mergeCell ref="G17:M17"/>
    <mergeCell ref="L26:R26"/>
    <mergeCell ref="C10:M1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B0D2-94B7-4EA9-8873-673C16DE2AC4}">
  <sheetPr codeName="Planilha12">
    <tabColor theme="0"/>
  </sheetPr>
  <dimension ref="A1:AG409"/>
  <sheetViews>
    <sheetView showGridLines="0" zoomScale="70" zoomScaleNormal="70" workbookViewId="0"/>
  </sheetViews>
  <sheetFormatPr defaultColWidth="0" defaultRowHeight="0" customHeight="1" zeroHeight="1"/>
  <cols>
    <col min="1" max="1" width="46.7265625" style="69" customWidth="1"/>
    <col min="2" max="2" width="7.54296875" style="11" customWidth="1"/>
    <col min="3" max="6" width="12.1796875" style="11" customWidth="1"/>
    <col min="7" max="8" width="17.54296875" style="11" customWidth="1"/>
    <col min="9" max="11" width="12.1796875" style="11" customWidth="1"/>
    <col min="12" max="12" width="14.26953125" style="11" customWidth="1"/>
    <col min="13" max="13" width="17.54296875" style="11" customWidth="1"/>
    <col min="14" max="14" width="17.26953125" style="11" customWidth="1"/>
    <col min="15" max="16" width="17.54296875" style="11" bestFit="1" customWidth="1"/>
    <col min="17" max="17" width="13.453125" style="11" customWidth="1"/>
    <col min="18" max="18" width="9.26953125" style="11" bestFit="1" customWidth="1"/>
    <col min="19" max="20" width="17.54296875" style="11" bestFit="1" customWidth="1"/>
    <col min="21" max="21" width="22" style="11" bestFit="1" customWidth="1"/>
    <col min="22" max="24" width="13.453125" style="11" customWidth="1"/>
    <col min="25" max="25" width="20.26953125" style="11" bestFit="1" customWidth="1"/>
    <col min="26" max="26" width="13.453125" style="11" customWidth="1"/>
    <col min="27" max="27" width="22" style="11" bestFit="1" customWidth="1"/>
    <col min="28" max="28" width="15.26953125" style="11" bestFit="1" customWidth="1"/>
    <col min="29" max="29" width="20.7265625" style="11" bestFit="1" customWidth="1"/>
    <col min="30" max="30" width="16.7265625" style="11" customWidth="1"/>
    <col min="31" max="31" width="20.26953125" style="11" bestFit="1" customWidth="1"/>
    <col min="32" max="32" width="15.26953125" style="11" bestFit="1" customWidth="1"/>
    <col min="33" max="33" width="10.81640625" style="11" customWidth="1"/>
    <col min="34" max="16384" width="10.81640625" style="11" hidden="1"/>
  </cols>
  <sheetData>
    <row r="1" spans="1:22" ht="13.5"/>
    <row r="2" spans="1:22" ht="13.5"/>
    <row r="3" spans="1:22" s="296" customFormat="1" ht="31.5">
      <c r="A3" s="295"/>
      <c r="C3" s="1228" t="s">
        <v>967</v>
      </c>
      <c r="D3" s="1229"/>
      <c r="E3" s="1229"/>
      <c r="F3" s="1229"/>
      <c r="G3" s="1229"/>
      <c r="H3" s="1229"/>
      <c r="I3" s="1229"/>
      <c r="J3" s="1229"/>
      <c r="K3" s="1229"/>
      <c r="L3" s="1229"/>
      <c r="M3" s="1229"/>
      <c r="N3" s="1229"/>
      <c r="O3" s="1229"/>
      <c r="P3" s="1229"/>
      <c r="Q3" s="1229"/>
      <c r="R3" s="1229"/>
      <c r="S3" s="1229"/>
      <c r="T3" s="1229"/>
      <c r="U3" s="1229"/>
      <c r="V3" s="1229"/>
    </row>
    <row r="4" spans="1:22" ht="13.5"/>
    <row r="5" spans="1:22" ht="15" customHeight="1"/>
    <row r="6" spans="1:22" ht="15.5">
      <c r="C6" s="2011" t="s">
        <v>939</v>
      </c>
      <c r="D6" s="2012"/>
      <c r="E6" s="2012"/>
      <c r="F6" s="2012"/>
      <c r="G6" s="2012"/>
      <c r="H6" s="2012"/>
      <c r="I6" s="2012"/>
      <c r="J6" s="2012"/>
      <c r="K6" s="2012"/>
      <c r="L6" s="2012"/>
      <c r="M6" s="2012"/>
    </row>
    <row r="7" spans="1:22" ht="15">
      <c r="C7" s="1650" t="s">
        <v>313</v>
      </c>
      <c r="D7" s="1650"/>
      <c r="E7" s="1650"/>
      <c r="F7" s="1651"/>
      <c r="G7" s="1649" t="s">
        <v>456</v>
      </c>
      <c r="H7" s="1650"/>
      <c r="I7" s="1650"/>
      <c r="J7" s="1650"/>
      <c r="K7" s="1650"/>
      <c r="L7" s="1650"/>
      <c r="M7" s="1650"/>
    </row>
    <row r="8" spans="1:22" ht="211.9" customHeight="1">
      <c r="C8" s="1361" t="s">
        <v>570</v>
      </c>
      <c r="D8" s="1361"/>
      <c r="E8" s="1361"/>
      <c r="F8" s="1765"/>
      <c r="G8" s="2013" t="s">
        <v>1404</v>
      </c>
      <c r="H8" s="2014"/>
      <c r="I8" s="2014"/>
      <c r="J8" s="2014"/>
      <c r="K8" s="2014"/>
      <c r="L8" s="2014"/>
      <c r="M8" s="2014"/>
    </row>
    <row r="9" spans="1:22" ht="210" customHeight="1">
      <c r="C9" s="1361" t="s">
        <v>571</v>
      </c>
      <c r="D9" s="1361"/>
      <c r="E9" s="1361" t="s">
        <v>571</v>
      </c>
      <c r="F9" s="1765"/>
      <c r="G9" s="2015" t="s">
        <v>576</v>
      </c>
      <c r="H9" s="2016"/>
      <c r="I9" s="2016"/>
      <c r="J9" s="2016"/>
      <c r="K9" s="2016"/>
      <c r="L9" s="2016"/>
      <c r="M9" s="2016"/>
    </row>
    <row r="10" spans="1:22" ht="214.15" customHeight="1">
      <c r="C10" s="1361" t="s">
        <v>572</v>
      </c>
      <c r="D10" s="1361"/>
      <c r="E10" s="1361" t="s">
        <v>572</v>
      </c>
      <c r="F10" s="1765"/>
      <c r="G10" s="2013" t="s">
        <v>1405</v>
      </c>
      <c r="H10" s="2014"/>
      <c r="I10" s="2014"/>
      <c r="J10" s="2014"/>
      <c r="K10" s="2014"/>
      <c r="L10" s="2014"/>
      <c r="M10" s="2014"/>
    </row>
    <row r="11" spans="1:22" ht="183.65" customHeight="1">
      <c r="C11" s="1361" t="s">
        <v>573</v>
      </c>
      <c r="D11" s="1361"/>
      <c r="E11" s="1361" t="s">
        <v>573</v>
      </c>
      <c r="F11" s="1765"/>
      <c r="G11" s="2013" t="s">
        <v>577</v>
      </c>
      <c r="H11" s="2014"/>
      <c r="I11" s="2014"/>
      <c r="J11" s="2014"/>
      <c r="K11" s="2014"/>
      <c r="L11" s="2014"/>
      <c r="M11" s="2014"/>
    </row>
    <row r="12" spans="1:22" ht="220.9" customHeight="1">
      <c r="C12" s="1361" t="s">
        <v>574</v>
      </c>
      <c r="D12" s="1361"/>
      <c r="E12" s="1361" t="s">
        <v>574</v>
      </c>
      <c r="F12" s="1765"/>
      <c r="G12" s="2015" t="s">
        <v>1406</v>
      </c>
      <c r="H12" s="2016"/>
      <c r="I12" s="2016"/>
      <c r="J12" s="2016"/>
      <c r="K12" s="2016"/>
      <c r="L12" s="2016"/>
      <c r="M12" s="2016"/>
    </row>
    <row r="13" spans="1:22" ht="152.25" customHeight="1">
      <c r="C13" s="1361" t="s">
        <v>575</v>
      </c>
      <c r="D13" s="1361"/>
      <c r="E13" s="1361" t="s">
        <v>575</v>
      </c>
      <c r="F13" s="1765"/>
      <c r="G13" s="2013" t="s">
        <v>1407</v>
      </c>
      <c r="H13" s="2014"/>
      <c r="I13" s="2014"/>
      <c r="J13" s="2014"/>
      <c r="K13" s="2014"/>
      <c r="L13" s="2014"/>
      <c r="M13" s="2014"/>
    </row>
    <row r="14" spans="1:22" ht="13.5"/>
    <row r="15" spans="1:22" ht="13.5"/>
    <row r="16" spans="1:22" s="80" customFormat="1" ht="60.75" customHeight="1">
      <c r="A16" s="236"/>
      <c r="C16" s="1727" t="s">
        <v>1723</v>
      </c>
      <c r="D16" s="1311"/>
      <c r="E16" s="1311"/>
      <c r="F16" s="1311"/>
      <c r="G16" s="1311"/>
      <c r="H16" s="1311"/>
      <c r="I16" s="1311"/>
      <c r="J16" s="1311"/>
      <c r="K16" s="1311"/>
      <c r="L16" s="1311"/>
      <c r="M16" s="1311"/>
    </row>
    <row r="17" spans="3:13" ht="13.5">
      <c r="C17" s="1399" t="s">
        <v>1422</v>
      </c>
      <c r="D17" s="1399"/>
      <c r="E17" s="1399"/>
      <c r="F17" s="1399"/>
      <c r="G17" s="1399"/>
      <c r="H17" s="1399"/>
      <c r="I17" s="1399"/>
      <c r="J17" s="1399"/>
      <c r="K17" s="1399"/>
      <c r="L17" s="1399"/>
      <c r="M17" s="1399"/>
    </row>
    <row r="18" spans="3:13" ht="13.5">
      <c r="C18" s="1399"/>
      <c r="D18" s="1399"/>
      <c r="E18" s="1399"/>
      <c r="F18" s="1399"/>
      <c r="G18" s="1399"/>
      <c r="H18" s="1399"/>
      <c r="I18" s="1399"/>
      <c r="J18" s="1399"/>
      <c r="K18" s="1399"/>
      <c r="L18" s="1399"/>
      <c r="M18" s="1399"/>
    </row>
    <row r="19" spans="3:13" ht="13.5">
      <c r="C19" s="1399"/>
      <c r="D19" s="1399"/>
      <c r="E19" s="1399"/>
      <c r="F19" s="1399"/>
      <c r="G19" s="1399"/>
      <c r="H19" s="1399"/>
      <c r="I19" s="1399"/>
      <c r="J19" s="1399"/>
      <c r="K19" s="1399"/>
      <c r="L19" s="1399"/>
      <c r="M19" s="1399"/>
    </row>
    <row r="20" spans="3:13" ht="89.25" customHeight="1">
      <c r="C20" s="1399"/>
      <c r="D20" s="1399"/>
      <c r="E20" s="1399"/>
      <c r="F20" s="1399"/>
      <c r="G20" s="1399"/>
      <c r="H20" s="1399"/>
      <c r="I20" s="1399"/>
      <c r="J20" s="1399"/>
      <c r="K20" s="1399"/>
      <c r="L20" s="1399"/>
      <c r="M20" s="1399"/>
    </row>
    <row r="21" spans="3:13" ht="13.5">
      <c r="C21" s="1399"/>
      <c r="D21" s="1399"/>
      <c r="E21" s="1399"/>
      <c r="F21" s="1399"/>
      <c r="G21" s="1399"/>
      <c r="H21" s="1399"/>
      <c r="I21" s="1399"/>
      <c r="J21" s="1399"/>
      <c r="K21" s="1399"/>
      <c r="L21" s="1399"/>
      <c r="M21" s="1399"/>
    </row>
    <row r="22" spans="3:13" ht="120" customHeight="1">
      <c r="C22" s="1399"/>
      <c r="D22" s="1399"/>
      <c r="E22" s="1399"/>
      <c r="F22" s="1399"/>
      <c r="G22" s="1399"/>
      <c r="H22" s="1399"/>
      <c r="I22" s="1399"/>
      <c r="J22" s="1399"/>
      <c r="K22" s="1399"/>
      <c r="L22" s="1399"/>
      <c r="M22" s="1399"/>
    </row>
    <row r="23" spans="3:13" ht="13.5">
      <c r="C23" s="1399"/>
      <c r="D23" s="1399"/>
      <c r="E23" s="1399"/>
      <c r="F23" s="1399"/>
      <c r="G23" s="1399"/>
      <c r="H23" s="1399"/>
      <c r="I23" s="1399"/>
      <c r="J23" s="1399"/>
      <c r="K23" s="1399"/>
      <c r="L23" s="1399"/>
      <c r="M23" s="1399"/>
    </row>
    <row r="24" spans="3:13" ht="13.5">
      <c r="C24" s="1399"/>
      <c r="D24" s="1399"/>
      <c r="E24" s="1399"/>
      <c r="F24" s="1399"/>
      <c r="G24" s="1399"/>
      <c r="H24" s="1399"/>
      <c r="I24" s="1399"/>
      <c r="J24" s="1399"/>
      <c r="K24" s="1399"/>
      <c r="L24" s="1399"/>
      <c r="M24" s="1399"/>
    </row>
    <row r="25" spans="3:13" ht="13.5">
      <c r="C25" s="1399"/>
      <c r="D25" s="1399"/>
      <c r="E25" s="1399"/>
      <c r="F25" s="1399"/>
      <c r="G25" s="1399"/>
      <c r="H25" s="1399"/>
      <c r="I25" s="1399"/>
      <c r="J25" s="1399"/>
      <c r="K25" s="1399"/>
      <c r="L25" s="1399"/>
      <c r="M25" s="1399"/>
    </row>
    <row r="26" spans="3:13" ht="69" customHeight="1">
      <c r="C26" s="1399"/>
      <c r="D26" s="1399"/>
      <c r="E26" s="1399"/>
      <c r="F26" s="1399"/>
      <c r="G26" s="1399"/>
      <c r="H26" s="1399"/>
      <c r="I26" s="1399"/>
      <c r="J26" s="1399"/>
      <c r="K26" s="1399"/>
      <c r="L26" s="1399"/>
      <c r="M26" s="1399"/>
    </row>
    <row r="27" spans="3:13" ht="13.5">
      <c r="C27" s="1399"/>
      <c r="D27" s="1399"/>
      <c r="E27" s="1399"/>
      <c r="F27" s="1399"/>
      <c r="G27" s="1399"/>
      <c r="H27" s="1399"/>
      <c r="I27" s="1399"/>
      <c r="J27" s="1399"/>
      <c r="K27" s="1399"/>
      <c r="L27" s="1399"/>
      <c r="M27" s="1399"/>
    </row>
    <row r="28" spans="3:13" ht="13.5">
      <c r="C28" s="1399"/>
      <c r="D28" s="1399"/>
      <c r="E28" s="1399"/>
      <c r="F28" s="1399"/>
      <c r="G28" s="1399"/>
      <c r="H28" s="1399"/>
      <c r="I28" s="1399"/>
      <c r="J28" s="1399"/>
      <c r="K28" s="1399"/>
      <c r="L28" s="1399"/>
      <c r="M28" s="1399"/>
    </row>
    <row r="29" spans="3:13" ht="39.75" customHeight="1">
      <c r="C29" s="1399"/>
      <c r="D29" s="1399"/>
      <c r="E29" s="1399"/>
      <c r="F29" s="1399"/>
      <c r="G29" s="1399"/>
      <c r="H29" s="1399"/>
      <c r="I29" s="1399"/>
      <c r="J29" s="1399"/>
      <c r="K29" s="1399"/>
      <c r="L29" s="1399"/>
      <c r="M29" s="1399"/>
    </row>
    <row r="30" spans="3:13" ht="13.5">
      <c r="C30" s="1399"/>
      <c r="D30" s="1399"/>
      <c r="E30" s="1399"/>
      <c r="F30" s="1399"/>
      <c r="G30" s="1399"/>
      <c r="H30" s="1399"/>
      <c r="I30" s="1399"/>
      <c r="J30" s="1399"/>
      <c r="K30" s="1399"/>
      <c r="L30" s="1399"/>
      <c r="M30" s="1399"/>
    </row>
    <row r="31" spans="3:13" ht="28.9" customHeight="1">
      <c r="C31" s="1399"/>
      <c r="D31" s="1399"/>
      <c r="E31" s="1399"/>
      <c r="F31" s="1399"/>
      <c r="G31" s="1399"/>
      <c r="H31" s="1399"/>
      <c r="I31" s="1399"/>
      <c r="J31" s="1399"/>
      <c r="K31" s="1399"/>
      <c r="L31" s="1399"/>
      <c r="M31" s="1399"/>
    </row>
    <row r="32" spans="3:13" ht="15">
      <c r="C32" s="117"/>
      <c r="D32" s="117"/>
      <c r="E32" s="117"/>
      <c r="F32" s="117"/>
      <c r="G32" s="117"/>
      <c r="H32" s="117"/>
      <c r="I32" s="117"/>
      <c r="J32" s="117"/>
      <c r="K32" s="117"/>
      <c r="L32" s="117"/>
      <c r="M32" s="117"/>
    </row>
    <row r="33" spans="3:32" ht="15">
      <c r="C33" s="117"/>
      <c r="D33" s="117"/>
      <c r="E33" s="117"/>
      <c r="F33" s="117"/>
      <c r="G33" s="117"/>
      <c r="H33" s="117"/>
      <c r="I33" s="117"/>
      <c r="J33" s="117"/>
      <c r="K33" s="117"/>
      <c r="L33" s="117"/>
      <c r="M33" s="117"/>
    </row>
    <row r="34" spans="3:32" ht="15.5">
      <c r="C34" s="1758" t="s">
        <v>1696</v>
      </c>
      <c r="D34" s="1313"/>
      <c r="E34" s="1313"/>
      <c r="F34" s="1313"/>
      <c r="G34" s="1313"/>
      <c r="H34" s="1313"/>
      <c r="I34" s="1313"/>
      <c r="J34" s="1313"/>
      <c r="K34" s="1313"/>
      <c r="L34" s="1313"/>
      <c r="M34" s="1313"/>
    </row>
    <row r="35" spans="3:32" ht="15" customHeight="1">
      <c r="C35" s="1729" t="s">
        <v>1000</v>
      </c>
      <c r="D35" s="1729"/>
      <c r="E35" s="1729"/>
      <c r="F35" s="1729"/>
      <c r="G35" s="1729"/>
      <c r="H35" s="1729"/>
      <c r="I35" s="1729"/>
      <c r="J35" s="1729"/>
      <c r="K35" s="1729"/>
      <c r="L35" s="1729"/>
      <c r="M35" s="1729"/>
    </row>
    <row r="36" spans="3:32" ht="15" customHeight="1">
      <c r="C36" s="1729"/>
      <c r="D36" s="1729"/>
      <c r="E36" s="1729"/>
      <c r="F36" s="1729"/>
      <c r="G36" s="1729"/>
      <c r="H36" s="1729"/>
      <c r="I36" s="1729"/>
      <c r="J36" s="1729"/>
      <c r="K36" s="1729"/>
      <c r="L36" s="1729"/>
      <c r="M36" s="1729"/>
    </row>
    <row r="37" spans="3:32" ht="15" customHeight="1">
      <c r="C37" s="1729"/>
      <c r="D37" s="1729"/>
      <c r="E37" s="1729"/>
      <c r="F37" s="1729"/>
      <c r="G37" s="1729"/>
      <c r="H37" s="1729"/>
      <c r="I37" s="1729"/>
      <c r="J37" s="1729"/>
      <c r="K37" s="1729"/>
      <c r="L37" s="1729"/>
      <c r="M37" s="1729"/>
    </row>
    <row r="38" spans="3:32" ht="15" customHeight="1">
      <c r="C38" s="1729"/>
      <c r="D38" s="1729"/>
      <c r="E38" s="1729"/>
      <c r="F38" s="1729"/>
      <c r="G38" s="1729"/>
      <c r="H38" s="1729"/>
      <c r="I38" s="1729"/>
      <c r="J38" s="1729"/>
      <c r="K38" s="1729"/>
      <c r="L38" s="1729"/>
      <c r="M38" s="1729"/>
    </row>
    <row r="39" spans="3:32" ht="0.75" customHeight="1">
      <c r="C39" s="1729"/>
      <c r="D39" s="1729"/>
      <c r="E39" s="1729"/>
      <c r="F39" s="1729"/>
      <c r="G39" s="1729"/>
      <c r="H39" s="1729"/>
      <c r="I39" s="1729"/>
      <c r="J39" s="1729"/>
      <c r="K39" s="1729"/>
      <c r="L39" s="1729"/>
      <c r="M39" s="1729"/>
    </row>
    <row r="40" spans="3:32" ht="15" customHeight="1">
      <c r="C40" s="1362"/>
      <c r="D40" s="1362"/>
      <c r="E40" s="1362"/>
      <c r="F40" s="1362"/>
      <c r="G40" s="1321">
        <v>2022</v>
      </c>
      <c r="H40" s="1321"/>
      <c r="I40" s="1321"/>
      <c r="J40" s="1321"/>
      <c r="K40" s="1321"/>
      <c r="L40" s="1321"/>
      <c r="M40" s="1321"/>
      <c r="N40" s="1321"/>
      <c r="O40" s="1321">
        <v>2023</v>
      </c>
      <c r="P40" s="1321"/>
      <c r="Q40" s="1321"/>
      <c r="R40" s="1321"/>
      <c r="S40" s="1321"/>
      <c r="T40" s="1321"/>
      <c r="U40" s="1321">
        <v>2024</v>
      </c>
      <c r="V40" s="1321"/>
      <c r="W40" s="1321"/>
      <c r="X40" s="1321"/>
      <c r="Y40" s="1321"/>
      <c r="Z40" s="1321"/>
      <c r="AA40" s="1321">
        <v>2025</v>
      </c>
      <c r="AB40" s="1321"/>
      <c r="AC40" s="1321"/>
      <c r="AD40" s="1321"/>
      <c r="AE40" s="1321"/>
      <c r="AF40" s="1321"/>
    </row>
    <row r="41" spans="3:32" ht="30" customHeight="1">
      <c r="C41" s="55"/>
      <c r="D41" s="55"/>
      <c r="E41" s="55"/>
      <c r="F41" s="55"/>
      <c r="G41" s="1321" t="s">
        <v>179</v>
      </c>
      <c r="H41" s="1321"/>
      <c r="I41" s="1321" t="s">
        <v>180</v>
      </c>
      <c r="J41" s="1321"/>
      <c r="K41" s="1321" t="s">
        <v>181</v>
      </c>
      <c r="L41" s="1321"/>
      <c r="M41" s="1321" t="s">
        <v>569</v>
      </c>
      <c r="N41" s="1321"/>
      <c r="O41" s="1321" t="s">
        <v>179</v>
      </c>
      <c r="P41" s="1321"/>
      <c r="Q41" s="1321" t="s">
        <v>181</v>
      </c>
      <c r="R41" s="1321"/>
      <c r="S41" s="1321" t="s">
        <v>569</v>
      </c>
      <c r="T41" s="1321"/>
      <c r="U41" s="1856" t="s">
        <v>179</v>
      </c>
      <c r="V41" s="1475"/>
      <c r="W41" s="1856" t="s">
        <v>181</v>
      </c>
      <c r="X41" s="1475"/>
      <c r="Y41" s="1856" t="s">
        <v>569</v>
      </c>
      <c r="Z41" s="1475"/>
      <c r="AA41" s="1856" t="s">
        <v>179</v>
      </c>
      <c r="AB41" s="1475"/>
      <c r="AC41" s="1856" t="s">
        <v>181</v>
      </c>
      <c r="AD41" s="1475"/>
      <c r="AE41" s="1321" t="s">
        <v>569</v>
      </c>
      <c r="AF41" s="1321"/>
    </row>
    <row r="42" spans="3:32" ht="15">
      <c r="C42" s="1892"/>
      <c r="D42" s="1892"/>
      <c r="E42" s="1892"/>
      <c r="F42" s="1892"/>
      <c r="G42" s="300" t="s">
        <v>585</v>
      </c>
      <c r="H42" s="300" t="s">
        <v>586</v>
      </c>
      <c r="I42" s="300" t="s">
        <v>585</v>
      </c>
      <c r="J42" s="300" t="s">
        <v>586</v>
      </c>
      <c r="K42" s="300" t="s">
        <v>585</v>
      </c>
      <c r="L42" s="300" t="s">
        <v>586</v>
      </c>
      <c r="M42" s="300" t="s">
        <v>585</v>
      </c>
      <c r="N42" s="300" t="s">
        <v>586</v>
      </c>
      <c r="O42" s="300" t="s">
        <v>585</v>
      </c>
      <c r="P42" s="300" t="s">
        <v>586</v>
      </c>
      <c r="Q42" s="300" t="s">
        <v>585</v>
      </c>
      <c r="R42" s="300" t="s">
        <v>586</v>
      </c>
      <c r="S42" s="300" t="s">
        <v>585</v>
      </c>
      <c r="T42" s="300" t="s">
        <v>586</v>
      </c>
      <c r="U42" s="300" t="s">
        <v>585</v>
      </c>
      <c r="V42" s="300" t="s">
        <v>586</v>
      </c>
      <c r="W42" s="300" t="s">
        <v>585</v>
      </c>
      <c r="X42" s="300" t="s">
        <v>586</v>
      </c>
      <c r="Y42" s="300" t="s">
        <v>585</v>
      </c>
      <c r="Z42" s="300" t="s">
        <v>586</v>
      </c>
      <c r="AA42" s="300" t="s">
        <v>585</v>
      </c>
      <c r="AB42" s="300" t="s">
        <v>586</v>
      </c>
      <c r="AC42" s="300" t="s">
        <v>585</v>
      </c>
      <c r="AD42" s="300" t="s">
        <v>586</v>
      </c>
      <c r="AE42" s="300" t="s">
        <v>585</v>
      </c>
      <c r="AF42" s="300" t="s">
        <v>586</v>
      </c>
    </row>
    <row r="43" spans="3:32" ht="15">
      <c r="C43" s="2005" t="s">
        <v>578</v>
      </c>
      <c r="D43" s="2005"/>
      <c r="E43" s="2005"/>
      <c r="F43" s="2005"/>
      <c r="G43" s="2005"/>
      <c r="H43" s="2005"/>
      <c r="I43" s="2005"/>
      <c r="J43" s="2005"/>
      <c r="K43" s="2005"/>
      <c r="L43" s="2005"/>
      <c r="M43" s="2005"/>
      <c r="N43" s="2005"/>
      <c r="O43" s="2005"/>
      <c r="P43" s="2005"/>
      <c r="Q43" s="2005"/>
      <c r="R43" s="2005"/>
      <c r="S43" s="2005"/>
      <c r="T43" s="2005"/>
      <c r="U43" s="2005"/>
      <c r="V43" s="2005"/>
      <c r="W43" s="2005"/>
      <c r="X43" s="2005"/>
      <c r="Y43" s="2005"/>
      <c r="Z43" s="2005"/>
      <c r="AA43" s="2005"/>
      <c r="AB43" s="2005"/>
      <c r="AC43" s="2005"/>
      <c r="AD43" s="2005"/>
      <c r="AE43" s="2005"/>
      <c r="AF43" s="2005"/>
    </row>
    <row r="44" spans="3:32" ht="15">
      <c r="C44" s="2007" t="s">
        <v>579</v>
      </c>
      <c r="D44" s="2007"/>
      <c r="E44" s="2007"/>
      <c r="F44" s="2008"/>
      <c r="G44" s="929">
        <v>1636</v>
      </c>
      <c r="H44" s="924">
        <v>2895</v>
      </c>
      <c r="I44" s="924">
        <v>0</v>
      </c>
      <c r="J44" s="924">
        <v>0</v>
      </c>
      <c r="K44" s="924">
        <v>0</v>
      </c>
      <c r="L44" s="924">
        <v>2</v>
      </c>
      <c r="M44" s="925">
        <v>1636</v>
      </c>
      <c r="N44" s="926">
        <v>2897</v>
      </c>
      <c r="O44" s="291">
        <v>1250</v>
      </c>
      <c r="P44" s="922">
        <v>48</v>
      </c>
      <c r="Q44" s="922">
        <v>0</v>
      </c>
      <c r="R44" s="922">
        <v>0</v>
      </c>
      <c r="S44" s="923">
        <v>1250</v>
      </c>
      <c r="T44" s="928">
        <v>48</v>
      </c>
      <c r="U44" s="924">
        <v>1534.91</v>
      </c>
      <c r="V44" s="924">
        <v>0</v>
      </c>
      <c r="W44" s="924">
        <v>0</v>
      </c>
      <c r="X44" s="924">
        <v>0</v>
      </c>
      <c r="Y44" s="925">
        <f t="shared" ref="Y44:Z46" si="0">U44+W44</f>
        <v>1534.91</v>
      </c>
      <c r="Z44" s="926">
        <f t="shared" si="0"/>
        <v>0</v>
      </c>
      <c r="AA44" s="922">
        <v>0</v>
      </c>
      <c r="AB44" s="922">
        <v>0</v>
      </c>
      <c r="AC44" s="922">
        <v>0</v>
      </c>
      <c r="AD44" s="922">
        <v>0</v>
      </c>
      <c r="AE44" s="923">
        <f>AA44+AC44</f>
        <v>0</v>
      </c>
      <c r="AF44" s="923">
        <f t="shared" ref="AE44:AF51" si="1">AB44+AD44</f>
        <v>0</v>
      </c>
    </row>
    <row r="45" spans="3:32" ht="15">
      <c r="C45" s="2007" t="s">
        <v>580</v>
      </c>
      <c r="D45" s="2007"/>
      <c r="E45" s="2007"/>
      <c r="F45" s="2008"/>
      <c r="G45" s="929">
        <v>0</v>
      </c>
      <c r="H45" s="924">
        <v>1546</v>
      </c>
      <c r="I45" s="924">
        <v>0</v>
      </c>
      <c r="J45" s="924">
        <v>0</v>
      </c>
      <c r="K45" s="924">
        <v>0</v>
      </c>
      <c r="L45" s="924">
        <v>0</v>
      </c>
      <c r="M45" s="925">
        <v>0</v>
      </c>
      <c r="N45" s="926">
        <v>1546</v>
      </c>
      <c r="O45" s="291">
        <v>0</v>
      </c>
      <c r="P45" s="922">
        <v>1373</v>
      </c>
      <c r="Q45" s="922">
        <v>0</v>
      </c>
      <c r="R45" s="922">
        <v>0</v>
      </c>
      <c r="S45" s="923">
        <v>0</v>
      </c>
      <c r="T45" s="928">
        <v>1373</v>
      </c>
      <c r="U45" s="924">
        <v>0</v>
      </c>
      <c r="V45" s="924">
        <v>233.58</v>
      </c>
      <c r="W45" s="924">
        <v>0</v>
      </c>
      <c r="X45" s="924">
        <v>2.1</v>
      </c>
      <c r="Y45" s="925">
        <f t="shared" si="0"/>
        <v>0</v>
      </c>
      <c r="Z45" s="926">
        <f t="shared" si="0"/>
        <v>235.68</v>
      </c>
      <c r="AA45" s="922">
        <v>0</v>
      </c>
      <c r="AB45" s="922">
        <v>148.6</v>
      </c>
      <c r="AC45" s="922">
        <v>0</v>
      </c>
      <c r="AD45" s="922">
        <v>2.02</v>
      </c>
      <c r="AE45" s="923">
        <f t="shared" si="1"/>
        <v>0</v>
      </c>
      <c r="AF45" s="923">
        <f t="shared" si="1"/>
        <v>150.62</v>
      </c>
    </row>
    <row r="46" spans="3:32" ht="15">
      <c r="C46" s="2007" t="s">
        <v>581</v>
      </c>
      <c r="D46" s="2007"/>
      <c r="E46" s="2007"/>
      <c r="F46" s="2008"/>
      <c r="G46" s="929">
        <v>0</v>
      </c>
      <c r="H46" s="924">
        <v>549</v>
      </c>
      <c r="I46" s="924">
        <v>0</v>
      </c>
      <c r="J46" s="924">
        <v>0</v>
      </c>
      <c r="K46" s="924">
        <v>0</v>
      </c>
      <c r="L46" s="924">
        <v>3</v>
      </c>
      <c r="M46" s="925">
        <v>0</v>
      </c>
      <c r="N46" s="926">
        <v>556</v>
      </c>
      <c r="O46" s="291">
        <v>0</v>
      </c>
      <c r="P46" s="922">
        <v>3028</v>
      </c>
      <c r="Q46" s="922">
        <v>9</v>
      </c>
      <c r="R46" s="922">
        <v>0</v>
      </c>
      <c r="S46" s="923">
        <v>9</v>
      </c>
      <c r="T46" s="928">
        <v>3028</v>
      </c>
      <c r="U46" s="924">
        <v>0.01</v>
      </c>
      <c r="V46" s="924">
        <v>5605.62</v>
      </c>
      <c r="W46" s="924">
        <v>0</v>
      </c>
      <c r="X46" s="924">
        <v>28.87</v>
      </c>
      <c r="Y46" s="925">
        <f t="shared" si="0"/>
        <v>0.01</v>
      </c>
      <c r="Z46" s="926">
        <f t="shared" si="0"/>
        <v>5634.49</v>
      </c>
      <c r="AA46" s="922">
        <v>0</v>
      </c>
      <c r="AB46" s="922">
        <v>5938.55</v>
      </c>
      <c r="AC46" s="922">
        <v>0</v>
      </c>
      <c r="AD46" s="922">
        <v>31.09</v>
      </c>
      <c r="AE46" s="923">
        <f t="shared" si="1"/>
        <v>0</v>
      </c>
      <c r="AF46" s="923">
        <f t="shared" si="1"/>
        <v>5969.64</v>
      </c>
    </row>
    <row r="47" spans="3:32" ht="15">
      <c r="C47" s="2009" t="s">
        <v>582</v>
      </c>
      <c r="D47" s="2009"/>
      <c r="E47" s="2009"/>
      <c r="F47" s="2010"/>
      <c r="G47" s="930">
        <v>1636</v>
      </c>
      <c r="H47" s="925">
        <v>4990</v>
      </c>
      <c r="I47" s="925">
        <v>0</v>
      </c>
      <c r="J47" s="925">
        <v>0</v>
      </c>
      <c r="K47" s="925">
        <v>0</v>
      </c>
      <c r="L47" s="925">
        <v>5</v>
      </c>
      <c r="M47" s="925">
        <v>1636</v>
      </c>
      <c r="N47" s="926">
        <v>4995</v>
      </c>
      <c r="O47" s="927">
        <v>1250</v>
      </c>
      <c r="P47" s="923">
        <v>4449</v>
      </c>
      <c r="Q47" s="923">
        <v>10</v>
      </c>
      <c r="R47" s="923">
        <v>0</v>
      </c>
      <c r="S47" s="923">
        <v>1260</v>
      </c>
      <c r="T47" s="928">
        <v>4449</v>
      </c>
      <c r="U47" s="925">
        <f>U44+U45+U46</f>
        <v>1534.92</v>
      </c>
      <c r="V47" s="925">
        <f>V44+V45+V46</f>
        <v>5839.2</v>
      </c>
      <c r="W47" s="925">
        <f>W44+W45+W46</f>
        <v>0</v>
      </c>
      <c r="X47" s="925">
        <f>X44+X45+X46</f>
        <v>30.970000000000002</v>
      </c>
      <c r="Y47" s="925">
        <f>Y44+Y45+Y46</f>
        <v>1534.92</v>
      </c>
      <c r="Z47" s="926">
        <f>Z45+Z46+Z44</f>
        <v>5870.17</v>
      </c>
      <c r="AA47" s="1088"/>
      <c r="AB47" s="923">
        <f>SUM(AB44:AB46)</f>
        <v>6087.1500000000005</v>
      </c>
      <c r="AC47" s="923">
        <f>SUM(AC44:AC46)</f>
        <v>0</v>
      </c>
      <c r="AD47" s="923">
        <f>SUM(AD44:AD46)</f>
        <v>33.11</v>
      </c>
      <c r="AE47" s="923">
        <f>SUM(AE44:AE46)</f>
        <v>0</v>
      </c>
      <c r="AF47" s="923">
        <f t="shared" si="1"/>
        <v>6120.26</v>
      </c>
    </row>
    <row r="48" spans="3:32" ht="15" customHeight="1">
      <c r="C48" s="2006" t="s">
        <v>583</v>
      </c>
      <c r="D48" s="2006"/>
      <c r="E48" s="2006"/>
      <c r="F48" s="2006"/>
      <c r="G48" s="2006"/>
      <c r="H48" s="2006"/>
      <c r="I48" s="2006"/>
      <c r="J48" s="2006"/>
      <c r="K48" s="2006"/>
      <c r="L48" s="2006"/>
      <c r="M48" s="2006"/>
      <c r="N48" s="2006"/>
      <c r="O48" s="2006"/>
      <c r="P48" s="2006"/>
      <c r="Q48" s="2006"/>
      <c r="R48" s="2006"/>
      <c r="S48" s="2006"/>
      <c r="T48" s="2006"/>
      <c r="U48" s="2006"/>
      <c r="V48" s="2006"/>
      <c r="W48" s="2006"/>
      <c r="X48" s="2006"/>
      <c r="Y48" s="2006"/>
      <c r="Z48" s="2006"/>
      <c r="AA48" s="2006"/>
      <c r="AB48" s="2006"/>
      <c r="AC48" s="2006"/>
      <c r="AD48" s="2006"/>
      <c r="AE48" s="2006"/>
      <c r="AF48" s="2006"/>
    </row>
    <row r="49" spans="3:32" ht="15">
      <c r="C49" s="2007" t="s">
        <v>579</v>
      </c>
      <c r="D49" s="2007"/>
      <c r="E49" s="2007"/>
      <c r="F49" s="2008"/>
      <c r="G49" s="929">
        <v>29624</v>
      </c>
      <c r="H49" s="924">
        <v>73</v>
      </c>
      <c r="I49" s="924">
        <v>0</v>
      </c>
      <c r="J49" s="924">
        <v>0</v>
      </c>
      <c r="K49" s="924">
        <v>0</v>
      </c>
      <c r="L49" s="924">
        <v>0</v>
      </c>
      <c r="M49" s="925">
        <v>29624</v>
      </c>
      <c r="N49" s="926">
        <v>73</v>
      </c>
      <c r="O49" s="291">
        <v>2546</v>
      </c>
      <c r="P49" s="922">
        <v>16</v>
      </c>
      <c r="Q49" s="922">
        <v>0</v>
      </c>
      <c r="R49" s="922">
        <v>0</v>
      </c>
      <c r="S49" s="923">
        <v>2546</v>
      </c>
      <c r="T49" s="928">
        <v>16</v>
      </c>
      <c r="U49" s="924">
        <v>26327.83</v>
      </c>
      <c r="V49" s="924">
        <v>11524.03</v>
      </c>
      <c r="W49" s="924">
        <v>0</v>
      </c>
      <c r="X49" s="924">
        <v>0</v>
      </c>
      <c r="Y49" s="925">
        <v>26327.83</v>
      </c>
      <c r="Z49" s="926">
        <v>11524.03</v>
      </c>
      <c r="AA49" s="922">
        <v>2025.4</v>
      </c>
      <c r="AB49" s="922">
        <v>1465.07</v>
      </c>
      <c r="AC49" s="922">
        <v>0</v>
      </c>
      <c r="AD49" s="922">
        <v>0</v>
      </c>
      <c r="AE49" s="923">
        <f t="shared" si="1"/>
        <v>2025.4</v>
      </c>
      <c r="AF49" s="923">
        <f t="shared" si="1"/>
        <v>1465.07</v>
      </c>
    </row>
    <row r="50" spans="3:32" ht="15">
      <c r="C50" s="2007" t="s">
        <v>580</v>
      </c>
      <c r="D50" s="2007"/>
      <c r="E50" s="2007"/>
      <c r="F50" s="2008"/>
      <c r="G50" s="929">
        <v>0</v>
      </c>
      <c r="H50" s="924">
        <v>40458</v>
      </c>
      <c r="I50" s="924">
        <v>0</v>
      </c>
      <c r="J50" s="924">
        <v>0</v>
      </c>
      <c r="K50" s="924">
        <v>0</v>
      </c>
      <c r="L50" s="924">
        <v>0</v>
      </c>
      <c r="M50" s="925">
        <v>0</v>
      </c>
      <c r="N50" s="926">
        <v>40458</v>
      </c>
      <c r="O50" s="291">
        <v>0</v>
      </c>
      <c r="P50" s="922">
        <v>65655</v>
      </c>
      <c r="Q50" s="922">
        <v>12</v>
      </c>
      <c r="R50" s="922">
        <v>0</v>
      </c>
      <c r="S50" s="923">
        <v>12</v>
      </c>
      <c r="T50" s="928">
        <v>65655</v>
      </c>
      <c r="U50" s="924">
        <v>5.0599999999999996</v>
      </c>
      <c r="V50" s="924">
        <v>72525.2</v>
      </c>
      <c r="W50" s="924">
        <v>0</v>
      </c>
      <c r="X50" s="924">
        <v>55.15</v>
      </c>
      <c r="Y50" s="925">
        <v>5.0599999999999996</v>
      </c>
      <c r="Z50" s="926">
        <v>72580.350000000006</v>
      </c>
      <c r="AA50" s="922">
        <v>0</v>
      </c>
      <c r="AB50" s="922">
        <v>106225.64</v>
      </c>
      <c r="AC50" s="922">
        <v>0</v>
      </c>
      <c r="AD50" s="922">
        <v>11.2</v>
      </c>
      <c r="AE50" s="923">
        <f t="shared" si="1"/>
        <v>0</v>
      </c>
      <c r="AF50" s="923">
        <f t="shared" si="1"/>
        <v>106236.84</v>
      </c>
    </row>
    <row r="51" spans="3:32" ht="15">
      <c r="C51" s="2007" t="s">
        <v>581</v>
      </c>
      <c r="D51" s="2007"/>
      <c r="E51" s="2007"/>
      <c r="F51" s="2008"/>
      <c r="G51" s="929">
        <v>1</v>
      </c>
      <c r="H51" s="924">
        <v>2964</v>
      </c>
      <c r="I51" s="924">
        <v>0</v>
      </c>
      <c r="J51" s="924">
        <v>0</v>
      </c>
      <c r="K51" s="924">
        <v>0</v>
      </c>
      <c r="L51" s="924">
        <v>0</v>
      </c>
      <c r="M51" s="925">
        <v>1</v>
      </c>
      <c r="N51" s="926">
        <v>2964</v>
      </c>
      <c r="O51" s="291">
        <v>0</v>
      </c>
      <c r="P51" s="922">
        <v>11793</v>
      </c>
      <c r="Q51" s="922">
        <v>30</v>
      </c>
      <c r="R51" s="922">
        <v>0</v>
      </c>
      <c r="S51" s="923">
        <v>30</v>
      </c>
      <c r="T51" s="928">
        <v>11793</v>
      </c>
      <c r="U51" s="924">
        <v>24.66</v>
      </c>
      <c r="V51" s="924">
        <v>32209.77</v>
      </c>
      <c r="W51" s="924">
        <v>0</v>
      </c>
      <c r="X51" s="924">
        <v>25.35</v>
      </c>
      <c r="Y51" s="925">
        <v>24.66</v>
      </c>
      <c r="Z51" s="926">
        <v>32235.119999999999</v>
      </c>
      <c r="AA51" s="922">
        <v>27.56</v>
      </c>
      <c r="AB51" s="922">
        <v>27436.240000000002</v>
      </c>
      <c r="AC51" s="922">
        <v>0</v>
      </c>
      <c r="AD51" s="922">
        <v>75.900000000000006</v>
      </c>
      <c r="AE51" s="923">
        <f t="shared" si="1"/>
        <v>27.56</v>
      </c>
      <c r="AF51" s="923">
        <f t="shared" si="1"/>
        <v>27512.140000000003</v>
      </c>
    </row>
    <row r="52" spans="3:32" ht="15">
      <c r="C52" s="2009" t="s">
        <v>582</v>
      </c>
      <c r="D52" s="2009"/>
      <c r="E52" s="2009"/>
      <c r="F52" s="2010"/>
      <c r="G52" s="930">
        <v>29625</v>
      </c>
      <c r="H52" s="925">
        <v>43495</v>
      </c>
      <c r="I52" s="925">
        <v>0</v>
      </c>
      <c r="J52" s="925">
        <v>0</v>
      </c>
      <c r="K52" s="925">
        <v>0</v>
      </c>
      <c r="L52" s="925">
        <v>0</v>
      </c>
      <c r="M52" s="925">
        <v>29625</v>
      </c>
      <c r="N52" s="926">
        <v>43495</v>
      </c>
      <c r="O52" s="927">
        <v>2546</v>
      </c>
      <c r="P52" s="923">
        <v>77464</v>
      </c>
      <c r="Q52" s="923">
        <v>42</v>
      </c>
      <c r="R52" s="923">
        <v>0</v>
      </c>
      <c r="S52" s="923">
        <v>2588</v>
      </c>
      <c r="T52" s="928">
        <v>77464</v>
      </c>
      <c r="U52" s="925">
        <f>U49+U50+U51</f>
        <v>26357.550000000003</v>
      </c>
      <c r="V52" s="925">
        <f>V49+V50+V51</f>
        <v>116259</v>
      </c>
      <c r="W52" s="925">
        <f>W49+W50+W51</f>
        <v>0</v>
      </c>
      <c r="X52" s="925">
        <f>X49+X50+X51</f>
        <v>80.5</v>
      </c>
      <c r="Y52" s="925">
        <f>SUM(U52,W52)</f>
        <v>26357.550000000003</v>
      </c>
      <c r="Z52" s="926">
        <f>SUM(V52,X52)</f>
        <v>116339.5</v>
      </c>
      <c r="AA52" s="923">
        <f t="shared" ref="AA52:AF52" si="2">SUM(AA49:AA51)</f>
        <v>2052.96</v>
      </c>
      <c r="AB52" s="923">
        <f t="shared" si="2"/>
        <v>135126.95000000001</v>
      </c>
      <c r="AC52" s="923">
        <f t="shared" si="2"/>
        <v>0</v>
      </c>
      <c r="AD52" s="923">
        <f t="shared" si="2"/>
        <v>87.100000000000009</v>
      </c>
      <c r="AE52" s="923">
        <f t="shared" si="2"/>
        <v>2052.96</v>
      </c>
      <c r="AF52" s="923">
        <f t="shared" si="2"/>
        <v>135214.05000000002</v>
      </c>
    </row>
    <row r="53" spans="3:32" ht="15">
      <c r="C53" s="2009" t="s">
        <v>584</v>
      </c>
      <c r="D53" s="2009"/>
      <c r="E53" s="2009"/>
      <c r="F53" s="2010"/>
      <c r="G53" s="1986">
        <f>M47+N47+M52+N52</f>
        <v>79751</v>
      </c>
      <c r="H53" s="1987"/>
      <c r="I53" s="1987"/>
      <c r="J53" s="1987"/>
      <c r="K53" s="1987"/>
      <c r="L53" s="1987"/>
      <c r="M53" s="1987"/>
      <c r="N53" s="1988"/>
      <c r="O53" s="1983">
        <f>S47+T47+S52+T52</f>
        <v>85761</v>
      </c>
      <c r="P53" s="1984"/>
      <c r="Q53" s="1984"/>
      <c r="R53" s="1984"/>
      <c r="S53" s="1984"/>
      <c r="T53" s="1985"/>
      <c r="U53" s="1987">
        <f>Y47+Z47+Y52+Z52</f>
        <v>150102.14000000001</v>
      </c>
      <c r="V53" s="1987"/>
      <c r="W53" s="1987"/>
      <c r="X53" s="1987"/>
      <c r="Y53" s="1987"/>
      <c r="Z53" s="1988"/>
      <c r="AA53" s="2003">
        <f>AE47+AF47+AE52+AF52</f>
        <v>143387.27000000002</v>
      </c>
      <c r="AB53" s="2004"/>
      <c r="AC53" s="2004"/>
      <c r="AD53" s="2004"/>
      <c r="AE53" s="2004"/>
      <c r="AF53" s="2004"/>
    </row>
    <row r="54" spans="3:32" ht="30.65" customHeight="1">
      <c r="C54" s="1924" t="s">
        <v>1408</v>
      </c>
      <c r="D54" s="1274"/>
      <c r="E54" s="1274"/>
      <c r="F54" s="1274"/>
      <c r="G54" s="1274"/>
      <c r="H54" s="1274"/>
      <c r="I54" s="1274"/>
      <c r="J54" s="1274"/>
      <c r="K54" s="1274"/>
      <c r="L54" s="1274"/>
      <c r="M54" s="1274"/>
    </row>
    <row r="55" spans="3:32" ht="6" customHeight="1"/>
    <row r="56" spans="3:32" ht="13.5"/>
    <row r="57" spans="3:32" ht="15.75" customHeight="1">
      <c r="C57" s="1727" t="s">
        <v>1697</v>
      </c>
      <c r="D57" s="1311"/>
      <c r="E57" s="1311"/>
      <c r="F57" s="1311"/>
      <c r="G57" s="1311"/>
      <c r="H57" s="1311"/>
      <c r="I57" s="1311"/>
      <c r="J57" s="1311"/>
      <c r="K57" s="1311"/>
      <c r="L57" s="1311"/>
      <c r="M57" s="1311"/>
    </row>
    <row r="58" spans="3:32" ht="15">
      <c r="C58" s="1362"/>
      <c r="D58" s="1362"/>
      <c r="E58" s="1362"/>
      <c r="F58" s="1362"/>
      <c r="G58" s="1321">
        <v>2022</v>
      </c>
      <c r="H58" s="1321"/>
      <c r="I58" s="1321"/>
      <c r="J58" s="1321"/>
      <c r="K58" s="1321"/>
      <c r="L58" s="1321"/>
      <c r="M58" s="1321"/>
      <c r="N58" s="1321"/>
      <c r="O58" s="1321">
        <v>2023</v>
      </c>
      <c r="P58" s="1321"/>
      <c r="Q58" s="1321"/>
      <c r="R58" s="1321"/>
      <c r="S58" s="1321"/>
      <c r="T58" s="1321"/>
      <c r="U58" s="1321">
        <v>2024</v>
      </c>
      <c r="V58" s="1321"/>
      <c r="W58" s="1321"/>
      <c r="X58" s="1321"/>
      <c r="Y58" s="1321"/>
      <c r="Z58" s="1321"/>
      <c r="AA58" s="1321">
        <v>2025</v>
      </c>
      <c r="AB58" s="1321"/>
      <c r="AC58" s="1321"/>
      <c r="AD58" s="1321"/>
      <c r="AE58" s="1321"/>
      <c r="AF58" s="1321"/>
    </row>
    <row r="59" spans="3:32" ht="30" customHeight="1">
      <c r="C59" s="55"/>
      <c r="D59" s="55"/>
      <c r="E59" s="55"/>
      <c r="F59" s="55"/>
      <c r="G59" s="1321" t="s">
        <v>179</v>
      </c>
      <c r="H59" s="1321"/>
      <c r="I59" s="1321" t="s">
        <v>180</v>
      </c>
      <c r="J59" s="1321"/>
      <c r="K59" s="1321" t="s">
        <v>181</v>
      </c>
      <c r="L59" s="1321"/>
      <c r="M59" s="1321" t="s">
        <v>569</v>
      </c>
      <c r="N59" s="1321"/>
      <c r="O59" s="1321" t="s">
        <v>179</v>
      </c>
      <c r="P59" s="1321"/>
      <c r="Q59" s="1321" t="s">
        <v>181</v>
      </c>
      <c r="R59" s="1321"/>
      <c r="S59" s="1321" t="s">
        <v>569</v>
      </c>
      <c r="T59" s="1321"/>
      <c r="U59" s="1321" t="s">
        <v>179</v>
      </c>
      <c r="V59" s="1321"/>
      <c r="W59" s="1321" t="s">
        <v>181</v>
      </c>
      <c r="X59" s="1321"/>
      <c r="Y59" s="1856" t="s">
        <v>569</v>
      </c>
      <c r="Z59" s="1475"/>
      <c r="AA59" s="1321" t="s">
        <v>179</v>
      </c>
      <c r="AB59" s="1321"/>
      <c r="AC59" s="1321" t="s">
        <v>181</v>
      </c>
      <c r="AD59" s="1321"/>
      <c r="AE59" s="1321" t="s">
        <v>569</v>
      </c>
      <c r="AF59" s="1321"/>
    </row>
    <row r="60" spans="3:32" ht="15">
      <c r="C60" s="1892"/>
      <c r="D60" s="1892"/>
      <c r="E60" s="1892"/>
      <c r="F60" s="1892"/>
      <c r="G60" s="300" t="s">
        <v>585</v>
      </c>
      <c r="H60" s="300" t="s">
        <v>586</v>
      </c>
      <c r="I60" s="300" t="s">
        <v>585</v>
      </c>
      <c r="J60" s="300" t="s">
        <v>586</v>
      </c>
      <c r="K60" s="300" t="s">
        <v>585</v>
      </c>
      <c r="L60" s="300" t="s">
        <v>586</v>
      </c>
      <c r="M60" s="300" t="s">
        <v>585</v>
      </c>
      <c r="N60" s="300" t="s">
        <v>586</v>
      </c>
      <c r="O60" s="300" t="s">
        <v>585</v>
      </c>
      <c r="P60" s="300" t="s">
        <v>586</v>
      </c>
      <c r="Q60" s="300" t="s">
        <v>585</v>
      </c>
      <c r="R60" s="300" t="s">
        <v>586</v>
      </c>
      <c r="S60" s="300" t="s">
        <v>585</v>
      </c>
      <c r="T60" s="300" t="s">
        <v>586</v>
      </c>
      <c r="U60" s="300" t="s">
        <v>585</v>
      </c>
      <c r="V60" s="300" t="s">
        <v>586</v>
      </c>
      <c r="W60" s="300" t="s">
        <v>585</v>
      </c>
      <c r="X60" s="300" t="s">
        <v>586</v>
      </c>
      <c r="Y60" s="300" t="s">
        <v>585</v>
      </c>
      <c r="Z60" s="300" t="s">
        <v>586</v>
      </c>
      <c r="AA60" s="300" t="s">
        <v>585</v>
      </c>
      <c r="AB60" s="300" t="s">
        <v>586</v>
      </c>
      <c r="AC60" s="300" t="s">
        <v>585</v>
      </c>
      <c r="AD60" s="300" t="s">
        <v>586</v>
      </c>
      <c r="AE60" s="300" t="s">
        <v>585</v>
      </c>
      <c r="AF60" s="300" t="s">
        <v>586</v>
      </c>
    </row>
    <row r="61" spans="3:32" ht="15">
      <c r="C61" s="1992" t="s">
        <v>578</v>
      </c>
      <c r="D61" s="1992"/>
      <c r="E61" s="1992"/>
      <c r="F61" s="1992"/>
      <c r="G61" s="1993"/>
      <c r="H61" s="1993"/>
      <c r="I61" s="1993"/>
      <c r="J61" s="1993"/>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row>
    <row r="62" spans="3:32" ht="39" customHeight="1">
      <c r="C62" s="1995" t="s">
        <v>587</v>
      </c>
      <c r="D62" s="1995"/>
      <c r="E62" s="1995"/>
      <c r="F62" s="1996"/>
      <c r="G62" s="931">
        <v>0</v>
      </c>
      <c r="H62" s="932">
        <v>1432</v>
      </c>
      <c r="I62" s="932">
        <v>0</v>
      </c>
      <c r="J62" s="932">
        <v>7</v>
      </c>
      <c r="K62" s="932">
        <v>0</v>
      </c>
      <c r="L62" s="932">
        <v>2</v>
      </c>
      <c r="M62" s="932">
        <v>0</v>
      </c>
      <c r="N62" s="933">
        <v>1441</v>
      </c>
      <c r="O62" s="435">
        <v>0</v>
      </c>
      <c r="P62" s="934">
        <v>0</v>
      </c>
      <c r="Q62" s="934">
        <v>0</v>
      </c>
      <c r="R62" s="934">
        <v>0</v>
      </c>
      <c r="S62" s="934">
        <v>0</v>
      </c>
      <c r="T62" s="935">
        <v>0</v>
      </c>
      <c r="U62" s="931">
        <v>0</v>
      </c>
      <c r="V62" s="932">
        <v>0</v>
      </c>
      <c r="W62" s="932">
        <v>0</v>
      </c>
      <c r="X62" s="932">
        <v>0</v>
      </c>
      <c r="Y62" s="936">
        <v>0</v>
      </c>
      <c r="Z62" s="937">
        <v>0</v>
      </c>
      <c r="AA62" s="123">
        <v>0</v>
      </c>
      <c r="AB62" s="123">
        <v>0</v>
      </c>
      <c r="AC62" s="123">
        <v>0</v>
      </c>
      <c r="AD62" s="123">
        <v>0</v>
      </c>
      <c r="AE62" s="201">
        <f>AA62+AC62</f>
        <v>0</v>
      </c>
      <c r="AF62" s="201">
        <f>AB62+AD62</f>
        <v>0</v>
      </c>
    </row>
    <row r="63" spans="3:32" ht="34.5" customHeight="1">
      <c r="C63" s="1999" t="s">
        <v>588</v>
      </c>
      <c r="D63" s="1999"/>
      <c r="E63" s="1999"/>
      <c r="F63" s="2000"/>
      <c r="G63" s="208">
        <v>0</v>
      </c>
      <c r="H63" s="29">
        <v>1</v>
      </c>
      <c r="I63" s="29">
        <v>0</v>
      </c>
      <c r="J63" s="29">
        <v>0</v>
      </c>
      <c r="K63" s="29">
        <v>0</v>
      </c>
      <c r="L63" s="29">
        <v>0</v>
      </c>
      <c r="M63" s="29">
        <v>0</v>
      </c>
      <c r="N63" s="938">
        <v>1</v>
      </c>
      <c r="O63" s="127">
        <v>0</v>
      </c>
      <c r="P63" s="120">
        <v>0</v>
      </c>
      <c r="Q63" s="120">
        <v>0</v>
      </c>
      <c r="R63" s="120">
        <v>0</v>
      </c>
      <c r="S63" s="120">
        <v>0</v>
      </c>
      <c r="T63" s="284">
        <v>1</v>
      </c>
      <c r="U63" s="208">
        <v>0</v>
      </c>
      <c r="V63" s="29">
        <v>3.6</v>
      </c>
      <c r="W63" s="29">
        <v>0</v>
      </c>
      <c r="X63" s="29">
        <v>0</v>
      </c>
      <c r="Y63" s="939">
        <v>0</v>
      </c>
      <c r="Z63" s="940">
        <v>3.6</v>
      </c>
      <c r="AA63" s="120">
        <v>0</v>
      </c>
      <c r="AB63" s="1089">
        <v>0.34</v>
      </c>
      <c r="AC63" s="120">
        <v>0</v>
      </c>
      <c r="AD63" s="120">
        <v>0</v>
      </c>
      <c r="AE63" s="121">
        <f>AA63+AC63</f>
        <v>0</v>
      </c>
      <c r="AF63" s="1090">
        <f>AB63+AD63</f>
        <v>0.34</v>
      </c>
    </row>
    <row r="64" spans="3:32" ht="15">
      <c r="C64" s="1999" t="s">
        <v>589</v>
      </c>
      <c r="D64" s="1999"/>
      <c r="E64" s="1999"/>
      <c r="F64" s="2000"/>
      <c r="G64" s="206">
        <v>0</v>
      </c>
      <c r="H64" s="26">
        <v>14</v>
      </c>
      <c r="I64" s="26">
        <v>0</v>
      </c>
      <c r="J64" s="26">
        <v>0</v>
      </c>
      <c r="K64" s="26">
        <v>0</v>
      </c>
      <c r="L64" s="26">
        <v>0</v>
      </c>
      <c r="M64" s="26">
        <v>0</v>
      </c>
      <c r="N64" s="941">
        <v>14</v>
      </c>
      <c r="O64" s="126">
        <v>0</v>
      </c>
      <c r="P64" s="123">
        <v>2</v>
      </c>
      <c r="Q64" s="123">
        <v>0</v>
      </c>
      <c r="R64" s="123">
        <v>1</v>
      </c>
      <c r="S64" s="123">
        <v>0</v>
      </c>
      <c r="T64" s="307">
        <v>3</v>
      </c>
      <c r="U64" s="206">
        <v>0</v>
      </c>
      <c r="V64" s="26">
        <v>0</v>
      </c>
      <c r="W64" s="26">
        <v>0</v>
      </c>
      <c r="X64" s="26">
        <v>0</v>
      </c>
      <c r="Y64" s="196">
        <v>0</v>
      </c>
      <c r="Z64" s="942">
        <v>0</v>
      </c>
      <c r="AA64" s="123">
        <v>0</v>
      </c>
      <c r="AB64" s="953">
        <v>1.55</v>
      </c>
      <c r="AC64" s="123">
        <v>0</v>
      </c>
      <c r="AD64" s="123">
        <v>0</v>
      </c>
      <c r="AE64" s="201">
        <v>0</v>
      </c>
      <c r="AF64" s="954">
        <v>1.55</v>
      </c>
    </row>
    <row r="65" spans="3:32" ht="15">
      <c r="C65" s="1999" t="s">
        <v>590</v>
      </c>
      <c r="D65" s="1999"/>
      <c r="E65" s="1999"/>
      <c r="F65" s="2000"/>
      <c r="G65" s="208">
        <v>0</v>
      </c>
      <c r="H65" s="29">
        <v>2239</v>
      </c>
      <c r="I65" s="29">
        <v>0</v>
      </c>
      <c r="J65" s="29">
        <v>3</v>
      </c>
      <c r="K65" s="29">
        <v>0</v>
      </c>
      <c r="L65" s="29">
        <v>24</v>
      </c>
      <c r="M65" s="29">
        <v>0</v>
      </c>
      <c r="N65" s="938">
        <v>2265</v>
      </c>
      <c r="O65" s="127">
        <v>0</v>
      </c>
      <c r="P65" s="120">
        <v>1720</v>
      </c>
      <c r="Q65" s="120">
        <v>0</v>
      </c>
      <c r="R65" s="120">
        <v>11</v>
      </c>
      <c r="S65" s="120">
        <v>0</v>
      </c>
      <c r="T65" s="284">
        <v>1731</v>
      </c>
      <c r="U65" s="208">
        <v>0</v>
      </c>
      <c r="V65" s="29">
        <v>0</v>
      </c>
      <c r="W65" s="29">
        <v>0</v>
      </c>
      <c r="X65" s="29">
        <v>0</v>
      </c>
      <c r="Y65" s="939">
        <v>0</v>
      </c>
      <c r="Z65" s="940">
        <v>0</v>
      </c>
      <c r="AA65" s="120">
        <v>0</v>
      </c>
      <c r="AB65" s="120">
        <v>0</v>
      </c>
      <c r="AC65" s="120">
        <v>0</v>
      </c>
      <c r="AD65" s="120">
        <v>0</v>
      </c>
      <c r="AE65" s="121">
        <v>0</v>
      </c>
      <c r="AF65" s="121">
        <v>0</v>
      </c>
    </row>
    <row r="66" spans="3:32" ht="15">
      <c r="C66" s="2001" t="s">
        <v>582</v>
      </c>
      <c r="D66" s="2001"/>
      <c r="E66" s="2001"/>
      <c r="F66" s="2002"/>
      <c r="G66" s="943">
        <v>0</v>
      </c>
      <c r="H66" s="944">
        <v>3686</v>
      </c>
      <c r="I66" s="944">
        <v>0</v>
      </c>
      <c r="J66" s="944">
        <v>10</v>
      </c>
      <c r="K66" s="944">
        <v>0</v>
      </c>
      <c r="L66" s="944">
        <v>26</v>
      </c>
      <c r="M66" s="944">
        <v>0</v>
      </c>
      <c r="N66" s="945">
        <v>3722</v>
      </c>
      <c r="O66" s="946">
        <v>0</v>
      </c>
      <c r="P66" s="947">
        <v>1722</v>
      </c>
      <c r="Q66" s="947">
        <v>0</v>
      </c>
      <c r="R66" s="947">
        <v>12</v>
      </c>
      <c r="S66" s="947">
        <v>0</v>
      </c>
      <c r="T66" s="948">
        <v>1734</v>
      </c>
      <c r="U66" s="943">
        <f t="shared" ref="U66:AE66" si="3">SUM(U62:U65)</f>
        <v>0</v>
      </c>
      <c r="V66" s="944">
        <f t="shared" si="3"/>
        <v>3.6</v>
      </c>
      <c r="W66" s="944">
        <f t="shared" si="3"/>
        <v>0</v>
      </c>
      <c r="X66" s="944">
        <f t="shared" si="3"/>
        <v>0</v>
      </c>
      <c r="Y66" s="944">
        <f t="shared" si="3"/>
        <v>0</v>
      </c>
      <c r="Z66" s="945">
        <f t="shared" si="3"/>
        <v>3.6</v>
      </c>
      <c r="AA66" s="946">
        <f t="shared" si="3"/>
        <v>0</v>
      </c>
      <c r="AB66" s="1091">
        <f t="shared" si="3"/>
        <v>1.8900000000000001</v>
      </c>
      <c r="AC66" s="947">
        <f t="shared" si="3"/>
        <v>0</v>
      </c>
      <c r="AD66" s="947">
        <f t="shared" si="3"/>
        <v>0</v>
      </c>
      <c r="AE66" s="947">
        <f t="shared" si="3"/>
        <v>0</v>
      </c>
      <c r="AF66" s="1090">
        <f>SUM(AF62:AF65)</f>
        <v>1.8900000000000001</v>
      </c>
    </row>
    <row r="67" spans="3:32" ht="15">
      <c r="C67" s="1994" t="s">
        <v>583</v>
      </c>
      <c r="D67" s="1994"/>
      <c r="E67" s="1994"/>
      <c r="F67" s="1994"/>
      <c r="G67" s="1994"/>
      <c r="H67" s="1994"/>
      <c r="I67" s="1994"/>
      <c r="J67" s="1994"/>
      <c r="K67" s="1994"/>
      <c r="L67" s="1994"/>
      <c r="M67" s="1994"/>
      <c r="N67" s="1994"/>
      <c r="O67" s="1994"/>
      <c r="P67" s="1994"/>
      <c r="Q67" s="1994"/>
      <c r="R67" s="1994"/>
      <c r="S67" s="1994"/>
      <c r="T67" s="1994"/>
      <c r="U67" s="1994"/>
      <c r="V67" s="1994"/>
      <c r="W67" s="1994"/>
      <c r="X67" s="1994"/>
      <c r="Y67" s="1994"/>
      <c r="Z67" s="1994"/>
      <c r="AA67" s="1994"/>
      <c r="AB67" s="1994"/>
      <c r="AC67" s="1994"/>
      <c r="AD67" s="1994"/>
      <c r="AE67" s="1994"/>
      <c r="AF67" s="1994"/>
    </row>
    <row r="68" spans="3:32" ht="30" customHeight="1">
      <c r="C68" s="1995" t="s">
        <v>587</v>
      </c>
      <c r="D68" s="1995"/>
      <c r="E68" s="1995"/>
      <c r="F68" s="1996"/>
      <c r="G68" s="931">
        <v>0</v>
      </c>
      <c r="H68" s="932">
        <v>15476</v>
      </c>
      <c r="I68" s="932">
        <v>0</v>
      </c>
      <c r="J68" s="932">
        <v>0</v>
      </c>
      <c r="K68" s="932">
        <v>0</v>
      </c>
      <c r="L68" s="932">
        <v>0</v>
      </c>
      <c r="M68" s="932">
        <v>0</v>
      </c>
      <c r="N68" s="933">
        <v>15476</v>
      </c>
      <c r="O68" s="435">
        <v>0</v>
      </c>
      <c r="P68" s="934">
        <v>3</v>
      </c>
      <c r="Q68" s="934">
        <v>0</v>
      </c>
      <c r="R68" s="934">
        <v>0</v>
      </c>
      <c r="S68" s="934">
        <v>0</v>
      </c>
      <c r="T68" s="935">
        <v>3</v>
      </c>
      <c r="U68" s="931">
        <v>0</v>
      </c>
      <c r="V68" s="932">
        <v>0</v>
      </c>
      <c r="W68" s="932">
        <v>0</v>
      </c>
      <c r="X68" s="932">
        <v>0</v>
      </c>
      <c r="Y68" s="936">
        <v>0</v>
      </c>
      <c r="Z68" s="937">
        <v>0</v>
      </c>
      <c r="AA68" s="123">
        <v>0</v>
      </c>
      <c r="AB68" s="123">
        <v>0</v>
      </c>
      <c r="AC68" s="123">
        <v>0</v>
      </c>
      <c r="AD68" s="123">
        <v>0</v>
      </c>
      <c r="AE68" s="201">
        <f t="shared" ref="AE68:AF71" si="4">AA68+AC68</f>
        <v>0</v>
      </c>
      <c r="AF68" s="201">
        <f t="shared" si="4"/>
        <v>0</v>
      </c>
    </row>
    <row r="69" spans="3:32" ht="30" customHeight="1">
      <c r="C69" s="1999" t="s">
        <v>588</v>
      </c>
      <c r="D69" s="1999"/>
      <c r="E69" s="1999"/>
      <c r="F69" s="2000"/>
      <c r="G69" s="208">
        <v>0</v>
      </c>
      <c r="H69" s="29">
        <v>0</v>
      </c>
      <c r="I69" s="29">
        <v>0</v>
      </c>
      <c r="J69" s="29">
        <v>0</v>
      </c>
      <c r="K69" s="29">
        <v>0</v>
      </c>
      <c r="L69" s="29">
        <v>0</v>
      </c>
      <c r="M69" s="29">
        <v>0</v>
      </c>
      <c r="N69" s="938">
        <v>0</v>
      </c>
      <c r="O69" s="127">
        <v>0</v>
      </c>
      <c r="P69" s="120">
        <v>0</v>
      </c>
      <c r="Q69" s="120">
        <v>0</v>
      </c>
      <c r="R69" s="120">
        <v>0</v>
      </c>
      <c r="S69" s="120">
        <v>0</v>
      </c>
      <c r="T69" s="284">
        <v>0</v>
      </c>
      <c r="U69" s="208">
        <v>0</v>
      </c>
      <c r="V69" s="29">
        <v>0</v>
      </c>
      <c r="W69" s="29">
        <v>0</v>
      </c>
      <c r="X69" s="29">
        <v>0</v>
      </c>
      <c r="Y69" s="939">
        <v>0</v>
      </c>
      <c r="Z69" s="940" t="s">
        <v>592</v>
      </c>
      <c r="AA69" s="120">
        <v>0</v>
      </c>
      <c r="AB69" s="120">
        <v>0</v>
      </c>
      <c r="AC69" s="120">
        <v>0</v>
      </c>
      <c r="AD69" s="120">
        <v>0</v>
      </c>
      <c r="AE69" s="121">
        <f t="shared" si="4"/>
        <v>0</v>
      </c>
      <c r="AF69" s="121">
        <f t="shared" si="4"/>
        <v>0</v>
      </c>
    </row>
    <row r="70" spans="3:32" ht="15">
      <c r="C70" s="1999" t="s">
        <v>589</v>
      </c>
      <c r="D70" s="1999"/>
      <c r="E70" s="1999"/>
      <c r="F70" s="2000"/>
      <c r="G70" s="206">
        <v>16</v>
      </c>
      <c r="H70" s="26">
        <v>6620</v>
      </c>
      <c r="I70" s="26">
        <v>29</v>
      </c>
      <c r="J70" s="26">
        <v>0</v>
      </c>
      <c r="K70" s="26">
        <v>0</v>
      </c>
      <c r="L70" s="26">
        <v>594</v>
      </c>
      <c r="M70" s="26">
        <v>45</v>
      </c>
      <c r="N70" s="941">
        <v>7214</v>
      </c>
      <c r="O70" s="126">
        <v>14</v>
      </c>
      <c r="P70" s="123">
        <v>1632</v>
      </c>
      <c r="Q70" s="123">
        <v>0</v>
      </c>
      <c r="R70" s="123">
        <v>294</v>
      </c>
      <c r="S70" s="123">
        <v>14</v>
      </c>
      <c r="T70" s="307">
        <v>1927</v>
      </c>
      <c r="U70" s="206">
        <v>8.09</v>
      </c>
      <c r="V70" s="26">
        <v>269.63</v>
      </c>
      <c r="W70" s="26">
        <v>0</v>
      </c>
      <c r="X70" s="26">
        <v>84.16</v>
      </c>
      <c r="Y70" s="196">
        <v>8.09</v>
      </c>
      <c r="Z70" s="942">
        <v>353.79</v>
      </c>
      <c r="AA70" s="123">
        <v>0</v>
      </c>
      <c r="AB70" s="949">
        <v>10925.4</v>
      </c>
      <c r="AC70" s="120">
        <v>0</v>
      </c>
      <c r="AD70" s="120">
        <v>62.3</v>
      </c>
      <c r="AE70" s="952">
        <f t="shared" si="4"/>
        <v>0</v>
      </c>
      <c r="AF70" s="952">
        <f t="shared" si="4"/>
        <v>10987.699999999999</v>
      </c>
    </row>
    <row r="71" spans="3:32" ht="15">
      <c r="C71" s="1999" t="s">
        <v>590</v>
      </c>
      <c r="D71" s="1999"/>
      <c r="E71" s="1999"/>
      <c r="F71" s="2000"/>
      <c r="G71" s="208">
        <v>941030</v>
      </c>
      <c r="H71" s="29">
        <v>676667</v>
      </c>
      <c r="I71" s="29">
        <v>0</v>
      </c>
      <c r="J71" s="29">
        <v>0</v>
      </c>
      <c r="K71" s="29">
        <v>0</v>
      </c>
      <c r="L71" s="29">
        <v>798</v>
      </c>
      <c r="M71" s="29">
        <v>941030</v>
      </c>
      <c r="N71" s="938">
        <v>677465</v>
      </c>
      <c r="O71" s="127">
        <v>698765</v>
      </c>
      <c r="P71" s="120">
        <v>613771</v>
      </c>
      <c r="Q71" s="120">
        <v>0</v>
      </c>
      <c r="R71" s="120">
        <v>180</v>
      </c>
      <c r="S71" s="120">
        <v>698765</v>
      </c>
      <c r="T71" s="284">
        <v>613951</v>
      </c>
      <c r="U71" s="208">
        <v>1403650</v>
      </c>
      <c r="V71" s="29" t="s">
        <v>86</v>
      </c>
      <c r="W71" s="29">
        <v>0</v>
      </c>
      <c r="X71" s="29" t="s">
        <v>86</v>
      </c>
      <c r="Y71" s="939">
        <v>1403650</v>
      </c>
      <c r="Z71" s="940">
        <v>0</v>
      </c>
      <c r="AA71" s="1092">
        <v>1240432.56</v>
      </c>
      <c r="AB71" s="120">
        <v>0</v>
      </c>
      <c r="AC71" s="120">
        <v>0</v>
      </c>
      <c r="AD71" s="120">
        <v>0</v>
      </c>
      <c r="AE71" s="955">
        <f t="shared" si="4"/>
        <v>1240432.56</v>
      </c>
      <c r="AF71" s="955">
        <f t="shared" si="4"/>
        <v>0</v>
      </c>
    </row>
    <row r="72" spans="3:32" ht="15">
      <c r="C72" s="1997" t="s">
        <v>582</v>
      </c>
      <c r="D72" s="1997"/>
      <c r="E72" s="1997"/>
      <c r="F72" s="1998"/>
      <c r="G72" s="950">
        <v>941046</v>
      </c>
      <c r="H72" s="27">
        <v>698762</v>
      </c>
      <c r="I72" s="27">
        <v>29</v>
      </c>
      <c r="J72" s="27">
        <v>0</v>
      </c>
      <c r="K72" s="27">
        <v>0</v>
      </c>
      <c r="L72" s="27">
        <v>1392</v>
      </c>
      <c r="M72" s="27">
        <v>941075</v>
      </c>
      <c r="N72" s="207">
        <v>700154</v>
      </c>
      <c r="O72" s="951">
        <v>698779</v>
      </c>
      <c r="P72" s="201">
        <v>615407</v>
      </c>
      <c r="Q72" s="201">
        <v>0</v>
      </c>
      <c r="R72" s="201">
        <v>474</v>
      </c>
      <c r="S72" s="201">
        <v>698779</v>
      </c>
      <c r="T72" s="124">
        <v>615881</v>
      </c>
      <c r="U72" s="950">
        <f t="shared" ref="U72:Z72" si="5">SUM(U68:U71)</f>
        <v>1403658.09</v>
      </c>
      <c r="V72" s="27">
        <f t="shared" si="5"/>
        <v>269.63</v>
      </c>
      <c r="W72" s="27">
        <f t="shared" si="5"/>
        <v>0</v>
      </c>
      <c r="X72" s="27">
        <f t="shared" si="5"/>
        <v>84.16</v>
      </c>
      <c r="Y72" s="27">
        <f t="shared" si="5"/>
        <v>1403658.09</v>
      </c>
      <c r="Z72" s="207">
        <f t="shared" si="5"/>
        <v>353.79</v>
      </c>
      <c r="AA72" s="952">
        <f t="shared" ref="AA72:AF72" si="6">SUM(AA68:AA71)</f>
        <v>1240432.56</v>
      </c>
      <c r="AB72" s="952">
        <f t="shared" si="6"/>
        <v>10925.4</v>
      </c>
      <c r="AC72" s="120">
        <f t="shared" si="6"/>
        <v>0</v>
      </c>
      <c r="AD72" s="120">
        <f t="shared" si="6"/>
        <v>62.3</v>
      </c>
      <c r="AE72" s="952">
        <f t="shared" si="6"/>
        <v>1240432.56</v>
      </c>
      <c r="AF72" s="952">
        <f t="shared" si="6"/>
        <v>10987.699999999999</v>
      </c>
    </row>
    <row r="73" spans="3:32" ht="15">
      <c r="C73" s="1997" t="s">
        <v>591</v>
      </c>
      <c r="D73" s="1997"/>
      <c r="E73" s="1997"/>
      <c r="F73" s="1998"/>
      <c r="G73" s="1986">
        <v>1644951</v>
      </c>
      <c r="H73" s="1987"/>
      <c r="I73" s="1987"/>
      <c r="J73" s="1987"/>
      <c r="K73" s="1987"/>
      <c r="L73" s="1987"/>
      <c r="M73" s="1987"/>
      <c r="N73" s="1988"/>
      <c r="O73" s="1983">
        <v>1316394</v>
      </c>
      <c r="P73" s="1984"/>
      <c r="Q73" s="1984"/>
      <c r="R73" s="1984"/>
      <c r="S73" s="1984"/>
      <c r="T73" s="1985"/>
      <c r="U73" s="1986">
        <f>SUM(U72:X72)+Z66+Y66</f>
        <v>1404015.48</v>
      </c>
      <c r="V73" s="1987"/>
      <c r="W73" s="1987"/>
      <c r="X73" s="1987"/>
      <c r="Y73" s="1987"/>
      <c r="Z73" s="1988"/>
      <c r="AA73" s="1984">
        <f>AE66+AF66+AE72+AF72</f>
        <v>1251422.1499999999</v>
      </c>
      <c r="AB73" s="1984"/>
      <c r="AC73" s="1984"/>
      <c r="AD73" s="1984"/>
      <c r="AE73" s="1984"/>
      <c r="AF73" s="1984"/>
    </row>
    <row r="74" spans="3:32" ht="28.9" customHeight="1">
      <c r="C74" s="1924" t="s">
        <v>1408</v>
      </c>
      <c r="D74" s="1274"/>
      <c r="E74" s="1274"/>
      <c r="F74" s="1274"/>
      <c r="G74" s="1274"/>
      <c r="H74" s="1274"/>
      <c r="I74" s="1274"/>
      <c r="J74" s="1274"/>
      <c r="K74" s="1274"/>
      <c r="L74" s="1274"/>
      <c r="M74" s="1274"/>
      <c r="N74" s="27"/>
    </row>
    <row r="75" spans="3:32" ht="13.5"/>
    <row r="76" spans="3:32" ht="13.5"/>
    <row r="77" spans="3:32" ht="15.5">
      <c r="C77" s="1603" t="s">
        <v>600</v>
      </c>
      <c r="D77" s="1604"/>
      <c r="E77" s="1604"/>
      <c r="F77" s="1604"/>
      <c r="G77" s="1604"/>
      <c r="H77" s="1604"/>
      <c r="I77" s="1604"/>
      <c r="J77" s="1604"/>
      <c r="K77" s="1604"/>
      <c r="L77" s="1604"/>
      <c r="M77" s="1604"/>
    </row>
    <row r="78" spans="3:32" ht="30.75" customHeight="1">
      <c r="C78" s="1379" t="s">
        <v>1411</v>
      </c>
      <c r="D78" s="1379"/>
      <c r="E78" s="1379"/>
      <c r="F78" s="1379"/>
      <c r="G78" s="1379"/>
      <c r="H78" s="1379"/>
      <c r="I78" s="1379"/>
      <c r="J78" s="1379"/>
      <c r="K78" s="1379"/>
      <c r="L78" s="1379"/>
      <c r="M78" s="1379"/>
      <c r="N78" s="1379"/>
    </row>
    <row r="79" spans="3:32" ht="15">
      <c r="C79" s="1937" t="s">
        <v>42</v>
      </c>
      <c r="D79" s="1938"/>
      <c r="E79" s="1938"/>
      <c r="F79" s="1938"/>
      <c r="G79" s="1939">
        <v>2022</v>
      </c>
      <c r="H79" s="1940"/>
      <c r="I79" s="1939">
        <v>2023</v>
      </c>
      <c r="J79" s="1940"/>
      <c r="K79" s="1939">
        <v>2024</v>
      </c>
      <c r="L79" s="1940"/>
      <c r="M79" s="1939">
        <v>2025</v>
      </c>
      <c r="N79" s="1940"/>
      <c r="O79" s="1939" t="s">
        <v>714</v>
      </c>
      <c r="P79" s="1940"/>
    </row>
    <row r="80" spans="3:32" ht="15">
      <c r="C80" s="1361" t="s">
        <v>593</v>
      </c>
      <c r="D80" s="1361"/>
      <c r="E80" s="1361"/>
      <c r="F80" s="1765"/>
      <c r="G80" s="1991">
        <v>76234.7</v>
      </c>
      <c r="H80" s="1991"/>
      <c r="I80" s="1989">
        <v>70900</v>
      </c>
      <c r="J80" s="1990"/>
      <c r="K80" s="1991">
        <v>153567.20000000001</v>
      </c>
      <c r="L80" s="1991"/>
      <c r="M80" s="1989">
        <v>109877.93</v>
      </c>
      <c r="N80" s="1990"/>
      <c r="O80" s="1941"/>
      <c r="P80" s="1942"/>
    </row>
    <row r="81" spans="3:16" ht="15">
      <c r="C81" s="1361" t="s">
        <v>594</v>
      </c>
      <c r="D81" s="1361"/>
      <c r="E81" s="1361"/>
      <c r="F81" s="1765"/>
      <c r="G81" s="1952">
        <v>1724701.8</v>
      </c>
      <c r="H81" s="1952"/>
      <c r="I81" s="1935">
        <v>1402155</v>
      </c>
      <c r="J81" s="1936"/>
      <c r="K81" s="1952">
        <v>640155.6</v>
      </c>
      <c r="L81" s="1952"/>
      <c r="M81" s="1935">
        <f>SUM(M82:N87)</f>
        <v>1284931.49</v>
      </c>
      <c r="N81" s="1936"/>
      <c r="O81" s="1941"/>
      <c r="P81" s="1942"/>
    </row>
    <row r="82" spans="3:16" ht="15">
      <c r="C82" s="1361" t="s">
        <v>595</v>
      </c>
      <c r="D82" s="1361"/>
      <c r="E82" s="1361"/>
      <c r="F82" s="1765"/>
      <c r="G82" s="1952">
        <v>7272.3</v>
      </c>
      <c r="H82" s="1952"/>
      <c r="I82" s="1935">
        <v>1944</v>
      </c>
      <c r="J82" s="1936"/>
      <c r="K82" s="1952">
        <v>361.8</v>
      </c>
      <c r="L82" s="1952"/>
      <c r="M82" s="1935">
        <v>10989.25</v>
      </c>
      <c r="N82" s="1936"/>
      <c r="O82" s="1941"/>
      <c r="P82" s="1942"/>
    </row>
    <row r="83" spans="3:16" ht="32.25" customHeight="1">
      <c r="C83" s="1361" t="s">
        <v>596</v>
      </c>
      <c r="D83" s="1361"/>
      <c r="E83" s="1361"/>
      <c r="F83" s="1765"/>
      <c r="G83" s="1952">
        <v>16917.099999999999</v>
      </c>
      <c r="H83" s="1952"/>
      <c r="I83" s="1935">
        <v>3</v>
      </c>
      <c r="J83" s="1936"/>
      <c r="K83" s="1952">
        <v>0</v>
      </c>
      <c r="L83" s="1952"/>
      <c r="M83" s="1935">
        <v>0</v>
      </c>
      <c r="N83" s="1936"/>
      <c r="O83" s="1941"/>
      <c r="P83" s="1942"/>
    </row>
    <row r="84" spans="3:16" ht="33" customHeight="1">
      <c r="C84" s="1361" t="s">
        <v>597</v>
      </c>
      <c r="D84" s="1361"/>
      <c r="E84" s="1361"/>
      <c r="F84" s="1765"/>
      <c r="G84" s="1951">
        <v>1.4</v>
      </c>
      <c r="H84" s="1951"/>
      <c r="I84" s="1949">
        <v>1</v>
      </c>
      <c r="J84" s="1950"/>
      <c r="K84" s="1951">
        <v>3.62</v>
      </c>
      <c r="L84" s="1951"/>
      <c r="M84" s="1949">
        <v>0.34</v>
      </c>
      <c r="N84" s="1950"/>
      <c r="O84" s="1941"/>
      <c r="P84" s="1942"/>
    </row>
    <row r="85" spans="3:16" ht="33" customHeight="1">
      <c r="C85" s="1959" t="s">
        <v>1001</v>
      </c>
      <c r="D85" s="1361"/>
      <c r="E85" s="1361"/>
      <c r="F85" s="1765"/>
      <c r="G85" s="1947" t="s">
        <v>48</v>
      </c>
      <c r="H85" s="1948"/>
      <c r="I85" s="1949" t="s">
        <v>48</v>
      </c>
      <c r="J85" s="1950"/>
      <c r="K85" s="1947" t="s">
        <v>48</v>
      </c>
      <c r="L85" s="1948"/>
      <c r="M85" s="1943">
        <v>447975</v>
      </c>
      <c r="N85" s="1944"/>
      <c r="O85" s="1945">
        <v>540697</v>
      </c>
      <c r="P85" s="1946"/>
    </row>
    <row r="86" spans="3:16" ht="15">
      <c r="C86" s="1361" t="s">
        <v>598</v>
      </c>
      <c r="D86" s="1361"/>
      <c r="E86" s="1361"/>
      <c r="F86" s="1765"/>
      <c r="G86" s="1952">
        <v>1620759.9</v>
      </c>
      <c r="H86" s="1952"/>
      <c r="I86" s="1935">
        <v>1314447</v>
      </c>
      <c r="J86" s="1936"/>
      <c r="K86" s="1952">
        <v>639790.1</v>
      </c>
      <c r="L86" s="1952"/>
      <c r="M86" s="1935">
        <v>825966.9</v>
      </c>
      <c r="N86" s="1936"/>
      <c r="O86" s="1941"/>
      <c r="P86" s="1942"/>
    </row>
    <row r="87" spans="3:16" ht="35.25" customHeight="1">
      <c r="C87" s="1361" t="s">
        <v>599</v>
      </c>
      <c r="D87" s="1361"/>
      <c r="E87" s="1361"/>
      <c r="F87" s="1765"/>
      <c r="G87" s="1952">
        <v>79751.100000000006</v>
      </c>
      <c r="H87" s="1952"/>
      <c r="I87" s="1935">
        <v>85760</v>
      </c>
      <c r="J87" s="1936"/>
      <c r="K87" s="1952">
        <v>0</v>
      </c>
      <c r="L87" s="1952"/>
      <c r="M87" s="1935">
        <v>0</v>
      </c>
      <c r="N87" s="1936"/>
      <c r="O87" s="1941"/>
      <c r="P87" s="1942"/>
    </row>
    <row r="88" spans="3:16" ht="29.25" customHeight="1">
      <c r="C88" s="1361" t="s">
        <v>312</v>
      </c>
      <c r="D88" s="1361"/>
      <c r="E88" s="1361"/>
      <c r="F88" s="1765"/>
      <c r="G88" s="1957">
        <v>1</v>
      </c>
      <c r="H88" s="1957"/>
      <c r="I88" s="1955">
        <v>1</v>
      </c>
      <c r="J88" s="1956"/>
      <c r="K88" s="1957">
        <v>1</v>
      </c>
      <c r="L88" s="1957"/>
      <c r="M88" s="1955">
        <v>1</v>
      </c>
      <c r="N88" s="1956"/>
      <c r="O88" s="1941"/>
      <c r="P88" s="1942"/>
    </row>
    <row r="89" spans="3:16" ht="72" customHeight="1">
      <c r="C89" s="1958" t="s">
        <v>1409</v>
      </c>
      <c r="D89" s="1958"/>
      <c r="E89" s="1958"/>
      <c r="F89" s="1958"/>
      <c r="G89" s="1958"/>
      <c r="H89" s="1958"/>
      <c r="I89" s="1958"/>
      <c r="J89" s="1958"/>
      <c r="K89" s="1958"/>
      <c r="L89" s="1958"/>
      <c r="M89" s="1958"/>
    </row>
    <row r="90" spans="3:16" ht="13.5"/>
    <row r="91" spans="3:16" ht="13.5"/>
    <row r="92" spans="3:16" ht="15.75" customHeight="1">
      <c r="C92" s="1922" t="s">
        <v>601</v>
      </c>
      <c r="D92" s="1923"/>
      <c r="E92" s="1923"/>
      <c r="F92" s="1923"/>
      <c r="G92" s="1923"/>
      <c r="H92" s="1923"/>
      <c r="I92" s="1923"/>
      <c r="J92" s="1923"/>
      <c r="K92" s="1923"/>
      <c r="L92" s="1923"/>
      <c r="M92" s="1923"/>
    </row>
    <row r="93" spans="3:16" ht="15">
      <c r="C93" s="1929" t="s">
        <v>602</v>
      </c>
      <c r="D93" s="1930"/>
      <c r="E93" s="1930"/>
      <c r="F93" s="1930"/>
      <c r="G93" s="1930"/>
      <c r="H93" s="1933" t="s">
        <v>607</v>
      </c>
      <c r="I93" s="1934"/>
      <c r="J93" s="299">
        <v>2022</v>
      </c>
      <c r="K93" s="299">
        <v>2023</v>
      </c>
      <c r="L93" s="299">
        <v>2024</v>
      </c>
      <c r="M93" s="299">
        <v>2025</v>
      </c>
    </row>
    <row r="94" spans="3:16" ht="15">
      <c r="C94" s="1931" t="s">
        <v>603</v>
      </c>
      <c r="D94" s="1931"/>
      <c r="E94" s="1931"/>
      <c r="F94" s="1931"/>
      <c r="G94" s="1932"/>
      <c r="H94" s="1925" t="s">
        <v>608</v>
      </c>
      <c r="I94" s="1926"/>
      <c r="J94" s="1052" t="s">
        <v>78</v>
      </c>
      <c r="K94" s="1055" t="s">
        <v>78</v>
      </c>
      <c r="L94" s="1058" t="s">
        <v>78</v>
      </c>
      <c r="M94" s="1061" t="s">
        <v>78</v>
      </c>
    </row>
    <row r="95" spans="3:16" ht="15" customHeight="1">
      <c r="C95" s="1361" t="s">
        <v>604</v>
      </c>
      <c r="D95" s="1361"/>
      <c r="E95" s="1361"/>
      <c r="F95" s="1361"/>
      <c r="G95" s="1765"/>
      <c r="H95" s="1925"/>
      <c r="I95" s="1926"/>
      <c r="J95" s="1053">
        <v>1.5880000000000001</v>
      </c>
      <c r="K95" s="1056">
        <v>1.276</v>
      </c>
      <c r="L95" s="1059">
        <v>0.77800000000000002</v>
      </c>
      <c r="M95" s="1062">
        <v>0.68522000000000005</v>
      </c>
    </row>
    <row r="96" spans="3:16" ht="15" customHeight="1">
      <c r="C96" s="1361" t="s">
        <v>605</v>
      </c>
      <c r="D96" s="1361"/>
      <c r="E96" s="1361"/>
      <c r="F96" s="1361"/>
      <c r="G96" s="1765"/>
      <c r="H96" s="1925"/>
      <c r="I96" s="1926"/>
      <c r="J96" s="1052">
        <v>0</v>
      </c>
      <c r="K96" s="1055">
        <v>0</v>
      </c>
      <c r="L96" s="1058">
        <v>0</v>
      </c>
      <c r="M96" s="1061">
        <v>0</v>
      </c>
    </row>
    <row r="97" spans="3:13" ht="15" customHeight="1">
      <c r="C97" s="1361" t="s">
        <v>606</v>
      </c>
      <c r="D97" s="1361"/>
      <c r="E97" s="1361"/>
      <c r="F97" s="1361"/>
      <c r="G97" s="1765"/>
      <c r="H97" s="1927"/>
      <c r="I97" s="1928"/>
      <c r="J97" s="1053">
        <f>J95-J96</f>
        <v>1.5880000000000001</v>
      </c>
      <c r="K97" s="1056">
        <f>K95-K96</f>
        <v>1.276</v>
      </c>
      <c r="L97" s="1059">
        <f>L95-L96</f>
        <v>0.77800000000000002</v>
      </c>
      <c r="M97" s="1062">
        <f>M95-M96</f>
        <v>0.68522000000000005</v>
      </c>
    </row>
    <row r="98" spans="3:13" ht="15" customHeight="1">
      <c r="C98" s="1361" t="s">
        <v>312</v>
      </c>
      <c r="D98" s="1361"/>
      <c r="E98" s="1361"/>
      <c r="F98" s="1361"/>
      <c r="G98" s="1765"/>
      <c r="H98" s="1953" t="s">
        <v>609</v>
      </c>
      <c r="I98" s="1954"/>
      <c r="J98" s="1054">
        <v>1</v>
      </c>
      <c r="K98" s="1057">
        <v>1</v>
      </c>
      <c r="L98" s="1060">
        <v>1</v>
      </c>
      <c r="M98" s="1063">
        <v>1</v>
      </c>
    </row>
    <row r="99" spans="3:13" ht="65.25" customHeight="1">
      <c r="C99" s="1403" t="s">
        <v>1551</v>
      </c>
      <c r="D99" s="1403"/>
      <c r="E99" s="1403"/>
      <c r="F99" s="1403"/>
      <c r="G99" s="1403"/>
      <c r="H99" s="1403"/>
      <c r="I99" s="1403"/>
      <c r="J99" s="1403"/>
      <c r="K99" s="1403"/>
      <c r="L99" s="1403"/>
      <c r="M99" s="1403"/>
    </row>
    <row r="100" spans="3:13" ht="13.5"/>
    <row r="101" spans="3:13" ht="13.5"/>
    <row r="102" spans="3:13" ht="33" customHeight="1">
      <c r="C102" s="1723" t="s">
        <v>1715</v>
      </c>
      <c r="D102" s="1309"/>
      <c r="E102" s="1309"/>
      <c r="F102" s="1309"/>
      <c r="G102" s="1309"/>
      <c r="H102" s="1309"/>
      <c r="I102" s="1309"/>
      <c r="J102" s="1309"/>
      <c r="K102" s="1309"/>
      <c r="L102" s="1309"/>
      <c r="M102" s="1309"/>
    </row>
    <row r="103" spans="3:13" ht="15" customHeight="1">
      <c r="C103" s="1729" t="s">
        <v>1113</v>
      </c>
      <c r="D103" s="1729"/>
      <c r="E103" s="1729"/>
      <c r="F103" s="1729"/>
      <c r="G103" s="1729"/>
      <c r="H103" s="1729"/>
      <c r="I103" s="1729"/>
      <c r="J103" s="1729"/>
      <c r="K103" s="1729"/>
      <c r="L103" s="1729"/>
      <c r="M103" s="1729"/>
    </row>
    <row r="104" spans="3:13" ht="14.25" customHeight="1">
      <c r="C104" s="1729"/>
      <c r="D104" s="1729"/>
      <c r="E104" s="1729"/>
      <c r="F104" s="1729"/>
      <c r="G104" s="1729"/>
      <c r="H104" s="1729"/>
      <c r="I104" s="1729"/>
      <c r="J104" s="1729"/>
      <c r="K104" s="1729"/>
      <c r="L104" s="1729"/>
      <c r="M104" s="1729"/>
    </row>
    <row r="105" spans="3:13" ht="14.25" customHeight="1">
      <c r="C105" s="1729"/>
      <c r="D105" s="1729"/>
      <c r="E105" s="1729"/>
      <c r="F105" s="1729"/>
      <c r="G105" s="1729"/>
      <c r="H105" s="1729"/>
      <c r="I105" s="1729"/>
      <c r="J105" s="1729"/>
      <c r="K105" s="1729"/>
      <c r="L105" s="1729"/>
      <c r="M105" s="1729"/>
    </row>
    <row r="106" spans="3:13" ht="14.25" customHeight="1">
      <c r="C106" s="1729"/>
      <c r="D106" s="1729"/>
      <c r="E106" s="1729"/>
      <c r="F106" s="1729"/>
      <c r="G106" s="1729"/>
      <c r="H106" s="1729"/>
      <c r="I106" s="1729"/>
      <c r="J106" s="1729"/>
      <c r="K106" s="1729"/>
      <c r="L106" s="1729"/>
      <c r="M106" s="1729"/>
    </row>
    <row r="107" spans="3:13" ht="14.25" customHeight="1">
      <c r="C107" s="1729"/>
      <c r="D107" s="1729"/>
      <c r="E107" s="1729"/>
      <c r="F107" s="1729"/>
      <c r="G107" s="1729"/>
      <c r="H107" s="1729"/>
      <c r="I107" s="1729"/>
      <c r="J107" s="1729"/>
      <c r="K107" s="1729"/>
      <c r="L107" s="1729"/>
      <c r="M107" s="1729"/>
    </row>
    <row r="108" spans="3:13" ht="14.25" customHeight="1">
      <c r="C108" s="1729"/>
      <c r="D108" s="1729"/>
      <c r="E108" s="1729"/>
      <c r="F108" s="1729"/>
      <c r="G108" s="1729"/>
      <c r="H108" s="1729"/>
      <c r="I108" s="1729"/>
      <c r="J108" s="1729"/>
      <c r="K108" s="1729"/>
      <c r="L108" s="1729"/>
      <c r="M108" s="1729"/>
    </row>
    <row r="109" spans="3:13" ht="14.25" customHeight="1">
      <c r="C109" s="1729"/>
      <c r="D109" s="1729"/>
      <c r="E109" s="1729"/>
      <c r="F109" s="1729"/>
      <c r="G109" s="1729"/>
      <c r="H109" s="1729"/>
      <c r="I109" s="1729"/>
      <c r="J109" s="1729"/>
      <c r="K109" s="1729"/>
      <c r="L109" s="1729"/>
      <c r="M109" s="1729"/>
    </row>
    <row r="110" spans="3:13" ht="14.25" customHeight="1">
      <c r="C110" s="1729"/>
      <c r="D110" s="1729"/>
      <c r="E110" s="1729"/>
      <c r="F110" s="1729"/>
      <c r="G110" s="1729"/>
      <c r="H110" s="1729"/>
      <c r="I110" s="1729"/>
      <c r="J110" s="1729"/>
      <c r="K110" s="1729"/>
      <c r="L110" s="1729"/>
      <c r="M110" s="1729"/>
    </row>
    <row r="111" spans="3:13" ht="14.25" customHeight="1">
      <c r="C111" s="1729"/>
      <c r="D111" s="1729"/>
      <c r="E111" s="1729"/>
      <c r="F111" s="1729"/>
      <c r="G111" s="1729"/>
      <c r="H111" s="1729"/>
      <c r="I111" s="1729"/>
      <c r="J111" s="1729"/>
      <c r="K111" s="1729"/>
      <c r="L111" s="1729"/>
      <c r="M111" s="1729"/>
    </row>
    <row r="112" spans="3:13" ht="14.25" customHeight="1">
      <c r="C112" s="1729"/>
      <c r="D112" s="1729"/>
      <c r="E112" s="1729"/>
      <c r="F112" s="1729"/>
      <c r="G112" s="1729"/>
      <c r="H112" s="1729"/>
      <c r="I112" s="1729"/>
      <c r="J112" s="1729"/>
      <c r="K112" s="1729"/>
      <c r="L112" s="1729"/>
      <c r="M112" s="1729"/>
    </row>
    <row r="113" spans="3:16" ht="14.25" customHeight="1">
      <c r="C113" s="1729"/>
      <c r="D113" s="1729"/>
      <c r="E113" s="1729"/>
      <c r="F113" s="1729"/>
      <c r="G113" s="1729"/>
      <c r="H113" s="1729"/>
      <c r="I113" s="1729"/>
      <c r="J113" s="1729"/>
      <c r="K113" s="1729"/>
      <c r="L113" s="1729"/>
      <c r="M113" s="1729"/>
    </row>
    <row r="114" spans="3:16" ht="14.25" customHeight="1">
      <c r="C114" s="1065"/>
      <c r="D114" s="1065"/>
      <c r="E114" s="1065"/>
      <c r="F114" s="1065"/>
      <c r="G114" s="1065"/>
      <c r="H114" s="1065"/>
      <c r="I114" s="1065"/>
      <c r="J114" s="1065"/>
      <c r="K114" s="1065"/>
      <c r="L114" s="1065"/>
      <c r="M114" s="1065"/>
    </row>
    <row r="115" spans="3:16" ht="14.25" customHeight="1">
      <c r="C115" s="1468" t="s">
        <v>610</v>
      </c>
      <c r="D115" s="1468"/>
      <c r="E115" s="1468"/>
      <c r="F115" s="1468"/>
      <c r="G115" s="1468"/>
      <c r="H115" s="1468"/>
      <c r="I115" s="1468"/>
      <c r="J115" s="1468"/>
      <c r="K115" s="117"/>
      <c r="L115" s="117"/>
      <c r="M115" s="117"/>
    </row>
    <row r="116" spans="3:16" ht="14.25" customHeight="1">
      <c r="C116" s="1977"/>
      <c r="D116" s="1977"/>
      <c r="E116" s="1977"/>
      <c r="F116" s="1977"/>
      <c r="G116" s="454">
        <v>2022</v>
      </c>
      <c r="H116" s="454">
        <v>2023</v>
      </c>
      <c r="I116" s="454">
        <v>2024</v>
      </c>
      <c r="J116" s="454">
        <v>2025</v>
      </c>
      <c r="K116" s="117"/>
      <c r="L116" s="117"/>
      <c r="M116" s="117"/>
      <c r="N116" s="117"/>
      <c r="O116" s="117"/>
      <c r="P116" s="117"/>
    </row>
    <row r="117" spans="3:16" ht="14.25" customHeight="1">
      <c r="C117" s="1978" t="s">
        <v>611</v>
      </c>
      <c r="D117" s="1978"/>
      <c r="E117" s="1978"/>
      <c r="F117" s="1979"/>
      <c r="G117" s="28">
        <v>0</v>
      </c>
      <c r="H117" s="879">
        <v>0</v>
      </c>
      <c r="I117" s="28">
        <v>0</v>
      </c>
      <c r="J117" s="880">
        <v>1</v>
      </c>
      <c r="K117" s="117"/>
      <c r="L117" s="117"/>
      <c r="M117" s="117"/>
      <c r="N117" s="117"/>
      <c r="O117" s="117"/>
      <c r="P117" s="117"/>
    </row>
    <row r="118" spans="3:16" ht="102" customHeight="1">
      <c r="C118" s="1730" t="s">
        <v>612</v>
      </c>
      <c r="D118" s="1731"/>
      <c r="E118" s="1731"/>
      <c r="F118" s="1731"/>
      <c r="G118" s="1731"/>
      <c r="H118" s="1731"/>
      <c r="I118" s="1731"/>
      <c r="J118" s="1731"/>
      <c r="K118" s="1731"/>
      <c r="L118" s="1731"/>
      <c r="M118" s="1731"/>
    </row>
    <row r="119" spans="3:16" ht="14.25" customHeight="1">
      <c r="C119" s="117"/>
      <c r="D119" s="117"/>
      <c r="E119" s="117"/>
      <c r="F119" s="117"/>
      <c r="G119" s="117"/>
      <c r="H119" s="117"/>
      <c r="I119" s="117"/>
      <c r="J119" s="117"/>
      <c r="K119" s="117"/>
      <c r="L119" s="117"/>
      <c r="M119" s="117"/>
    </row>
    <row r="120" spans="3:16" ht="14.25" customHeight="1">
      <c r="C120" s="117"/>
      <c r="D120" s="117"/>
      <c r="E120" s="117"/>
      <c r="F120" s="117"/>
      <c r="G120" s="117"/>
      <c r="H120" s="117"/>
      <c r="I120" s="117"/>
      <c r="J120" s="117"/>
      <c r="K120" s="117"/>
      <c r="L120" s="117"/>
      <c r="M120" s="117"/>
    </row>
    <row r="121" spans="3:16" ht="14.25" customHeight="1">
      <c r="C121" s="1727" t="s">
        <v>1698</v>
      </c>
      <c r="D121" s="1311"/>
      <c r="E121" s="1311"/>
      <c r="F121" s="1311"/>
      <c r="G121" s="1311"/>
      <c r="H121" s="1311"/>
      <c r="I121" s="1311"/>
      <c r="J121" s="1311"/>
      <c r="K121" s="1311"/>
      <c r="L121" s="1311"/>
      <c r="M121" s="1311"/>
    </row>
    <row r="122" spans="3:16" ht="14.25" customHeight="1">
      <c r="C122" s="1252" t="s">
        <v>1410</v>
      </c>
      <c r="D122" s="1252"/>
      <c r="E122" s="1252"/>
      <c r="F122" s="1252"/>
      <c r="G122" s="1252"/>
      <c r="H122" s="1252"/>
      <c r="I122" s="1252"/>
      <c r="J122" s="1252"/>
      <c r="K122" s="1252"/>
      <c r="L122" s="1252"/>
      <c r="M122" s="1252"/>
      <c r="N122" s="1252"/>
    </row>
    <row r="123" spans="3:16" ht="14.25" customHeight="1">
      <c r="C123" s="1252"/>
      <c r="D123" s="1252"/>
      <c r="E123" s="1252"/>
      <c r="F123" s="1252"/>
      <c r="G123" s="1252"/>
      <c r="H123" s="1252"/>
      <c r="I123" s="1252"/>
      <c r="J123" s="1252"/>
      <c r="K123" s="1252"/>
      <c r="L123" s="1252"/>
      <c r="M123" s="1252"/>
      <c r="N123" s="1252"/>
    </row>
    <row r="124" spans="3:16" ht="14.25" customHeight="1">
      <c r="C124" s="1252"/>
      <c r="D124" s="1252"/>
      <c r="E124" s="1252"/>
      <c r="F124" s="1252"/>
      <c r="G124" s="1252"/>
      <c r="H124" s="1252"/>
      <c r="I124" s="1252"/>
      <c r="J124" s="1252"/>
      <c r="K124" s="1252"/>
      <c r="L124" s="1252"/>
      <c r="M124" s="1252"/>
      <c r="N124" s="1252"/>
    </row>
    <row r="125" spans="3:16" ht="14.25" customHeight="1">
      <c r="C125" s="1252"/>
      <c r="D125" s="1252"/>
      <c r="E125" s="1252"/>
      <c r="F125" s="1252"/>
      <c r="G125" s="1252"/>
      <c r="H125" s="1252"/>
      <c r="I125" s="1252"/>
      <c r="J125" s="1252"/>
      <c r="K125" s="1252"/>
      <c r="L125" s="1252"/>
      <c r="M125" s="1252"/>
      <c r="N125" s="1252"/>
    </row>
    <row r="126" spans="3:16" ht="14.25" customHeight="1">
      <c r="C126" s="1252"/>
      <c r="D126" s="1252"/>
      <c r="E126" s="1252"/>
      <c r="F126" s="1252"/>
      <c r="G126" s="1252"/>
      <c r="H126" s="1252"/>
      <c r="I126" s="1252"/>
      <c r="J126" s="1252"/>
      <c r="K126" s="1252"/>
      <c r="L126" s="1252"/>
      <c r="M126" s="1252"/>
      <c r="N126" s="1252"/>
    </row>
    <row r="127" spans="3:16" ht="14.25" customHeight="1">
      <c r="C127" s="1252"/>
      <c r="D127" s="1252"/>
      <c r="E127" s="1252"/>
      <c r="F127" s="1252"/>
      <c r="G127" s="1252"/>
      <c r="H127" s="1252"/>
      <c r="I127" s="1252"/>
      <c r="J127" s="1252"/>
      <c r="K127" s="1252"/>
      <c r="L127" s="1252"/>
      <c r="M127" s="1252"/>
      <c r="N127" s="1252"/>
    </row>
    <row r="128" spans="3:16" ht="14.25" customHeight="1">
      <c r="C128" s="1252"/>
      <c r="D128" s="1252"/>
      <c r="E128" s="1252"/>
      <c r="F128" s="1252"/>
      <c r="G128" s="1252"/>
      <c r="H128" s="1252"/>
      <c r="I128" s="1252"/>
      <c r="J128" s="1252"/>
      <c r="K128" s="1252"/>
      <c r="L128" s="1252"/>
      <c r="M128" s="1252"/>
      <c r="N128" s="1252"/>
    </row>
    <row r="129" spans="3:16" ht="14.25" customHeight="1">
      <c r="C129" s="1252"/>
      <c r="D129" s="1252"/>
      <c r="E129" s="1252"/>
      <c r="F129" s="1252"/>
      <c r="G129" s="1252"/>
      <c r="H129" s="1252"/>
      <c r="I129" s="1252"/>
      <c r="J129" s="1252"/>
      <c r="K129" s="1252"/>
      <c r="L129" s="1252"/>
      <c r="M129" s="1252"/>
      <c r="N129" s="1252"/>
    </row>
    <row r="130" spans="3:16" ht="14.25" customHeight="1">
      <c r="C130" s="1252"/>
      <c r="D130" s="1252"/>
      <c r="E130" s="1252"/>
      <c r="F130" s="1252"/>
      <c r="G130" s="1252"/>
      <c r="H130" s="1252"/>
      <c r="I130" s="1252"/>
      <c r="J130" s="1252"/>
      <c r="K130" s="1252"/>
      <c r="L130" s="1252"/>
      <c r="M130" s="1252"/>
      <c r="N130" s="1252"/>
    </row>
    <row r="131" spans="3:16" ht="14.25" customHeight="1">
      <c r="C131" s="1963" t="s">
        <v>613</v>
      </c>
      <c r="D131" s="1964"/>
      <c r="E131" s="1964"/>
      <c r="F131" s="1964"/>
      <c r="G131" s="1964"/>
      <c r="H131" s="1964"/>
      <c r="I131" s="1964"/>
      <c r="J131" s="1964"/>
      <c r="K131" s="1964"/>
      <c r="L131" s="1964"/>
      <c r="M131" s="1964"/>
      <c r="N131" s="1964"/>
    </row>
    <row r="132" spans="3:16" ht="14.25" customHeight="1">
      <c r="C132" s="1980" t="s">
        <v>42</v>
      </c>
      <c r="D132" s="1981"/>
      <c r="E132" s="1981"/>
      <c r="F132" s="1981"/>
      <c r="G132" s="1965">
        <v>2022</v>
      </c>
      <c r="H132" s="1966"/>
      <c r="I132" s="1965">
        <v>2023</v>
      </c>
      <c r="J132" s="1966"/>
      <c r="K132" s="1965">
        <v>2024</v>
      </c>
      <c r="L132" s="1966"/>
      <c r="M132" s="1965">
        <v>2025</v>
      </c>
      <c r="N132" s="1966"/>
      <c r="O132" s="117"/>
      <c r="P132" s="117"/>
    </row>
    <row r="133" spans="3:16" ht="31.5" customHeight="1">
      <c r="C133" s="1982" t="s">
        <v>614</v>
      </c>
      <c r="D133" s="1717"/>
      <c r="E133" s="1717"/>
      <c r="F133" s="1718"/>
      <c r="G133" s="1972">
        <v>2000000</v>
      </c>
      <c r="H133" s="1973"/>
      <c r="I133" s="1967">
        <v>1500000</v>
      </c>
      <c r="J133" s="1968"/>
      <c r="K133" s="1969" t="s">
        <v>616</v>
      </c>
      <c r="L133" s="1969"/>
      <c r="M133" s="1970">
        <v>4240000</v>
      </c>
      <c r="N133" s="1971"/>
      <c r="O133" s="117"/>
      <c r="P133" s="117"/>
    </row>
    <row r="134" spans="3:16" ht="14.25" customHeight="1">
      <c r="C134" s="1921" t="s">
        <v>615</v>
      </c>
      <c r="D134" s="1714"/>
      <c r="E134" s="1714"/>
      <c r="F134" s="1733"/>
      <c r="G134" s="1974">
        <v>1740070</v>
      </c>
      <c r="H134" s="1975"/>
      <c r="I134" s="1961">
        <v>941986</v>
      </c>
      <c r="J134" s="1976"/>
      <c r="K134" s="1960" t="s">
        <v>617</v>
      </c>
      <c r="L134" s="1960"/>
      <c r="M134" s="1961">
        <v>3923232.37</v>
      </c>
      <c r="N134" s="1962"/>
      <c r="O134" s="117"/>
      <c r="P134" s="117"/>
    </row>
    <row r="135" spans="3:16" ht="14.25" customHeight="1">
      <c r="C135" s="1796" t="s">
        <v>618</v>
      </c>
      <c r="D135" s="1796"/>
      <c r="E135" s="1796"/>
      <c r="F135" s="1796"/>
      <c r="G135" s="1796"/>
      <c r="H135" s="1796"/>
      <c r="I135" s="1796"/>
      <c r="J135" s="1796"/>
      <c r="K135" s="1796"/>
      <c r="L135" s="1796"/>
      <c r="M135" s="1796"/>
    </row>
    <row r="136" spans="3:16" ht="14.25" customHeight="1">
      <c r="C136" s="117"/>
      <c r="D136" s="117"/>
      <c r="E136" s="117"/>
      <c r="F136" s="117"/>
      <c r="G136" s="117"/>
      <c r="H136" s="117"/>
      <c r="I136" s="117"/>
      <c r="J136" s="117"/>
      <c r="K136" s="117"/>
      <c r="L136" s="117"/>
      <c r="M136" s="117"/>
    </row>
    <row r="137" spans="3:16" ht="14.25" customHeight="1">
      <c r="C137" s="117"/>
      <c r="D137" s="117"/>
      <c r="E137" s="117"/>
      <c r="F137" s="117"/>
      <c r="G137" s="117"/>
      <c r="H137" s="117"/>
      <c r="I137" s="117"/>
      <c r="J137" s="117"/>
      <c r="K137" s="117"/>
      <c r="L137" s="117"/>
      <c r="M137" s="117"/>
    </row>
    <row r="138" spans="3:16" ht="14.25" customHeight="1">
      <c r="C138" s="88"/>
      <c r="D138" s="88"/>
      <c r="E138" s="88"/>
      <c r="F138" s="88"/>
      <c r="G138" s="88"/>
      <c r="H138" s="88"/>
      <c r="I138" s="88"/>
      <c r="J138" s="88"/>
      <c r="K138" s="88"/>
      <c r="L138" s="88"/>
      <c r="M138" s="88"/>
    </row>
    <row r="139" spans="3:16" ht="14.25" hidden="1" customHeight="1">
      <c r="C139" s="88"/>
      <c r="D139" s="88"/>
      <c r="E139" s="88"/>
      <c r="F139" s="88"/>
      <c r="G139" s="88"/>
      <c r="H139" s="88"/>
      <c r="I139" s="88"/>
      <c r="J139" s="88"/>
      <c r="K139" s="88"/>
      <c r="L139" s="88"/>
      <c r="M139" s="88"/>
    </row>
    <row r="140" spans="3:16" ht="14.25" hidden="1" customHeight="1">
      <c r="C140" s="88"/>
      <c r="D140" s="88"/>
      <c r="E140" s="88"/>
      <c r="F140" s="88"/>
      <c r="G140" s="88"/>
      <c r="H140" s="88"/>
      <c r="I140" s="88"/>
      <c r="J140" s="88"/>
      <c r="K140" s="88"/>
      <c r="L140" s="88"/>
      <c r="M140" s="88"/>
    </row>
    <row r="141" spans="3:16" ht="14.25" hidden="1" customHeight="1">
      <c r="C141" s="88"/>
      <c r="D141" s="88"/>
      <c r="E141" s="88"/>
      <c r="F141" s="88"/>
      <c r="G141" s="88"/>
      <c r="H141" s="88"/>
      <c r="I141" s="88"/>
      <c r="J141" s="88"/>
      <c r="K141" s="88"/>
      <c r="L141" s="88"/>
      <c r="M141" s="88"/>
    </row>
    <row r="142" spans="3:16" ht="14.25" hidden="1" customHeight="1">
      <c r="C142" s="88"/>
      <c r="D142" s="88"/>
      <c r="E142" s="88"/>
      <c r="F142" s="88"/>
      <c r="G142" s="88"/>
      <c r="H142" s="88"/>
      <c r="I142" s="88"/>
      <c r="J142" s="88"/>
      <c r="K142" s="88"/>
      <c r="L142" s="88"/>
      <c r="M142" s="88"/>
    </row>
    <row r="143" spans="3:16" ht="13.5" hidden="1"/>
    <row r="144" spans="3:16" ht="13.5" hidden="1"/>
    <row r="145" spans="1:1" ht="13.5" hidden="1"/>
    <row r="146" spans="1:1" ht="13.5" hidden="1"/>
    <row r="147" spans="1:1" ht="13.5" hidden="1"/>
    <row r="148" spans="1:1" ht="13.5" hidden="1">
      <c r="A148" s="11"/>
    </row>
    <row r="149" spans="1:1" ht="13.5" hidden="1">
      <c r="A149" s="11"/>
    </row>
    <row r="150" spans="1:1" ht="13.5" hidden="1">
      <c r="A150" s="11"/>
    </row>
    <row r="151" spans="1:1" ht="13.5" hidden="1">
      <c r="A151" s="11"/>
    </row>
    <row r="152" spans="1:1" ht="13.5" hidden="1">
      <c r="A152" s="11"/>
    </row>
    <row r="153" spans="1:1" ht="13.5" hidden="1">
      <c r="A153" s="11"/>
    </row>
    <row r="154" spans="1:1" ht="13.5" hidden="1">
      <c r="A154" s="11"/>
    </row>
    <row r="155" spans="1:1" ht="13.5" hidden="1">
      <c r="A155" s="11"/>
    </row>
    <row r="156" spans="1:1" ht="13.5" hidden="1">
      <c r="A156" s="11"/>
    </row>
    <row r="157" spans="1:1" ht="13.5" hidden="1">
      <c r="A157" s="11"/>
    </row>
    <row r="158" spans="1:1" ht="13.5" hidden="1">
      <c r="A158" s="11"/>
    </row>
    <row r="159" spans="1:1" ht="13.5" hidden="1">
      <c r="A159" s="11"/>
    </row>
    <row r="160" spans="1:1" ht="13.5" hidden="1">
      <c r="A160" s="11"/>
    </row>
    <row r="161" s="11" customFormat="1" ht="13.5" hidden="1"/>
    <row r="162" s="11" customFormat="1" ht="13.5" hidden="1"/>
    <row r="163" s="11" customFormat="1" ht="13.5" hidden="1"/>
    <row r="164" s="11" customFormat="1" ht="13.5" hidden="1"/>
    <row r="165" s="11" customFormat="1" ht="13.5" hidden="1"/>
    <row r="166" s="11" customFormat="1" ht="13.5" hidden="1"/>
    <row r="167" s="11" customFormat="1" ht="13.5" hidden="1"/>
    <row r="168" s="11" customFormat="1" ht="13.5" hidden="1"/>
    <row r="169" s="11" customFormat="1" ht="13.5" hidden="1"/>
    <row r="170" s="11" customFormat="1" ht="13.5" hidden="1"/>
    <row r="171" s="11" customFormat="1" ht="13.5" hidden="1"/>
    <row r="172" s="11" customFormat="1" ht="13.5" hidden="1"/>
    <row r="173" s="11" customFormat="1" ht="13.5" hidden="1"/>
    <row r="174" s="11" customFormat="1" ht="13.5" hidden="1"/>
    <row r="175" s="11" customFormat="1" ht="13.5" hidden="1"/>
    <row r="176" s="11" customFormat="1" ht="13.5" hidden="1"/>
    <row r="177" s="11" customFormat="1" ht="13.5" hidden="1"/>
    <row r="178" s="11" customFormat="1" ht="13.5" hidden="1"/>
    <row r="179" s="11" customFormat="1" ht="13.5" hidden="1"/>
    <row r="180" s="11" customFormat="1" ht="13.5" hidden="1"/>
    <row r="181" s="11" customFormat="1" ht="13.5" hidden="1"/>
    <row r="182" s="11" customFormat="1" ht="13.5" hidden="1"/>
    <row r="183" s="11" customFormat="1" ht="13.5" hidden="1"/>
    <row r="184" s="11" customFormat="1" ht="13.5" hidden="1"/>
    <row r="185" s="11" customFormat="1" ht="13.5" hidden="1"/>
    <row r="186" s="11" customFormat="1" ht="13.5" hidden="1"/>
    <row r="187" s="11" customFormat="1" ht="13.5" hidden="1"/>
    <row r="188" s="11" customFormat="1" ht="13.5" hidden="1"/>
    <row r="189" s="11" customFormat="1" ht="13.5" hidden="1"/>
    <row r="190" s="11" customFormat="1" ht="13.5" hidden="1"/>
    <row r="191" s="11" customFormat="1" ht="13.5" hidden="1"/>
    <row r="192" s="11" customFormat="1" ht="13.5" hidden="1"/>
    <row r="193" s="11" customFormat="1" ht="13.5" hidden="1"/>
    <row r="194" s="11" customFormat="1" ht="13.5" hidden="1"/>
    <row r="195" s="11" customFormat="1" ht="13.5" hidden="1"/>
    <row r="196" s="11" customFormat="1" ht="13.5" hidden="1"/>
    <row r="197" s="11" customFormat="1" ht="13.5" hidden="1"/>
    <row r="198" s="11" customFormat="1" ht="13.5" hidden="1"/>
    <row r="199" s="11" customFormat="1" ht="13.5" hidden="1"/>
    <row r="200" s="11" customFormat="1" ht="13.5" hidden="1"/>
    <row r="201" s="11" customFormat="1" ht="13.5" hidden="1"/>
    <row r="202" s="11" customFormat="1" ht="13.5" hidden="1"/>
    <row r="203" s="11" customFormat="1" ht="13.5" hidden="1"/>
    <row r="204" s="11" customFormat="1" ht="13.5" hidden="1"/>
    <row r="205" s="11" customFormat="1" ht="13.5" hidden="1"/>
    <row r="206" s="11" customFormat="1" ht="13.5" hidden="1"/>
    <row r="207" s="11" customFormat="1" ht="13.5" hidden="1"/>
    <row r="208" s="11" customFormat="1" ht="13.5" hidden="1"/>
    <row r="209" s="11" customFormat="1" ht="13.5" hidden="1"/>
    <row r="210" s="11" customFormat="1" ht="13.5" hidden="1"/>
    <row r="211" s="11" customFormat="1" ht="13.5" hidden="1"/>
    <row r="212" s="11" customFormat="1" ht="13.5" hidden="1"/>
    <row r="213" s="11" customFormat="1" ht="13.5" hidden="1"/>
    <row r="214" s="11" customFormat="1" ht="13.5" hidden="1"/>
    <row r="215" s="11" customFormat="1" ht="13.5" hidden="1"/>
    <row r="216" s="11" customFormat="1" ht="13.5" hidden="1"/>
    <row r="217" s="11" customFormat="1" ht="13.5" hidden="1"/>
    <row r="218" s="11" customFormat="1" ht="13.5" hidden="1"/>
    <row r="219" s="11" customFormat="1" ht="13.5" hidden="1"/>
    <row r="220" s="11" customFormat="1" ht="13.5" hidden="1"/>
    <row r="221" s="11" customFormat="1" ht="13.5" hidden="1"/>
    <row r="222" s="11" customFormat="1" ht="13.5" hidden="1"/>
    <row r="223" s="11" customFormat="1" ht="13.5" hidden="1"/>
    <row r="224" s="11" customFormat="1" ht="13.5" hidden="1"/>
    <row r="225" s="11" customFormat="1" ht="13.5" hidden="1"/>
    <row r="226" s="11" customFormat="1" ht="13.5" hidden="1"/>
    <row r="227" s="11" customFormat="1" ht="13.5" hidden="1"/>
    <row r="228" s="11" customFormat="1" ht="13.5" hidden="1"/>
    <row r="229" s="11" customFormat="1" ht="13.5" hidden="1"/>
    <row r="230" s="11" customFormat="1" ht="13.5" hidden="1"/>
    <row r="231" s="11" customFormat="1" ht="13.5" hidden="1"/>
    <row r="232" s="11" customFormat="1" ht="13.5" hidden="1"/>
    <row r="233" s="11" customFormat="1" ht="13.5" hidden="1"/>
    <row r="234" s="11" customFormat="1" ht="13.5" hidden="1"/>
    <row r="235" s="11" customFormat="1" ht="13.5" hidden="1"/>
    <row r="236" s="11" customFormat="1" ht="13.5" hidden="1"/>
    <row r="237" s="11" customFormat="1" ht="13.5" hidden="1"/>
    <row r="238" s="11" customFormat="1" ht="13.5" hidden="1"/>
    <row r="239" s="11" customFormat="1" ht="13.5" hidden="1"/>
    <row r="240" s="11" customFormat="1" ht="13.5" hidden="1"/>
    <row r="241" s="11" customFormat="1" ht="13.5" hidden="1"/>
    <row r="242" s="11" customFormat="1" ht="13.5" hidden="1"/>
    <row r="243" s="11" customFormat="1" ht="13.5" hidden="1"/>
    <row r="244" s="11" customFormat="1" ht="13.5" hidden="1"/>
    <row r="245" s="11" customFormat="1" ht="13.5" hidden="1"/>
    <row r="246" s="11" customFormat="1" ht="13.5" hidden="1"/>
    <row r="247" s="11" customFormat="1" ht="13.5" hidden="1"/>
    <row r="248" s="11" customFormat="1" ht="13.5" hidden="1"/>
    <row r="249" s="11" customFormat="1" ht="13.5" hidden="1"/>
    <row r="250" s="11" customFormat="1" ht="13.5" hidden="1"/>
    <row r="251" s="11" customFormat="1" ht="13.5" hidden="1"/>
    <row r="252" s="11" customFormat="1" ht="13.5" hidden="1"/>
    <row r="253" s="11" customFormat="1" ht="13.5" hidden="1"/>
    <row r="254" s="11" customFormat="1" ht="13.5" hidden="1"/>
    <row r="255" s="11" customFormat="1" ht="13.5" hidden="1"/>
    <row r="256" s="11" customFormat="1" ht="13.5" hidden="1"/>
    <row r="257" s="11" customFormat="1" ht="13.5" hidden="1"/>
    <row r="258" s="11" customFormat="1" ht="13.5" hidden="1"/>
    <row r="259" s="11" customFormat="1" ht="13.5" hidden="1"/>
    <row r="260" s="11" customFormat="1" ht="13.5" hidden="1"/>
    <row r="261" s="11" customFormat="1" ht="13.5" hidden="1"/>
    <row r="262" s="11" customFormat="1" ht="13.5" hidden="1"/>
    <row r="263" s="11" customFormat="1" ht="13.5" hidden="1"/>
    <row r="264" s="11" customFormat="1" ht="13.5" hidden="1"/>
    <row r="265" s="11" customFormat="1" ht="13.5" hidden="1"/>
    <row r="266" s="11" customFormat="1" ht="13.5" hidden="1"/>
    <row r="267" s="11" customFormat="1" ht="13.5" hidden="1"/>
    <row r="268" s="11" customFormat="1" ht="13.5" hidden="1"/>
    <row r="269" s="11" customFormat="1" ht="13.5" hidden="1"/>
    <row r="270" s="11" customFormat="1" ht="13.5" hidden="1"/>
    <row r="271" s="11" customFormat="1" ht="13.5" hidden="1"/>
    <row r="272" s="11" customFormat="1" ht="13.5" hidden="1"/>
    <row r="273" s="11" customFormat="1" ht="13.5" hidden="1"/>
    <row r="274" s="11" customFormat="1" ht="13.5" hidden="1"/>
    <row r="275" s="11" customFormat="1" ht="13.5" hidden="1"/>
    <row r="276" s="11" customFormat="1" ht="13.5" hidden="1"/>
    <row r="277" s="11" customFormat="1" ht="13.5" hidden="1"/>
    <row r="278" s="11" customFormat="1" ht="13.5" hidden="1"/>
    <row r="279" s="11" customFormat="1" ht="13.5" hidden="1"/>
    <row r="280" s="11" customFormat="1" ht="13.5" hidden="1"/>
    <row r="281" s="11" customFormat="1" ht="13.5" hidden="1"/>
    <row r="282" s="11" customFormat="1" ht="13.5" hidden="1"/>
    <row r="283" s="11" customFormat="1" ht="13.5" hidden="1"/>
    <row r="284" s="11" customFormat="1" ht="13.5" hidden="1"/>
    <row r="285" s="11" customFormat="1" ht="13.5" hidden="1"/>
    <row r="286" s="11" customFormat="1" ht="13.5" hidden="1"/>
    <row r="287" s="11" customFormat="1" ht="13.5" hidden="1"/>
    <row r="288" s="11" customFormat="1" ht="13.5" hidden="1"/>
    <row r="289" s="11" customFormat="1" ht="13.5" hidden="1"/>
    <row r="290" s="11" customFormat="1" ht="13.5" hidden="1"/>
    <row r="291" s="11" customFormat="1" ht="13.5" hidden="1"/>
    <row r="292" s="11" customFormat="1" ht="13.5" hidden="1"/>
    <row r="293" s="11" customFormat="1" ht="13.5" hidden="1"/>
    <row r="294" s="11" customFormat="1" ht="13.5" hidden="1"/>
    <row r="295" s="11" customFormat="1" ht="13.5" hidden="1"/>
    <row r="296" s="11" customFormat="1" ht="13.5" hidden="1"/>
    <row r="297" s="11" customFormat="1" ht="13.5" hidden="1"/>
    <row r="298" s="11" customFormat="1" ht="13.5" hidden="1"/>
    <row r="299" s="11" customFormat="1" ht="13.5" hidden="1"/>
    <row r="300" s="11" customFormat="1" ht="13.5" hidden="1"/>
    <row r="301" s="11" customFormat="1" ht="13.5" hidden="1"/>
    <row r="302" s="11" customFormat="1" ht="13.5" hidden="1"/>
    <row r="303" s="11" customFormat="1" ht="13.5" hidden="1"/>
    <row r="304" s="11" customFormat="1" ht="13.5" hidden="1"/>
    <row r="305" s="11" customFormat="1" ht="13.5" hidden="1"/>
    <row r="306" s="11" customFormat="1" ht="13.5" hidden="1"/>
    <row r="307" s="11" customFormat="1" ht="13.5" hidden="1"/>
    <row r="308" s="11" customFormat="1" ht="13.5" hidden="1"/>
    <row r="309" s="11" customFormat="1" ht="13.5" hidden="1"/>
    <row r="310" s="11" customFormat="1" ht="13.5" hidden="1"/>
    <row r="311" s="11" customFormat="1" ht="13.5" hidden="1"/>
    <row r="312" s="11" customFormat="1" ht="13.5" hidden="1"/>
    <row r="313" s="11" customFormat="1" ht="13.5" hidden="1"/>
    <row r="314" s="11" customFormat="1" ht="13.5" hidden="1"/>
    <row r="315" s="11" customFormat="1" ht="13.5" hidden="1"/>
    <row r="316" s="11" customFormat="1" ht="13.5" hidden="1"/>
    <row r="317" s="11" customFormat="1" ht="13.5" hidden="1"/>
    <row r="318" s="11" customFormat="1" ht="13.5" hidden="1"/>
    <row r="319" s="11" customFormat="1" ht="13.5" hidden="1"/>
    <row r="320" s="11" customFormat="1" ht="13.5" hidden="1"/>
    <row r="321" s="11" customFormat="1" ht="13.5" hidden="1"/>
    <row r="322" s="11" customFormat="1" ht="13.5" hidden="1"/>
    <row r="323" s="11" customFormat="1" ht="13.5" hidden="1"/>
    <row r="324" s="11" customFormat="1" ht="13.5" hidden="1"/>
    <row r="325" s="11" customFormat="1" ht="13.5" hidden="1"/>
    <row r="326" s="11" customFormat="1" ht="13.5" hidden="1"/>
    <row r="327" s="11" customFormat="1" ht="13.5" hidden="1"/>
    <row r="328" s="11" customFormat="1" ht="13.5" hidden="1"/>
    <row r="329" s="11" customFormat="1" ht="13.5" hidden="1"/>
    <row r="330" s="11" customFormat="1" ht="13.5" hidden="1"/>
    <row r="331" s="11" customFormat="1" ht="13.5" hidden="1"/>
    <row r="332" s="11" customFormat="1" ht="13.5" hidden="1"/>
    <row r="333" s="11" customFormat="1" ht="13.5" hidden="1"/>
    <row r="334" s="11" customFormat="1" ht="13.5" hidden="1"/>
    <row r="335" s="11" customFormat="1" ht="13.5" hidden="1"/>
    <row r="336" s="11" customFormat="1" ht="13.5" hidden="1"/>
    <row r="337" s="11" customFormat="1" ht="13.5" hidden="1"/>
    <row r="338" s="11" customFormat="1" ht="13.5" hidden="1"/>
    <row r="339" s="11" customFormat="1" ht="13.5" hidden="1"/>
    <row r="340" s="11" customFormat="1" ht="13.5" hidden="1"/>
    <row r="341" s="11" customFormat="1" ht="13.5" hidden="1"/>
    <row r="342" s="11" customFormat="1" ht="13.5" hidden="1"/>
    <row r="343" s="11" customFormat="1" ht="13.5" hidden="1"/>
    <row r="344" s="11" customFormat="1" ht="13.5" hidden="1"/>
    <row r="345" s="11" customFormat="1" ht="13.5" hidden="1"/>
    <row r="346" s="11" customFormat="1" ht="13.5" hidden="1"/>
    <row r="347" s="11" customFormat="1" ht="13.5" hidden="1"/>
    <row r="348" s="11" customFormat="1" ht="13.5" hidden="1"/>
    <row r="349" s="11" customFormat="1" ht="13.5" hidden="1"/>
    <row r="350" s="11" customFormat="1" ht="13.5" hidden="1"/>
    <row r="351" s="11" customFormat="1" ht="13.5" hidden="1"/>
    <row r="352" s="11" customFormat="1" ht="13.5" hidden="1"/>
    <row r="353" s="11" customFormat="1" ht="13.5" hidden="1"/>
    <row r="354" s="11" customFormat="1" ht="13.5" hidden="1"/>
    <row r="355" s="11" customFormat="1" ht="13.5" hidden="1"/>
    <row r="356" s="11" customFormat="1" ht="13.5" hidden="1"/>
    <row r="357" s="11" customFormat="1" ht="13.5" hidden="1"/>
    <row r="358" s="11" customFormat="1" ht="13.5" hidden="1"/>
    <row r="359" s="11" customFormat="1" ht="13.5" hidden="1"/>
    <row r="360" s="11" customFormat="1" ht="13.5" hidden="1"/>
    <row r="361" s="11" customFormat="1" ht="13.5" hidden="1"/>
    <row r="362" s="11" customFormat="1" ht="13.5" hidden="1"/>
    <row r="363" s="11" customFormat="1" ht="13.5" hidden="1"/>
    <row r="364" s="11" customFormat="1" ht="13.5" hidden="1"/>
    <row r="365" s="11" customFormat="1" ht="13.5" hidden="1"/>
    <row r="366" s="11" customFormat="1" ht="13.5" hidden="1"/>
    <row r="367" s="11" customFormat="1" ht="13.5" hidden="1"/>
    <row r="368" s="11" customFormat="1" ht="13.5" hidden="1"/>
    <row r="369" s="11" customFormat="1" ht="13.5" hidden="1"/>
    <row r="370" s="11" customFormat="1" ht="13.5" hidden="1"/>
    <row r="371" s="11" customFormat="1" ht="13.5" hidden="1"/>
    <row r="372" s="11" customFormat="1" ht="13.5" hidden="1"/>
    <row r="373" s="11" customFormat="1" ht="13.5" hidden="1"/>
    <row r="374" s="11" customFormat="1" ht="13.5" hidden="1"/>
    <row r="375" s="11" customFormat="1" ht="13.5" hidden="1"/>
    <row r="376" s="11" customFormat="1" ht="13.5" hidden="1"/>
    <row r="377" s="11" customFormat="1" ht="13.5" hidden="1"/>
    <row r="378" s="11" customFormat="1" ht="13.5" hidden="1"/>
    <row r="379" s="11" customFormat="1" ht="13.5" hidden="1"/>
    <row r="380" s="11" customFormat="1" ht="13.5" hidden="1"/>
    <row r="381" s="11" customFormat="1" ht="13.5" hidden="1"/>
    <row r="382" s="11" customFormat="1" ht="13.5" hidden="1"/>
    <row r="383" s="11" customFormat="1" ht="13.5" hidden="1"/>
    <row r="384" s="11" customFormat="1" ht="13.5" hidden="1"/>
    <row r="385" s="11" customFormat="1" ht="13.5" hidden="1"/>
    <row r="386" s="11" customFormat="1" ht="13.5" hidden="1"/>
    <row r="387" s="11" customFormat="1" ht="13.5" hidden="1"/>
    <row r="388" s="11" customFormat="1" ht="13.5" hidden="1"/>
    <row r="389" s="11" customFormat="1" ht="13.5" hidden="1"/>
    <row r="390" s="11" customFormat="1" ht="13.5" hidden="1"/>
    <row r="391" s="11" customFormat="1" ht="13.5" hidden="1"/>
    <row r="392" s="11" customFormat="1" ht="13.5" hidden="1"/>
    <row r="393" s="11" customFormat="1" ht="13.5" hidden="1"/>
    <row r="394" s="11" customFormat="1" ht="13.5" hidden="1"/>
    <row r="395" s="11" customFormat="1" ht="13.5" hidden="1"/>
    <row r="396" s="11" customFormat="1" ht="13.5" hidden="1"/>
    <row r="397" s="11" customFormat="1" ht="13.5" hidden="1"/>
    <row r="398" s="11" customFormat="1" ht="13.5" hidden="1"/>
    <row r="399" s="11" customFormat="1" ht="13.5" hidden="1"/>
    <row r="400" s="11" customFormat="1" ht="13.5" hidden="1"/>
    <row r="401" s="11" customFormat="1" ht="13.5" hidden="1"/>
    <row r="402" s="11" customFormat="1" ht="13.5" hidden="1"/>
    <row r="403" s="11" customFormat="1" ht="13.5" hidden="1"/>
    <row r="404" s="11" customFormat="1" ht="13.5" hidden="1"/>
    <row r="405" s="11" customFormat="1" ht="13.5" hidden="1"/>
    <row r="406" s="11" customFormat="1" ht="13.5" hidden="1"/>
    <row r="407" s="11" customFormat="1" ht="13.5" hidden="1"/>
    <row r="408" s="11" customFormat="1" ht="13.5" hidden="1"/>
    <row r="409" s="11" customFormat="1" ht="13.5" hidden="1"/>
  </sheetData>
  <sheetProtection algorithmName="SHA-512" hashValue="auoj8HvtTC2zUYO/H+nvTt+f+CFZiRkii1urIkW3rVC+plvsOJMxFxq7dU+Q1/vywnM5Hj0aIUVi1CANzyH+vA==" saltValue="DFMuYADljSzvdLpupKRe2w==" spinCount="100000" sheet="1" objects="1" scenarios="1"/>
  <mergeCells count="192">
    <mergeCell ref="C45:F45"/>
    <mergeCell ref="C46:F46"/>
    <mergeCell ref="C47:F47"/>
    <mergeCell ref="C40:F40"/>
    <mergeCell ref="C42:F42"/>
    <mergeCell ref="C16:M16"/>
    <mergeCell ref="C35:M39"/>
    <mergeCell ref="C17:M31"/>
    <mergeCell ref="C6:M6"/>
    <mergeCell ref="C7:F7"/>
    <mergeCell ref="G7:M7"/>
    <mergeCell ref="C8:F8"/>
    <mergeCell ref="G8:M8"/>
    <mergeCell ref="C9:F9"/>
    <mergeCell ref="C10:F10"/>
    <mergeCell ref="C11:F11"/>
    <mergeCell ref="C12:F12"/>
    <mergeCell ref="C13:F13"/>
    <mergeCell ref="G9:M9"/>
    <mergeCell ref="G10:M10"/>
    <mergeCell ref="G11:M11"/>
    <mergeCell ref="G12:M12"/>
    <mergeCell ref="G13:M13"/>
    <mergeCell ref="C34:M34"/>
    <mergeCell ref="AA40:AF40"/>
    <mergeCell ref="AA53:AF53"/>
    <mergeCell ref="C43:AF43"/>
    <mergeCell ref="C48:AF48"/>
    <mergeCell ref="AE41:AF41"/>
    <mergeCell ref="G53:N53"/>
    <mergeCell ref="O53:T53"/>
    <mergeCell ref="O40:T40"/>
    <mergeCell ref="U40:Z40"/>
    <mergeCell ref="U53:Z53"/>
    <mergeCell ref="O41:P41"/>
    <mergeCell ref="Q41:R41"/>
    <mergeCell ref="S41:T41"/>
    <mergeCell ref="G41:H41"/>
    <mergeCell ref="I41:J41"/>
    <mergeCell ref="K41:L41"/>
    <mergeCell ref="M41:N41"/>
    <mergeCell ref="G40:N40"/>
    <mergeCell ref="C49:F49"/>
    <mergeCell ref="C50:F50"/>
    <mergeCell ref="C51:F51"/>
    <mergeCell ref="C52:F52"/>
    <mergeCell ref="C53:F53"/>
    <mergeCell ref="C44:F44"/>
    <mergeCell ref="C69:F69"/>
    <mergeCell ref="C70:F70"/>
    <mergeCell ref="C71:F71"/>
    <mergeCell ref="C66:F66"/>
    <mergeCell ref="C72:F72"/>
    <mergeCell ref="C58:F58"/>
    <mergeCell ref="G58:N58"/>
    <mergeCell ref="O58:T58"/>
    <mergeCell ref="U58:Z58"/>
    <mergeCell ref="AA58:AF58"/>
    <mergeCell ref="G59:H59"/>
    <mergeCell ref="I59:J59"/>
    <mergeCell ref="K59:L59"/>
    <mergeCell ref="M59:N59"/>
    <mergeCell ref="O59:P59"/>
    <mergeCell ref="Q59:R59"/>
    <mergeCell ref="S59:T59"/>
    <mergeCell ref="AE59:AF59"/>
    <mergeCell ref="O73:T73"/>
    <mergeCell ref="U73:Z73"/>
    <mergeCell ref="AA73:AF73"/>
    <mergeCell ref="AA59:AB59"/>
    <mergeCell ref="AC59:AD59"/>
    <mergeCell ref="W59:X59"/>
    <mergeCell ref="U59:V59"/>
    <mergeCell ref="M79:N79"/>
    <mergeCell ref="I80:J80"/>
    <mergeCell ref="K80:L80"/>
    <mergeCell ref="M80:N80"/>
    <mergeCell ref="C78:N78"/>
    <mergeCell ref="G79:H79"/>
    <mergeCell ref="G80:H80"/>
    <mergeCell ref="C60:F60"/>
    <mergeCell ref="C61:AF61"/>
    <mergeCell ref="C67:AF67"/>
    <mergeCell ref="G73:N73"/>
    <mergeCell ref="C62:F62"/>
    <mergeCell ref="C73:F73"/>
    <mergeCell ref="C63:F63"/>
    <mergeCell ref="C64:F64"/>
    <mergeCell ref="C65:F65"/>
    <mergeCell ref="C68:F68"/>
    <mergeCell ref="C3:V3"/>
    <mergeCell ref="K134:L134"/>
    <mergeCell ref="M134:N134"/>
    <mergeCell ref="C131:N131"/>
    <mergeCell ref="C135:M135"/>
    <mergeCell ref="K132:L132"/>
    <mergeCell ref="M132:N132"/>
    <mergeCell ref="I133:J133"/>
    <mergeCell ref="K133:L133"/>
    <mergeCell ref="M133:N133"/>
    <mergeCell ref="C134:F134"/>
    <mergeCell ref="G132:H132"/>
    <mergeCell ref="G133:H133"/>
    <mergeCell ref="G134:H134"/>
    <mergeCell ref="I132:J132"/>
    <mergeCell ref="I134:J134"/>
    <mergeCell ref="C116:F116"/>
    <mergeCell ref="C117:F117"/>
    <mergeCell ref="C115:J115"/>
    <mergeCell ref="C118:M118"/>
    <mergeCell ref="C132:F132"/>
    <mergeCell ref="C133:F133"/>
    <mergeCell ref="O86:P86"/>
    <mergeCell ref="G83:H83"/>
    <mergeCell ref="AA41:AB41"/>
    <mergeCell ref="AC41:AD41"/>
    <mergeCell ref="W41:X41"/>
    <mergeCell ref="Y41:Z41"/>
    <mergeCell ref="U41:V41"/>
    <mergeCell ref="Y59:Z59"/>
    <mergeCell ref="C85:F85"/>
    <mergeCell ref="O79:P79"/>
    <mergeCell ref="O80:P80"/>
    <mergeCell ref="O81:P81"/>
    <mergeCell ref="O82:P82"/>
    <mergeCell ref="O83:P83"/>
    <mergeCell ref="O84:P84"/>
    <mergeCell ref="I83:J83"/>
    <mergeCell ref="K83:L83"/>
    <mergeCell ref="M83:N83"/>
    <mergeCell ref="I84:J84"/>
    <mergeCell ref="K84:L84"/>
    <mergeCell ref="M84:N84"/>
    <mergeCell ref="I81:J81"/>
    <mergeCell ref="K81:L81"/>
    <mergeCell ref="M81:N81"/>
    <mergeCell ref="I82:J82"/>
    <mergeCell ref="K82:L82"/>
    <mergeCell ref="C103:M113"/>
    <mergeCell ref="H98:I98"/>
    <mergeCell ref="I88:J88"/>
    <mergeCell ref="K88:L88"/>
    <mergeCell ref="M88:N88"/>
    <mergeCell ref="C89:M89"/>
    <mergeCell ref="I86:J86"/>
    <mergeCell ref="K86:L86"/>
    <mergeCell ref="M86:N86"/>
    <mergeCell ref="I87:J87"/>
    <mergeCell ref="K87:L87"/>
    <mergeCell ref="M87:N87"/>
    <mergeCell ref="C87:F87"/>
    <mergeCell ref="C88:F88"/>
    <mergeCell ref="G87:H87"/>
    <mergeCell ref="G88:H88"/>
    <mergeCell ref="G86:H86"/>
    <mergeCell ref="C80:F80"/>
    <mergeCell ref="I79:J79"/>
    <mergeCell ref="K79:L79"/>
    <mergeCell ref="O87:P87"/>
    <mergeCell ref="O88:P88"/>
    <mergeCell ref="M85:N85"/>
    <mergeCell ref="O85:P85"/>
    <mergeCell ref="G85:H85"/>
    <mergeCell ref="I85:J85"/>
    <mergeCell ref="K85:L85"/>
    <mergeCell ref="G84:H84"/>
    <mergeCell ref="G81:H81"/>
    <mergeCell ref="G82:H82"/>
    <mergeCell ref="C57:M57"/>
    <mergeCell ref="C92:M92"/>
    <mergeCell ref="C121:M121"/>
    <mergeCell ref="C54:M54"/>
    <mergeCell ref="C74:M74"/>
    <mergeCell ref="C122:N130"/>
    <mergeCell ref="H94:I97"/>
    <mergeCell ref="C99:M99"/>
    <mergeCell ref="C102:M102"/>
    <mergeCell ref="C93:G93"/>
    <mergeCell ref="C94:G94"/>
    <mergeCell ref="C95:G95"/>
    <mergeCell ref="C96:G96"/>
    <mergeCell ref="C97:G97"/>
    <mergeCell ref="C98:G98"/>
    <mergeCell ref="H93:I93"/>
    <mergeCell ref="M82:N82"/>
    <mergeCell ref="C81:F81"/>
    <mergeCell ref="C82:F82"/>
    <mergeCell ref="C83:F83"/>
    <mergeCell ref="C84:F84"/>
    <mergeCell ref="C86:F86"/>
    <mergeCell ref="C77:M77"/>
    <mergeCell ref="C79:F7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AF05-4853-48DC-870E-415AECA8AB56}">
  <sheetPr codeName="Planilha13">
    <tabColor theme="0"/>
  </sheetPr>
  <dimension ref="A1:V378"/>
  <sheetViews>
    <sheetView showGridLines="0" zoomScale="70" zoomScaleNormal="70" workbookViewId="0"/>
  </sheetViews>
  <sheetFormatPr defaultColWidth="0" defaultRowHeight="13.5" zeroHeight="1"/>
  <cols>
    <col min="1" max="1" width="46.7265625" style="11" customWidth="1"/>
    <col min="2" max="2" width="7.81640625" style="11" customWidth="1"/>
    <col min="3" max="5" width="20.7265625" style="11" customWidth="1"/>
    <col min="6" max="6" width="22.81640625" style="11" customWidth="1"/>
    <col min="7" max="15" width="20.7265625" style="11" customWidth="1"/>
    <col min="16" max="16384" width="20.7265625" style="11" hidden="1"/>
  </cols>
  <sheetData>
    <row r="1" spans="1:22">
      <c r="A1" s="69"/>
    </row>
    <row r="2" spans="1:22">
      <c r="A2" s="69"/>
    </row>
    <row r="3" spans="1:22" s="296" customFormat="1" ht="31.5">
      <c r="A3" s="295"/>
      <c r="C3" s="1228" t="s">
        <v>966</v>
      </c>
      <c r="D3" s="1229"/>
      <c r="E3" s="1229"/>
      <c r="F3" s="1229"/>
      <c r="G3" s="1229"/>
      <c r="H3" s="1229"/>
      <c r="I3" s="1229"/>
      <c r="J3" s="1229"/>
      <c r="K3" s="1229"/>
      <c r="L3" s="1229"/>
      <c r="M3" s="1229"/>
      <c r="N3" s="1229"/>
      <c r="O3" s="1229"/>
      <c r="P3" s="1229"/>
      <c r="Q3" s="1229"/>
      <c r="R3" s="1229"/>
      <c r="S3" s="1229"/>
      <c r="T3" s="1229"/>
      <c r="U3" s="1229"/>
      <c r="V3" s="1229"/>
    </row>
    <row r="4" spans="1:22">
      <c r="A4" s="69"/>
    </row>
    <row r="5" spans="1:22">
      <c r="A5" s="69"/>
    </row>
    <row r="6" spans="1:22">
      <c r="A6" s="69"/>
    </row>
    <row r="7" spans="1:22">
      <c r="A7" s="69"/>
    </row>
    <row r="8" spans="1:22" ht="15.75" customHeight="1">
      <c r="A8" s="69"/>
      <c r="C8" s="2054" t="s">
        <v>990</v>
      </c>
      <c r="D8" s="2055"/>
      <c r="E8" s="2055"/>
      <c r="F8" s="2055"/>
      <c r="G8" s="2055"/>
      <c r="H8" s="2055"/>
      <c r="I8" s="2055"/>
      <c r="J8" s="2055"/>
      <c r="K8" s="2055"/>
      <c r="L8" s="2055"/>
      <c r="M8" s="2055"/>
    </row>
    <row r="9" spans="1:22" ht="15.5">
      <c r="A9" s="69"/>
      <c r="C9" s="2065" t="s">
        <v>1412</v>
      </c>
      <c r="D9" s="2065"/>
      <c r="E9" s="2065"/>
      <c r="F9" s="2065"/>
      <c r="G9" s="2065"/>
      <c r="H9" s="2065"/>
      <c r="I9" s="2065"/>
      <c r="J9" s="901"/>
      <c r="L9" s="901"/>
      <c r="M9" s="901"/>
      <c r="N9" s="901"/>
      <c r="O9" s="901"/>
    </row>
    <row r="10" spans="1:22" ht="15">
      <c r="A10" s="69"/>
      <c r="C10" s="1385"/>
      <c r="D10" s="1385"/>
      <c r="E10" s="1385"/>
      <c r="F10" s="56">
        <v>2022</v>
      </c>
      <c r="G10" s="56">
        <v>2023</v>
      </c>
      <c r="H10" s="56">
        <v>2024</v>
      </c>
      <c r="I10" s="56">
        <v>2025</v>
      </c>
    </row>
    <row r="11" spans="1:22" ht="33" customHeight="1">
      <c r="A11" s="69"/>
      <c r="C11" s="2070" t="s">
        <v>1413</v>
      </c>
      <c r="D11" s="2070"/>
      <c r="E11" s="2070"/>
      <c r="F11" s="910">
        <v>499268</v>
      </c>
      <c r="G11" s="519">
        <v>640270</v>
      </c>
      <c r="H11" s="909">
        <v>371819</v>
      </c>
      <c r="I11" s="909">
        <v>211925</v>
      </c>
    </row>
    <row r="12" spans="1:22" ht="15">
      <c r="A12" s="69"/>
      <c r="C12" s="2069" t="s">
        <v>1414</v>
      </c>
      <c r="D12" s="2069"/>
      <c r="E12" s="2069"/>
      <c r="F12" s="905">
        <v>5126843</v>
      </c>
      <c r="G12" s="908">
        <v>3019475</v>
      </c>
      <c r="H12" s="902">
        <v>8779722</v>
      </c>
      <c r="I12" s="902">
        <v>6525491.9800000004</v>
      </c>
    </row>
    <row r="13" spans="1:22" ht="35.5" customHeight="1">
      <c r="A13" s="69"/>
      <c r="C13" s="2069" t="s">
        <v>1415</v>
      </c>
      <c r="D13" s="2069"/>
      <c r="E13" s="2069"/>
      <c r="F13" s="905" t="s">
        <v>991</v>
      </c>
      <c r="G13" s="908" t="s">
        <v>78</v>
      </c>
      <c r="H13" s="902" t="s">
        <v>78</v>
      </c>
      <c r="I13" s="902">
        <v>0</v>
      </c>
    </row>
    <row r="14" spans="1:22" ht="33" customHeight="1">
      <c r="A14" s="69"/>
      <c r="C14" s="2069" t="s">
        <v>1416</v>
      </c>
      <c r="D14" s="2069"/>
      <c r="E14" s="2069"/>
      <c r="F14" s="906">
        <v>1267000</v>
      </c>
      <c r="G14" s="908">
        <v>1267000</v>
      </c>
      <c r="H14" s="902">
        <v>0</v>
      </c>
      <c r="I14" s="902">
        <v>0</v>
      </c>
    </row>
    <row r="15" spans="1:22" ht="15">
      <c r="A15" s="69"/>
      <c r="C15" s="1734" t="s">
        <v>45</v>
      </c>
      <c r="D15" s="1734"/>
      <c r="E15" s="1734"/>
      <c r="F15" s="907">
        <f>SUM(F11:G14)</f>
        <v>11819856</v>
      </c>
      <c r="G15" s="904">
        <f>SUM(G11:H14)</f>
        <v>14078286</v>
      </c>
      <c r="H15" s="903">
        <f>SUM(H11:I14)</f>
        <v>15888957.98</v>
      </c>
      <c r="I15" s="903">
        <f>SUM(I11:J14)</f>
        <v>6737416.9800000004</v>
      </c>
    </row>
    <row r="16" spans="1:22" ht="31.5" customHeight="1">
      <c r="A16" s="69"/>
      <c r="C16" s="2032" t="s">
        <v>1417</v>
      </c>
      <c r="D16" s="1902"/>
      <c r="E16" s="1902"/>
      <c r="F16" s="1902"/>
      <c r="G16" s="1902"/>
      <c r="H16" s="1902"/>
      <c r="I16" s="1902"/>
      <c r="J16" s="1902"/>
      <c r="K16" s="1902"/>
      <c r="L16" s="1902"/>
      <c r="M16" s="1902"/>
    </row>
    <row r="17" spans="1:13">
      <c r="A17" s="69"/>
      <c r="C17" s="475"/>
      <c r="D17" s="475"/>
      <c r="E17" s="475"/>
      <c r="F17" s="475"/>
      <c r="G17" s="475"/>
      <c r="H17" s="475"/>
      <c r="I17" s="475"/>
      <c r="J17" s="475"/>
      <c r="K17" s="475"/>
      <c r="L17" s="475"/>
      <c r="M17" s="475"/>
    </row>
    <row r="18" spans="1:13">
      <c r="A18" s="69"/>
      <c r="C18" s="475"/>
      <c r="D18" s="475"/>
      <c r="E18" s="475"/>
      <c r="F18" s="475"/>
      <c r="G18" s="475"/>
      <c r="H18" s="475"/>
      <c r="I18" s="475"/>
      <c r="J18" s="475"/>
      <c r="K18" s="475"/>
      <c r="L18" s="475"/>
      <c r="M18" s="475"/>
    </row>
    <row r="19" spans="1:13" ht="33" customHeight="1">
      <c r="A19" s="69"/>
      <c r="C19" s="2054" t="s">
        <v>1699</v>
      </c>
      <c r="D19" s="2055"/>
      <c r="E19" s="2055"/>
      <c r="F19" s="2055"/>
      <c r="G19" s="2055"/>
      <c r="H19" s="2055"/>
      <c r="I19" s="2055"/>
      <c r="J19" s="2055"/>
      <c r="K19" s="2055"/>
      <c r="L19" s="2055"/>
      <c r="M19" s="2055"/>
    </row>
    <row r="20" spans="1:13" ht="15">
      <c r="A20" s="69"/>
      <c r="C20" s="1606" t="s">
        <v>621</v>
      </c>
      <c r="D20" s="1606"/>
      <c r="E20" s="1606"/>
      <c r="F20" s="1648"/>
      <c r="G20" s="1605" t="s">
        <v>456</v>
      </c>
      <c r="H20" s="1606"/>
      <c r="I20" s="1606"/>
      <c r="J20" s="1606"/>
      <c r="K20" s="1606"/>
      <c r="L20" s="1606"/>
      <c r="M20" s="1606"/>
    </row>
    <row r="21" spans="1:13" ht="231.75" customHeight="1">
      <c r="A21" s="69"/>
      <c r="C21" s="1368" t="s">
        <v>622</v>
      </c>
      <c r="D21" s="1368"/>
      <c r="E21" s="1368"/>
      <c r="F21" s="1848"/>
      <c r="G21" s="2056" t="s">
        <v>1418</v>
      </c>
      <c r="H21" s="2057"/>
      <c r="I21" s="2057"/>
      <c r="J21" s="2057"/>
      <c r="K21" s="2057"/>
      <c r="L21" s="2057"/>
      <c r="M21" s="2057"/>
    </row>
    <row r="22" spans="1:13" ht="68.25" customHeight="1">
      <c r="A22" s="69"/>
      <c r="C22" s="1368" t="s">
        <v>623</v>
      </c>
      <c r="D22" s="1368"/>
      <c r="E22" s="1368"/>
      <c r="F22" s="1848"/>
      <c r="G22" s="2060" t="s">
        <v>1419</v>
      </c>
      <c r="H22" s="1813"/>
      <c r="I22" s="1813"/>
      <c r="J22" s="1813"/>
      <c r="K22" s="1813"/>
      <c r="L22" s="1813"/>
      <c r="M22" s="1813"/>
    </row>
    <row r="23" spans="1:13" ht="15" customHeight="1">
      <c r="A23" s="69"/>
    </row>
    <row r="24" spans="1:13" ht="15">
      <c r="A24" s="69"/>
      <c r="C24" s="1606" t="s">
        <v>624</v>
      </c>
      <c r="D24" s="1606"/>
      <c r="E24" s="1606"/>
      <c r="F24" s="1648"/>
      <c r="G24" s="1605" t="s">
        <v>456</v>
      </c>
      <c r="H24" s="1606"/>
      <c r="I24" s="1606"/>
      <c r="J24" s="1606"/>
      <c r="K24" s="1606"/>
      <c r="L24" s="1606"/>
      <c r="M24" s="1606"/>
    </row>
    <row r="25" spans="1:13" ht="130.5" customHeight="1">
      <c r="A25" s="69"/>
      <c r="C25" s="2058" t="s">
        <v>625</v>
      </c>
      <c r="D25" s="2058"/>
      <c r="E25" s="2058"/>
      <c r="F25" s="2059"/>
      <c r="G25" s="2056" t="s">
        <v>631</v>
      </c>
      <c r="H25" s="2057"/>
      <c r="I25" s="2057"/>
      <c r="J25" s="2057"/>
      <c r="K25" s="2057"/>
      <c r="L25" s="2057"/>
      <c r="M25" s="2057"/>
    </row>
    <row r="26" spans="1:13" ht="362.5" customHeight="1">
      <c r="A26" s="69"/>
      <c r="C26" s="2058" t="s">
        <v>626</v>
      </c>
      <c r="D26" s="2058"/>
      <c r="E26" s="2058" t="s">
        <v>626</v>
      </c>
      <c r="F26" s="2059"/>
      <c r="G26" s="2060" t="s">
        <v>1443</v>
      </c>
      <c r="H26" s="1813"/>
      <c r="I26" s="1813"/>
      <c r="J26" s="1813"/>
      <c r="K26" s="1813"/>
      <c r="L26" s="1813"/>
      <c r="M26" s="1813"/>
    </row>
    <row r="27" spans="1:13">
      <c r="A27" s="69"/>
      <c r="C27" s="1331" t="s">
        <v>627</v>
      </c>
      <c r="D27" s="1331"/>
      <c r="E27" s="1331" t="s">
        <v>627</v>
      </c>
      <c r="F27" s="2062"/>
      <c r="G27" s="2046" t="s">
        <v>1565</v>
      </c>
      <c r="H27" s="2047"/>
      <c r="I27" s="2047"/>
      <c r="J27" s="2047"/>
      <c r="K27" s="2047"/>
      <c r="L27" s="2047"/>
      <c r="M27" s="2047"/>
    </row>
    <row r="28" spans="1:13">
      <c r="A28" s="69"/>
      <c r="C28" s="1305"/>
      <c r="D28" s="1305"/>
      <c r="E28" s="1305"/>
      <c r="F28" s="2063"/>
      <c r="G28" s="2048"/>
      <c r="H28" s="1379"/>
      <c r="I28" s="1379"/>
      <c r="J28" s="1379"/>
      <c r="K28" s="1379"/>
      <c r="L28" s="1379"/>
      <c r="M28" s="1379"/>
    </row>
    <row r="29" spans="1:13">
      <c r="A29" s="69"/>
      <c r="C29" s="1305"/>
      <c r="D29" s="1305"/>
      <c r="E29" s="1305"/>
      <c r="F29" s="2063"/>
      <c r="G29" s="2048"/>
      <c r="H29" s="1379"/>
      <c r="I29" s="1379"/>
      <c r="J29" s="1379"/>
      <c r="K29" s="1379"/>
      <c r="L29" s="1379"/>
      <c r="M29" s="1379"/>
    </row>
    <row r="30" spans="1:13">
      <c r="A30" s="69"/>
      <c r="C30" s="1305"/>
      <c r="D30" s="1305"/>
      <c r="E30" s="1305"/>
      <c r="F30" s="2063"/>
      <c r="G30" s="2048"/>
      <c r="H30" s="1379"/>
      <c r="I30" s="1379"/>
      <c r="J30" s="1379"/>
      <c r="K30" s="1379"/>
      <c r="L30" s="1379"/>
      <c r="M30" s="1379"/>
    </row>
    <row r="31" spans="1:13">
      <c r="A31" s="69"/>
      <c r="C31" s="1305"/>
      <c r="D31" s="1305"/>
      <c r="E31" s="1305"/>
      <c r="F31" s="2063"/>
      <c r="G31" s="2048"/>
      <c r="H31" s="1379"/>
      <c r="I31" s="1379"/>
      <c r="J31" s="1379"/>
      <c r="K31" s="1379"/>
      <c r="L31" s="1379"/>
      <c r="M31" s="1379"/>
    </row>
    <row r="32" spans="1:13">
      <c r="A32" s="69"/>
      <c r="C32" s="1305"/>
      <c r="D32" s="1305"/>
      <c r="E32" s="1305"/>
      <c r="F32" s="2063"/>
      <c r="G32" s="2048"/>
      <c r="H32" s="1379"/>
      <c r="I32" s="1379"/>
      <c r="J32" s="1379"/>
      <c r="K32" s="1379"/>
      <c r="L32" s="1379"/>
      <c r="M32" s="1379"/>
    </row>
    <row r="33" spans="1:13">
      <c r="A33" s="69"/>
      <c r="C33" s="1305"/>
      <c r="D33" s="1305"/>
      <c r="E33" s="1305"/>
      <c r="F33" s="2063"/>
      <c r="G33" s="2048"/>
      <c r="H33" s="1379"/>
      <c r="I33" s="1379"/>
      <c r="J33" s="1379"/>
      <c r="K33" s="1379"/>
      <c r="L33" s="1379"/>
      <c r="M33" s="1379"/>
    </row>
    <row r="34" spans="1:13">
      <c r="A34" s="69"/>
      <c r="C34" s="1305"/>
      <c r="D34" s="1305"/>
      <c r="E34" s="1305"/>
      <c r="F34" s="2063"/>
      <c r="G34" s="2048"/>
      <c r="H34" s="1379"/>
      <c r="I34" s="1379"/>
      <c r="J34" s="1379"/>
      <c r="K34" s="1379"/>
      <c r="L34" s="1379"/>
      <c r="M34" s="1379"/>
    </row>
    <row r="35" spans="1:13">
      <c r="A35" s="69"/>
      <c r="C35" s="1305"/>
      <c r="D35" s="1305"/>
      <c r="E35" s="1305"/>
      <c r="F35" s="2063"/>
      <c r="G35" s="2048"/>
      <c r="H35" s="1379"/>
      <c r="I35" s="1379"/>
      <c r="J35" s="1379"/>
      <c r="K35" s="1379"/>
      <c r="L35" s="1379"/>
      <c r="M35" s="1379"/>
    </row>
    <row r="36" spans="1:13">
      <c r="A36" s="69"/>
      <c r="C36" s="1305"/>
      <c r="D36" s="1305"/>
      <c r="E36" s="1305"/>
      <c r="F36" s="2063"/>
      <c r="G36" s="2048"/>
      <c r="H36" s="1379"/>
      <c r="I36" s="1379"/>
      <c r="J36" s="1379"/>
      <c r="K36" s="1379"/>
      <c r="L36" s="1379"/>
      <c r="M36" s="1379"/>
    </row>
    <row r="37" spans="1:13">
      <c r="A37" s="69"/>
      <c r="C37" s="1305"/>
      <c r="D37" s="1305"/>
      <c r="E37" s="1305"/>
      <c r="F37" s="2063"/>
      <c r="G37" s="2048"/>
      <c r="H37" s="1379"/>
      <c r="I37" s="1379"/>
      <c r="J37" s="1379"/>
      <c r="K37" s="1379"/>
      <c r="L37" s="1379"/>
      <c r="M37" s="1379"/>
    </row>
    <row r="38" spans="1:13">
      <c r="A38" s="69"/>
      <c r="C38" s="1305"/>
      <c r="D38" s="1305"/>
      <c r="E38" s="1305"/>
      <c r="F38" s="2063"/>
      <c r="G38" s="2048"/>
      <c r="H38" s="1379"/>
      <c r="I38" s="1379"/>
      <c r="J38" s="1379"/>
      <c r="K38" s="1379"/>
      <c r="L38" s="1379"/>
      <c r="M38" s="1379"/>
    </row>
    <row r="39" spans="1:13">
      <c r="A39" s="69"/>
      <c r="C39" s="1305"/>
      <c r="D39" s="1305"/>
      <c r="E39" s="1305"/>
      <c r="F39" s="2063"/>
      <c r="G39" s="2048"/>
      <c r="H39" s="1379"/>
      <c r="I39" s="1379"/>
      <c r="J39" s="1379"/>
      <c r="K39" s="1379"/>
      <c r="L39" s="1379"/>
      <c r="M39" s="1379"/>
    </row>
    <row r="40" spans="1:13">
      <c r="A40" s="69"/>
      <c r="C40" s="1305"/>
      <c r="D40" s="1305"/>
      <c r="E40" s="1305"/>
      <c r="F40" s="2063"/>
      <c r="G40" s="2048"/>
      <c r="H40" s="1379"/>
      <c r="I40" s="1379"/>
      <c r="J40" s="1379"/>
      <c r="K40" s="1379"/>
      <c r="L40" s="1379"/>
      <c r="M40" s="1379"/>
    </row>
    <row r="41" spans="1:13">
      <c r="A41" s="69"/>
      <c r="C41" s="1305"/>
      <c r="D41" s="1305"/>
      <c r="E41" s="1305"/>
      <c r="F41" s="2063"/>
      <c r="G41" s="2048"/>
      <c r="H41" s="1379"/>
      <c r="I41" s="1379"/>
      <c r="J41" s="1379"/>
      <c r="K41" s="1379"/>
      <c r="L41" s="1379"/>
      <c r="M41" s="1379"/>
    </row>
    <row r="42" spans="1:13">
      <c r="A42" s="69"/>
      <c r="C42" s="1305"/>
      <c r="D42" s="1305"/>
      <c r="E42" s="1305"/>
      <c r="F42" s="2063"/>
      <c r="G42" s="2048"/>
      <c r="H42" s="1379"/>
      <c r="I42" s="1379"/>
      <c r="J42" s="1379"/>
      <c r="K42" s="1379"/>
      <c r="L42" s="1379"/>
      <c r="M42" s="1379"/>
    </row>
    <row r="43" spans="1:13">
      <c r="A43" s="69"/>
      <c r="C43" s="1305"/>
      <c r="D43" s="1305"/>
      <c r="E43" s="1305"/>
      <c r="F43" s="2063"/>
      <c r="G43" s="2048"/>
      <c r="H43" s="1379"/>
      <c r="I43" s="1379"/>
      <c r="J43" s="1379"/>
      <c r="K43" s="1379"/>
      <c r="L43" s="1379"/>
      <c r="M43" s="1379"/>
    </row>
    <row r="44" spans="1:13">
      <c r="A44" s="69"/>
      <c r="C44" s="1305"/>
      <c r="D44" s="1305"/>
      <c r="E44" s="1305"/>
      <c r="F44" s="2063"/>
      <c r="G44" s="2048"/>
      <c r="H44" s="1379"/>
      <c r="I44" s="1379"/>
      <c r="J44" s="1379"/>
      <c r="K44" s="1379"/>
      <c r="L44" s="1379"/>
      <c r="M44" s="1379"/>
    </row>
    <row r="45" spans="1:13">
      <c r="A45" s="69"/>
      <c r="C45" s="1305"/>
      <c r="D45" s="1305"/>
      <c r="E45" s="1305"/>
      <c r="F45" s="2063"/>
      <c r="G45" s="2048"/>
      <c r="H45" s="1379"/>
      <c r="I45" s="1379"/>
      <c r="J45" s="1379"/>
      <c r="K45" s="1379"/>
      <c r="L45" s="1379"/>
      <c r="M45" s="1379"/>
    </row>
    <row r="46" spans="1:13">
      <c r="A46" s="69"/>
      <c r="C46" s="1305"/>
      <c r="D46" s="1305"/>
      <c r="E46" s="1305"/>
      <c r="F46" s="2063"/>
      <c r="G46" s="2048"/>
      <c r="H46" s="1379"/>
      <c r="I46" s="1379"/>
      <c r="J46" s="1379"/>
      <c r="K46" s="1379"/>
      <c r="L46" s="1379"/>
      <c r="M46" s="1379"/>
    </row>
    <row r="47" spans="1:13">
      <c r="A47" s="69"/>
      <c r="C47" s="1305"/>
      <c r="D47" s="1305"/>
      <c r="E47" s="1305"/>
      <c r="F47" s="2063"/>
      <c r="G47" s="2048"/>
      <c r="H47" s="1379"/>
      <c r="I47" s="1379"/>
      <c r="J47" s="1379"/>
      <c r="K47" s="1379"/>
      <c r="L47" s="1379"/>
      <c r="M47" s="1379"/>
    </row>
    <row r="48" spans="1:13">
      <c r="A48" s="69"/>
      <c r="C48" s="1305"/>
      <c r="D48" s="1305"/>
      <c r="E48" s="1305"/>
      <c r="F48" s="2063"/>
      <c r="G48" s="2048"/>
      <c r="H48" s="1379"/>
      <c r="I48" s="1379"/>
      <c r="J48" s="1379"/>
      <c r="K48" s="1379"/>
      <c r="L48" s="1379"/>
      <c r="M48" s="1379"/>
    </row>
    <row r="49" spans="1:13">
      <c r="A49" s="69"/>
      <c r="C49" s="1305"/>
      <c r="D49" s="1305"/>
      <c r="E49" s="1305"/>
      <c r="F49" s="2063"/>
      <c r="G49" s="2048"/>
      <c r="H49" s="1379"/>
      <c r="I49" s="1379"/>
      <c r="J49" s="1379"/>
      <c r="K49" s="1379"/>
      <c r="L49" s="1379"/>
      <c r="M49" s="1379"/>
    </row>
    <row r="50" spans="1:13">
      <c r="A50" s="69"/>
      <c r="C50" s="1305"/>
      <c r="D50" s="1305"/>
      <c r="E50" s="1305"/>
      <c r="F50" s="2063"/>
      <c r="G50" s="2048"/>
      <c r="H50" s="1379"/>
      <c r="I50" s="1379"/>
      <c r="J50" s="1379"/>
      <c r="K50" s="1379"/>
      <c r="L50" s="1379"/>
      <c r="M50" s="1379"/>
    </row>
    <row r="51" spans="1:13">
      <c r="A51" s="69"/>
      <c r="C51" s="1305"/>
      <c r="D51" s="1305"/>
      <c r="E51" s="1305"/>
      <c r="F51" s="2063"/>
      <c r="G51" s="2048"/>
      <c r="H51" s="1379"/>
      <c r="I51" s="1379"/>
      <c r="J51" s="1379"/>
      <c r="K51" s="1379"/>
      <c r="L51" s="1379"/>
      <c r="M51" s="1379"/>
    </row>
    <row r="52" spans="1:13">
      <c r="A52" s="69"/>
      <c r="C52" s="1305"/>
      <c r="D52" s="1305"/>
      <c r="E52" s="1305"/>
      <c r="F52" s="2063"/>
      <c r="G52" s="2048"/>
      <c r="H52" s="1379"/>
      <c r="I52" s="1379"/>
      <c r="J52" s="1379"/>
      <c r="K52" s="1379"/>
      <c r="L52" s="1379"/>
      <c r="M52" s="1379"/>
    </row>
    <row r="53" spans="1:13">
      <c r="A53" s="69"/>
      <c r="C53" s="1305"/>
      <c r="D53" s="1305"/>
      <c r="E53" s="1305"/>
      <c r="F53" s="2063"/>
      <c r="G53" s="2048"/>
      <c r="H53" s="1379"/>
      <c r="I53" s="1379"/>
      <c r="J53" s="1379"/>
      <c r="K53" s="1379"/>
      <c r="L53" s="1379"/>
      <c r="M53" s="1379"/>
    </row>
    <row r="54" spans="1:13">
      <c r="A54" s="69"/>
      <c r="C54" s="1305"/>
      <c r="D54" s="1305"/>
      <c r="E54" s="1305"/>
      <c r="F54" s="2063"/>
      <c r="G54" s="2048"/>
      <c r="H54" s="1379"/>
      <c r="I54" s="1379"/>
      <c r="J54" s="1379"/>
      <c r="K54" s="1379"/>
      <c r="L54" s="1379"/>
      <c r="M54" s="1379"/>
    </row>
    <row r="55" spans="1:13">
      <c r="A55" s="69"/>
      <c r="C55" s="1305"/>
      <c r="D55" s="1305"/>
      <c r="E55" s="1305"/>
      <c r="F55" s="2063"/>
      <c r="G55" s="2048"/>
      <c r="H55" s="1379"/>
      <c r="I55" s="1379"/>
      <c r="J55" s="1379"/>
      <c r="K55" s="1379"/>
      <c r="L55" s="1379"/>
      <c r="M55" s="1379"/>
    </row>
    <row r="56" spans="1:13">
      <c r="A56" s="69"/>
      <c r="C56" s="1305"/>
      <c r="D56" s="1305"/>
      <c r="E56" s="1305"/>
      <c r="F56" s="2063"/>
      <c r="G56" s="2048"/>
      <c r="H56" s="1379"/>
      <c r="I56" s="1379"/>
      <c r="J56" s="1379"/>
      <c r="K56" s="1379"/>
      <c r="L56" s="1379"/>
      <c r="M56" s="1379"/>
    </row>
    <row r="57" spans="1:13">
      <c r="A57" s="69"/>
      <c r="C57" s="1305"/>
      <c r="D57" s="1305"/>
      <c r="E57" s="1305"/>
      <c r="F57" s="2063"/>
      <c r="G57" s="2048"/>
      <c r="H57" s="1379"/>
      <c r="I57" s="1379"/>
      <c r="J57" s="1379"/>
      <c r="K57" s="1379"/>
      <c r="L57" s="1379"/>
      <c r="M57" s="1379"/>
    </row>
    <row r="58" spans="1:13">
      <c r="A58" s="69"/>
      <c r="C58" s="1305"/>
      <c r="D58" s="1305"/>
      <c r="E58" s="1305"/>
      <c r="F58" s="2063"/>
      <c r="G58" s="2048"/>
      <c r="H58" s="1379"/>
      <c r="I58" s="1379"/>
      <c r="J58" s="1379"/>
      <c r="K58" s="1379"/>
      <c r="L58" s="1379"/>
      <c r="M58" s="1379"/>
    </row>
    <row r="59" spans="1:13">
      <c r="A59" s="69"/>
      <c r="C59" s="1305"/>
      <c r="D59" s="1305"/>
      <c r="E59" s="1305"/>
      <c r="F59" s="2063"/>
      <c r="G59" s="2048"/>
      <c r="H59" s="1379"/>
      <c r="I59" s="1379"/>
      <c r="J59" s="1379"/>
      <c r="K59" s="1379"/>
      <c r="L59" s="1379"/>
      <c r="M59" s="1379"/>
    </row>
    <row r="60" spans="1:13">
      <c r="A60" s="69"/>
      <c r="C60" s="1305"/>
      <c r="D60" s="1305"/>
      <c r="E60" s="1305"/>
      <c r="F60" s="2063"/>
      <c r="G60" s="2048"/>
      <c r="H60" s="1379"/>
      <c r="I60" s="1379"/>
      <c r="J60" s="1379"/>
      <c r="K60" s="1379"/>
      <c r="L60" s="1379"/>
      <c r="M60" s="1379"/>
    </row>
    <row r="61" spans="1:13">
      <c r="A61" s="69"/>
      <c r="C61" s="1305"/>
      <c r="D61" s="1305"/>
      <c r="E61" s="1305"/>
      <c r="F61" s="2063"/>
      <c r="G61" s="2048"/>
      <c r="H61" s="1379"/>
      <c r="I61" s="1379"/>
      <c r="J61" s="1379"/>
      <c r="K61" s="1379"/>
      <c r="L61" s="1379"/>
      <c r="M61" s="1379"/>
    </row>
    <row r="62" spans="1:13">
      <c r="A62" s="69"/>
      <c r="C62" s="1305"/>
      <c r="D62" s="1305"/>
      <c r="E62" s="1305"/>
      <c r="F62" s="2063"/>
      <c r="G62" s="2048"/>
      <c r="H62" s="1379"/>
      <c r="I62" s="1379"/>
      <c r="J62" s="1379"/>
      <c r="K62" s="1379"/>
      <c r="L62" s="1379"/>
      <c r="M62" s="1379"/>
    </row>
    <row r="63" spans="1:13">
      <c r="A63" s="69"/>
      <c r="C63" s="1305"/>
      <c r="D63" s="1305"/>
      <c r="E63" s="1305"/>
      <c r="F63" s="2063"/>
      <c r="G63" s="2048"/>
      <c r="H63" s="1379"/>
      <c r="I63" s="1379"/>
      <c r="J63" s="1379"/>
      <c r="K63" s="1379"/>
      <c r="L63" s="1379"/>
      <c r="M63" s="1379"/>
    </row>
    <row r="64" spans="1:13">
      <c r="A64" s="69"/>
      <c r="C64" s="1305"/>
      <c r="D64" s="1305"/>
      <c r="E64" s="1305"/>
      <c r="F64" s="2063"/>
      <c r="G64" s="2048"/>
      <c r="H64" s="1379"/>
      <c r="I64" s="1379"/>
      <c r="J64" s="1379"/>
      <c r="K64" s="1379"/>
      <c r="L64" s="1379"/>
      <c r="M64" s="1379"/>
    </row>
    <row r="65" spans="1:13">
      <c r="A65" s="69"/>
      <c r="C65" s="1305"/>
      <c r="D65" s="1305"/>
      <c r="E65" s="1305"/>
      <c r="F65" s="2063"/>
      <c r="G65" s="2048"/>
      <c r="H65" s="1379"/>
      <c r="I65" s="1379"/>
      <c r="J65" s="1379"/>
      <c r="K65" s="1379"/>
      <c r="L65" s="1379"/>
      <c r="M65" s="1379"/>
    </row>
    <row r="66" spans="1:13">
      <c r="A66" s="69"/>
      <c r="C66" s="1305"/>
      <c r="D66" s="1305"/>
      <c r="E66" s="1305"/>
      <c r="F66" s="2063"/>
      <c r="G66" s="2048"/>
      <c r="H66" s="1379"/>
      <c r="I66" s="1379"/>
      <c r="J66" s="1379"/>
      <c r="K66" s="1379"/>
      <c r="L66" s="1379"/>
      <c r="M66" s="1379"/>
    </row>
    <row r="67" spans="1:13">
      <c r="A67" s="69"/>
      <c r="C67" s="1305"/>
      <c r="D67" s="1305"/>
      <c r="E67" s="1305"/>
      <c r="F67" s="2063"/>
      <c r="G67" s="2048"/>
      <c r="H67" s="1379"/>
      <c r="I67" s="1379"/>
      <c r="J67" s="1379"/>
      <c r="K67" s="1379"/>
      <c r="L67" s="1379"/>
      <c r="M67" s="1379"/>
    </row>
    <row r="68" spans="1:13">
      <c r="A68" s="69"/>
      <c r="C68" s="1305"/>
      <c r="D68" s="1305"/>
      <c r="E68" s="1305"/>
      <c r="F68" s="2063"/>
      <c r="G68" s="2048"/>
      <c r="H68" s="1379"/>
      <c r="I68" s="1379"/>
      <c r="J68" s="1379"/>
      <c r="K68" s="1379"/>
      <c r="L68" s="1379"/>
      <c r="M68" s="1379"/>
    </row>
    <row r="69" spans="1:13">
      <c r="A69" s="69"/>
      <c r="C69" s="1305"/>
      <c r="D69" s="1305"/>
      <c r="E69" s="1305"/>
      <c r="F69" s="2063"/>
      <c r="G69" s="2048"/>
      <c r="H69" s="1379"/>
      <c r="I69" s="1379"/>
      <c r="J69" s="1379"/>
      <c r="K69" s="1379"/>
      <c r="L69" s="1379"/>
      <c r="M69" s="1379"/>
    </row>
    <row r="70" spans="1:13">
      <c r="A70" s="69"/>
      <c r="C70" s="1305"/>
      <c r="D70" s="1305"/>
      <c r="E70" s="1305"/>
      <c r="F70" s="2063"/>
      <c r="G70" s="2048"/>
      <c r="H70" s="1379"/>
      <c r="I70" s="1379"/>
      <c r="J70" s="1379"/>
      <c r="K70" s="1379"/>
      <c r="L70" s="1379"/>
      <c r="M70" s="1379"/>
    </row>
    <row r="71" spans="1:13">
      <c r="A71" s="69"/>
      <c r="C71" s="1305"/>
      <c r="D71" s="1305"/>
      <c r="E71" s="1305"/>
      <c r="F71" s="2063"/>
      <c r="G71" s="2048"/>
      <c r="H71" s="1379"/>
      <c r="I71" s="1379"/>
      <c r="J71" s="1379"/>
      <c r="K71" s="1379"/>
      <c r="L71" s="1379"/>
      <c r="M71" s="1379"/>
    </row>
    <row r="72" spans="1:13">
      <c r="A72" s="69"/>
      <c r="C72" s="1305"/>
      <c r="D72" s="1305"/>
      <c r="E72" s="1305"/>
      <c r="F72" s="2063"/>
      <c r="G72" s="2048"/>
      <c r="H72" s="1379"/>
      <c r="I72" s="1379"/>
      <c r="J72" s="1379"/>
      <c r="K72" s="1379"/>
      <c r="L72" s="1379"/>
      <c r="M72" s="1379"/>
    </row>
    <row r="73" spans="1:13">
      <c r="A73" s="69"/>
      <c r="C73" s="1305"/>
      <c r="D73" s="1305"/>
      <c r="E73" s="1305"/>
      <c r="F73" s="2063"/>
      <c r="G73" s="2048"/>
      <c r="H73" s="1379"/>
      <c r="I73" s="1379"/>
      <c r="J73" s="1379"/>
      <c r="K73" s="1379"/>
      <c r="L73" s="1379"/>
      <c r="M73" s="1379"/>
    </row>
    <row r="74" spans="1:13" ht="32.25" customHeight="1">
      <c r="A74" s="69"/>
      <c r="C74" s="1305"/>
      <c r="D74" s="1305"/>
      <c r="E74" s="1305"/>
      <c r="F74" s="2063"/>
      <c r="G74" s="2048"/>
      <c r="H74" s="1379"/>
      <c r="I74" s="1379"/>
      <c r="J74" s="1379"/>
      <c r="K74" s="1379"/>
      <c r="L74" s="1379"/>
      <c r="M74" s="1379"/>
    </row>
    <row r="75" spans="1:13">
      <c r="A75" s="69"/>
      <c r="C75" s="1305"/>
      <c r="D75" s="1305"/>
      <c r="E75" s="1305"/>
      <c r="F75" s="2063"/>
      <c r="G75" s="2048"/>
      <c r="H75" s="1379"/>
      <c r="I75" s="1379"/>
      <c r="J75" s="1379"/>
      <c r="K75" s="1379"/>
      <c r="L75" s="1379"/>
      <c r="M75" s="1379"/>
    </row>
    <row r="76" spans="1:13" ht="26.5" customHeight="1">
      <c r="A76" s="69"/>
      <c r="C76" s="1334"/>
      <c r="D76" s="1334"/>
      <c r="E76" s="1334"/>
      <c r="F76" s="2064"/>
      <c r="G76" s="2049"/>
      <c r="H76" s="2050"/>
      <c r="I76" s="2050"/>
      <c r="J76" s="2050"/>
      <c r="K76" s="2050"/>
      <c r="L76" s="2050"/>
      <c r="M76" s="2050"/>
    </row>
    <row r="77" spans="1:13" ht="275.5" customHeight="1">
      <c r="A77" s="69"/>
      <c r="C77" s="2058" t="s">
        <v>628</v>
      </c>
      <c r="D77" s="2058"/>
      <c r="E77" s="2058" t="s">
        <v>628</v>
      </c>
      <c r="F77" s="2059"/>
      <c r="G77" s="2071" t="s">
        <v>1423</v>
      </c>
      <c r="H77" s="2072"/>
      <c r="I77" s="2072"/>
      <c r="J77" s="2072"/>
      <c r="K77" s="2072"/>
      <c r="L77" s="2072"/>
      <c r="M77" s="2072"/>
    </row>
    <row r="78" spans="1:13" ht="286.5" customHeight="1">
      <c r="A78" s="69"/>
      <c r="C78" s="2073" t="s">
        <v>629</v>
      </c>
      <c r="D78" s="2073"/>
      <c r="E78" s="2073" t="s">
        <v>629</v>
      </c>
      <c r="F78" s="2074"/>
      <c r="G78" s="1611" t="s">
        <v>632</v>
      </c>
      <c r="H78" s="1612"/>
      <c r="I78" s="1612"/>
      <c r="J78" s="1612"/>
      <c r="K78" s="1612"/>
      <c r="L78" s="1612"/>
      <c r="M78" s="1612"/>
    </row>
    <row r="79" spans="1:13" ht="140.25" customHeight="1">
      <c r="A79" s="69"/>
      <c r="C79" s="2075" t="s">
        <v>630</v>
      </c>
      <c r="D79" s="2075"/>
      <c r="E79" s="2075" t="s">
        <v>630</v>
      </c>
      <c r="F79" s="2076"/>
      <c r="G79" s="1617" t="s">
        <v>1444</v>
      </c>
      <c r="H79" s="1610"/>
      <c r="I79" s="1610"/>
      <c r="J79" s="1610"/>
      <c r="K79" s="1610"/>
      <c r="L79" s="1610"/>
      <c r="M79" s="1610"/>
    </row>
    <row r="80" spans="1:13">
      <c r="A80" s="69"/>
    </row>
    <row r="81" spans="1:14">
      <c r="A81" s="69"/>
    </row>
    <row r="82" spans="1:14" ht="15.5">
      <c r="A82" s="69"/>
      <c r="C82" s="1723" t="s">
        <v>1716</v>
      </c>
      <c r="D82" s="1309"/>
      <c r="E82" s="1309"/>
      <c r="F82" s="1309"/>
      <c r="G82" s="1309"/>
      <c r="H82" s="1309"/>
      <c r="I82" s="1309"/>
      <c r="J82" s="1309"/>
      <c r="K82" s="1309"/>
      <c r="L82" s="1309"/>
      <c r="M82" s="1309"/>
    </row>
    <row r="83" spans="1:14" ht="15">
      <c r="A83" s="69"/>
      <c r="C83" s="1468" t="s">
        <v>633</v>
      </c>
      <c r="D83" s="1468"/>
      <c r="E83" s="1468"/>
      <c r="F83" s="1468"/>
      <c r="G83" s="1468"/>
      <c r="H83" s="1468"/>
      <c r="I83" s="1468"/>
      <c r="J83" s="1468"/>
      <c r="K83" s="1468"/>
      <c r="L83" s="1468"/>
      <c r="M83" s="1468"/>
      <c r="N83" s="1468"/>
    </row>
    <row r="84" spans="1:14" ht="15">
      <c r="A84" s="69"/>
      <c r="C84" s="2051"/>
      <c r="D84" s="2051"/>
      <c r="E84" s="2051"/>
      <c r="F84" s="2051"/>
      <c r="G84" s="1367">
        <v>2025</v>
      </c>
      <c r="H84" s="1367"/>
      <c r="I84" s="1367"/>
      <c r="J84" s="1367"/>
      <c r="K84" s="1367"/>
      <c r="L84" s="1367"/>
      <c r="M84" s="1367"/>
      <c r="N84" s="1367"/>
    </row>
    <row r="85" spans="1:14" ht="30" customHeight="1">
      <c r="A85" s="69"/>
      <c r="C85" s="1338" t="s">
        <v>634</v>
      </c>
      <c r="D85" s="1338"/>
      <c r="E85" s="1338"/>
      <c r="F85" s="1339"/>
      <c r="G85" s="2061" t="s">
        <v>646</v>
      </c>
      <c r="H85" s="2061"/>
      <c r="I85" s="2052" t="s">
        <v>647</v>
      </c>
      <c r="J85" s="2053"/>
      <c r="K85" s="2061" t="s">
        <v>648</v>
      </c>
      <c r="L85" s="2061"/>
      <c r="M85" s="2052" t="s">
        <v>649</v>
      </c>
      <c r="N85" s="2077"/>
    </row>
    <row r="86" spans="1:14" ht="15">
      <c r="A86" s="69"/>
      <c r="C86" s="1338" t="s">
        <v>635</v>
      </c>
      <c r="D86" s="1338"/>
      <c r="E86" s="1338"/>
      <c r="F86" s="1339"/>
      <c r="G86" s="2036" t="s">
        <v>650</v>
      </c>
      <c r="H86" s="2036"/>
      <c r="I86" s="2042" t="s">
        <v>651</v>
      </c>
      <c r="J86" s="2043"/>
      <c r="K86" s="2036" t="s">
        <v>652</v>
      </c>
      <c r="L86" s="2036"/>
      <c r="M86" s="2042" t="s">
        <v>653</v>
      </c>
      <c r="N86" s="2038"/>
    </row>
    <row r="87" spans="1:14" ht="15">
      <c r="A87" s="69"/>
      <c r="C87" s="1338" t="s">
        <v>1424</v>
      </c>
      <c r="D87" s="1338"/>
      <c r="E87" s="1338"/>
      <c r="F87" s="1339"/>
      <c r="G87" s="2036" t="s">
        <v>654</v>
      </c>
      <c r="H87" s="2036"/>
      <c r="I87" s="2042" t="s">
        <v>654</v>
      </c>
      <c r="J87" s="2043"/>
      <c r="K87" s="2036" t="s">
        <v>654</v>
      </c>
      <c r="L87" s="2036"/>
      <c r="M87" s="2042" t="s">
        <v>654</v>
      </c>
      <c r="N87" s="2038"/>
    </row>
    <row r="88" spans="1:14" ht="15">
      <c r="A88" s="69"/>
      <c r="C88" s="1338" t="s">
        <v>1425</v>
      </c>
      <c r="D88" s="1338"/>
      <c r="E88" s="1338"/>
      <c r="F88" s="1339"/>
      <c r="G88" s="2036" t="s">
        <v>655</v>
      </c>
      <c r="H88" s="2036"/>
      <c r="I88" s="2042" t="s">
        <v>656</v>
      </c>
      <c r="J88" s="2043"/>
      <c r="K88" s="2036" t="s">
        <v>657</v>
      </c>
      <c r="L88" s="2036"/>
      <c r="M88" s="2042" t="s">
        <v>655</v>
      </c>
      <c r="N88" s="2038"/>
    </row>
    <row r="89" spans="1:14" ht="36" customHeight="1">
      <c r="A89" s="69"/>
      <c r="C89" s="1338" t="s">
        <v>636</v>
      </c>
      <c r="D89" s="1338"/>
      <c r="E89" s="1338"/>
      <c r="F89" s="1339"/>
      <c r="G89" s="2036" t="s">
        <v>658</v>
      </c>
      <c r="H89" s="2036"/>
      <c r="I89" s="2042" t="s">
        <v>659</v>
      </c>
      <c r="J89" s="2043"/>
      <c r="K89" s="2036" t="s">
        <v>659</v>
      </c>
      <c r="L89" s="2036"/>
      <c r="M89" s="2044" t="s">
        <v>1426</v>
      </c>
      <c r="N89" s="2045"/>
    </row>
    <row r="90" spans="1:14" ht="15" customHeight="1">
      <c r="A90" s="69"/>
      <c r="C90" s="1338" t="s">
        <v>637</v>
      </c>
      <c r="D90" s="1338"/>
      <c r="E90" s="1338"/>
      <c r="F90" s="1339"/>
      <c r="G90" s="2036" t="s">
        <v>1045</v>
      </c>
      <c r="H90" s="2036"/>
      <c r="I90" s="2042" t="s">
        <v>1043</v>
      </c>
      <c r="J90" s="2043"/>
      <c r="K90" s="2036" t="s">
        <v>1047</v>
      </c>
      <c r="L90" s="2036"/>
      <c r="M90" s="2042" t="s">
        <v>1049</v>
      </c>
      <c r="N90" s="2038"/>
    </row>
    <row r="91" spans="1:14" ht="15" customHeight="1">
      <c r="A91" s="69"/>
      <c r="C91" s="1338" t="s">
        <v>638</v>
      </c>
      <c r="D91" s="1338"/>
      <c r="E91" s="1338"/>
      <c r="F91" s="1339"/>
      <c r="G91" s="2036" t="s">
        <v>1046</v>
      </c>
      <c r="H91" s="2036"/>
      <c r="I91" s="2042" t="s">
        <v>1044</v>
      </c>
      <c r="J91" s="2043"/>
      <c r="K91" s="2036" t="s">
        <v>1048</v>
      </c>
      <c r="L91" s="2036"/>
      <c r="M91" s="2042" t="s">
        <v>660</v>
      </c>
      <c r="N91" s="2038"/>
    </row>
    <row r="92" spans="1:14" ht="15">
      <c r="A92" s="69"/>
      <c r="C92" s="1338" t="s">
        <v>639</v>
      </c>
      <c r="D92" s="1338"/>
      <c r="E92" s="1338"/>
      <c r="F92" s="1339"/>
      <c r="G92" s="2036" t="s">
        <v>661</v>
      </c>
      <c r="H92" s="2036"/>
      <c r="I92" s="2042" t="s">
        <v>661</v>
      </c>
      <c r="J92" s="2043"/>
      <c r="K92" s="2036" t="s">
        <v>661</v>
      </c>
      <c r="L92" s="2036"/>
      <c r="M92" s="2042" t="s">
        <v>661</v>
      </c>
      <c r="N92" s="2038"/>
    </row>
    <row r="93" spans="1:14" ht="15">
      <c r="A93" s="69"/>
      <c r="C93" s="1338" t="s">
        <v>640</v>
      </c>
      <c r="D93" s="1338"/>
      <c r="E93" s="1338"/>
      <c r="F93" s="1339"/>
      <c r="G93" s="2036" t="s">
        <v>662</v>
      </c>
      <c r="H93" s="2036"/>
      <c r="I93" s="2042" t="s">
        <v>663</v>
      </c>
      <c r="J93" s="2043"/>
      <c r="K93" s="2036" t="s">
        <v>663</v>
      </c>
      <c r="L93" s="2036"/>
      <c r="M93" s="2042" t="s">
        <v>664</v>
      </c>
      <c r="N93" s="2038"/>
    </row>
    <row r="94" spans="1:14" ht="15">
      <c r="A94" s="69"/>
      <c r="C94" s="1338" t="s">
        <v>641</v>
      </c>
      <c r="D94" s="1338"/>
      <c r="E94" s="1338"/>
      <c r="F94" s="1339"/>
      <c r="G94" s="2036" t="s">
        <v>665</v>
      </c>
      <c r="H94" s="2036"/>
      <c r="I94" s="2042" t="s">
        <v>665</v>
      </c>
      <c r="J94" s="2043"/>
      <c r="K94" s="2036" t="s">
        <v>665</v>
      </c>
      <c r="L94" s="2036"/>
      <c r="M94" s="2042" t="s">
        <v>665</v>
      </c>
      <c r="N94" s="2038"/>
    </row>
    <row r="95" spans="1:14" ht="113.25" customHeight="1">
      <c r="A95" s="69"/>
      <c r="C95" s="1338" t="s">
        <v>642</v>
      </c>
      <c r="D95" s="1338"/>
      <c r="E95" s="1338"/>
      <c r="F95" s="1339"/>
      <c r="G95" s="2035" t="s">
        <v>1062</v>
      </c>
      <c r="H95" s="2035"/>
      <c r="I95" s="2042" t="s">
        <v>1063</v>
      </c>
      <c r="J95" s="2043"/>
      <c r="K95" s="2035" t="s">
        <v>1063</v>
      </c>
      <c r="L95" s="2035"/>
      <c r="M95" s="2044" t="s">
        <v>1427</v>
      </c>
      <c r="N95" s="2045"/>
    </row>
    <row r="96" spans="1:14" ht="15">
      <c r="A96" s="69"/>
      <c r="C96" s="1338" t="s">
        <v>643</v>
      </c>
      <c r="D96" s="1338"/>
      <c r="E96" s="1338"/>
      <c r="F96" s="1339"/>
      <c r="G96" s="2036" t="s">
        <v>665</v>
      </c>
      <c r="H96" s="2036"/>
      <c r="I96" s="2042" t="s">
        <v>665</v>
      </c>
      <c r="J96" s="2043"/>
      <c r="K96" s="2036" t="s">
        <v>665</v>
      </c>
      <c r="L96" s="2036"/>
      <c r="M96" s="2042" t="s">
        <v>665</v>
      </c>
      <c r="N96" s="2038"/>
    </row>
    <row r="97" spans="1:14" ht="149.25" customHeight="1">
      <c r="A97" s="69"/>
      <c r="C97" s="1338" t="s">
        <v>644</v>
      </c>
      <c r="D97" s="1338"/>
      <c r="E97" s="1338"/>
      <c r="F97" s="1339"/>
      <c r="G97" s="2036" t="s">
        <v>666</v>
      </c>
      <c r="H97" s="2036"/>
      <c r="I97" s="2042" t="s">
        <v>1050</v>
      </c>
      <c r="J97" s="2043"/>
      <c r="K97" s="2035" t="s">
        <v>1051</v>
      </c>
      <c r="L97" s="2035"/>
      <c r="M97" s="2037" t="s">
        <v>1051</v>
      </c>
      <c r="N97" s="2038"/>
    </row>
    <row r="98" spans="1:14" ht="15">
      <c r="A98" s="69"/>
      <c r="C98" s="1338" t="s">
        <v>645</v>
      </c>
      <c r="D98" s="1338"/>
      <c r="E98" s="1338"/>
      <c r="F98" s="1339"/>
      <c r="G98" s="2036" t="s">
        <v>665</v>
      </c>
      <c r="H98" s="2036"/>
      <c r="I98" s="2039" t="s">
        <v>665</v>
      </c>
      <c r="J98" s="2040"/>
      <c r="K98" s="2041" t="s">
        <v>665</v>
      </c>
      <c r="L98" s="2041"/>
      <c r="M98" s="2042" t="s">
        <v>665</v>
      </c>
      <c r="N98" s="2038"/>
    </row>
    <row r="99" spans="1:14" ht="27" customHeight="1">
      <c r="A99" s="69"/>
      <c r="C99" s="2032" t="s">
        <v>1428</v>
      </c>
      <c r="D99" s="1902"/>
      <c r="E99" s="1902"/>
      <c r="F99" s="1902"/>
      <c r="G99" s="1902"/>
      <c r="H99" s="1902"/>
      <c r="I99" s="1902"/>
      <c r="J99" s="1902"/>
      <c r="K99" s="1902"/>
      <c r="L99" s="1902"/>
      <c r="M99" s="1902"/>
    </row>
    <row r="100" spans="1:14">
      <c r="A100" s="69"/>
    </row>
    <row r="101" spans="1:14">
      <c r="A101" s="69"/>
    </row>
    <row r="102" spans="1:14" ht="15.5">
      <c r="A102" s="69"/>
      <c r="C102" s="2033" t="s">
        <v>1066</v>
      </c>
      <c r="D102" s="2034"/>
      <c r="E102" s="2034"/>
      <c r="F102" s="2034"/>
      <c r="G102" s="2034"/>
      <c r="H102" s="2034"/>
      <c r="I102" s="2034"/>
      <c r="J102" s="2034"/>
      <c r="K102" s="2034"/>
      <c r="L102" s="2034"/>
      <c r="M102" s="2034"/>
    </row>
    <row r="103" spans="1:14" ht="15" customHeight="1">
      <c r="A103" s="69"/>
      <c r="C103" s="1729" t="s">
        <v>1065</v>
      </c>
      <c r="D103" s="1729"/>
      <c r="E103" s="1729"/>
      <c r="F103" s="1729"/>
      <c r="G103" s="1729"/>
      <c r="H103" s="1729"/>
      <c r="I103" s="1729"/>
      <c r="J103" s="1729"/>
      <c r="K103" s="1729"/>
      <c r="L103" s="1729"/>
      <c r="M103" s="1729"/>
    </row>
    <row r="104" spans="1:14" ht="14.25" customHeight="1">
      <c r="A104" s="69"/>
      <c r="C104" s="1729"/>
      <c r="D104" s="1729"/>
      <c r="E104" s="1729"/>
      <c r="F104" s="1729"/>
      <c r="G104" s="1729"/>
      <c r="H104" s="1729"/>
      <c r="I104" s="1729"/>
      <c r="J104" s="1729"/>
      <c r="K104" s="1729"/>
      <c r="L104" s="1729"/>
      <c r="M104" s="1729"/>
    </row>
    <row r="105" spans="1:14" ht="14.25" customHeight="1">
      <c r="A105" s="69"/>
      <c r="C105" s="1729"/>
      <c r="D105" s="1729"/>
      <c r="E105" s="1729"/>
      <c r="F105" s="1729"/>
      <c r="G105" s="1729"/>
      <c r="H105" s="1729"/>
      <c r="I105" s="1729"/>
      <c r="J105" s="1729"/>
      <c r="K105" s="1729"/>
      <c r="L105" s="1729"/>
      <c r="M105" s="1729"/>
    </row>
    <row r="106" spans="1:14" ht="14.25" customHeight="1">
      <c r="A106" s="69"/>
      <c r="C106" s="1729"/>
      <c r="D106" s="1729"/>
      <c r="E106" s="1729"/>
      <c r="F106" s="1729"/>
      <c r="G106" s="1729"/>
      <c r="H106" s="1729"/>
      <c r="I106" s="1729"/>
      <c r="J106" s="1729"/>
      <c r="K106" s="1729"/>
      <c r="L106" s="1729"/>
      <c r="M106" s="1729"/>
    </row>
    <row r="107" spans="1:14" ht="14.25" customHeight="1">
      <c r="A107" s="69"/>
      <c r="C107" s="1729"/>
      <c r="D107" s="1729"/>
      <c r="E107" s="1729"/>
      <c r="F107" s="1729"/>
      <c r="G107" s="1729"/>
      <c r="H107" s="1729"/>
      <c r="I107" s="1729"/>
      <c r="J107" s="1729"/>
      <c r="K107" s="1729"/>
      <c r="L107" s="1729"/>
      <c r="M107" s="1729"/>
    </row>
    <row r="108" spans="1:14" ht="14.25" customHeight="1">
      <c r="A108" s="69"/>
      <c r="C108" s="1729"/>
      <c r="D108" s="1729"/>
      <c r="E108" s="1729"/>
      <c r="F108" s="1729"/>
      <c r="G108" s="1729"/>
      <c r="H108" s="1729"/>
      <c r="I108" s="1729"/>
      <c r="J108" s="1729"/>
      <c r="K108" s="1729"/>
      <c r="L108" s="1729"/>
      <c r="M108" s="1729"/>
    </row>
    <row r="109" spans="1:14" ht="14.25" customHeight="1">
      <c r="A109" s="69"/>
      <c r="C109" s="1729"/>
      <c r="D109" s="1729"/>
      <c r="E109" s="1729"/>
      <c r="F109" s="1729"/>
      <c r="G109" s="1729"/>
      <c r="H109" s="1729"/>
      <c r="I109" s="1729"/>
      <c r="J109" s="1729"/>
      <c r="K109" s="1729"/>
      <c r="L109" s="1729"/>
      <c r="M109" s="1729"/>
    </row>
    <row r="110" spans="1:14" ht="14.25" customHeight="1">
      <c r="A110" s="69"/>
      <c r="C110" s="1729"/>
      <c r="D110" s="1729"/>
      <c r="E110" s="1729"/>
      <c r="F110" s="1729"/>
      <c r="G110" s="1729"/>
      <c r="H110" s="1729"/>
      <c r="I110" s="1729"/>
      <c r="J110" s="1729"/>
      <c r="K110" s="1729"/>
      <c r="L110" s="1729"/>
      <c r="M110" s="1729"/>
    </row>
    <row r="111" spans="1:14" ht="14.25" customHeight="1">
      <c r="A111" s="69"/>
      <c r="C111" s="1729"/>
      <c r="D111" s="1729"/>
      <c r="E111" s="1729"/>
      <c r="F111" s="1729"/>
      <c r="G111" s="1729"/>
      <c r="H111" s="1729"/>
      <c r="I111" s="1729"/>
      <c r="J111" s="1729"/>
      <c r="K111" s="1729"/>
      <c r="L111" s="1729"/>
      <c r="M111" s="1729"/>
    </row>
    <row r="112" spans="1:14" ht="14.25" customHeight="1">
      <c r="A112" s="69"/>
      <c r="C112" s="1729"/>
      <c r="D112" s="1729"/>
      <c r="E112" s="1729"/>
      <c r="F112" s="1729"/>
      <c r="G112" s="1729"/>
      <c r="H112" s="1729"/>
      <c r="I112" s="1729"/>
      <c r="J112" s="1729"/>
      <c r="K112" s="1729"/>
      <c r="L112" s="1729"/>
      <c r="M112" s="1729"/>
    </row>
    <row r="113" spans="1:14" ht="14.25" customHeight="1">
      <c r="A113" s="69"/>
      <c r="C113" s="1729"/>
      <c r="D113" s="1729"/>
      <c r="E113" s="1729"/>
      <c r="F113" s="1729"/>
      <c r="G113" s="1729"/>
      <c r="H113" s="1729"/>
      <c r="I113" s="1729"/>
      <c r="J113" s="1729"/>
      <c r="K113" s="1729"/>
      <c r="L113" s="1729"/>
      <c r="M113" s="1729"/>
    </row>
    <row r="114" spans="1:14" ht="39.75" customHeight="1">
      <c r="A114" s="69"/>
      <c r="C114" s="1729"/>
      <c r="D114" s="1729"/>
      <c r="E114" s="1729"/>
      <c r="F114" s="1729"/>
      <c r="G114" s="1729"/>
      <c r="H114" s="1729"/>
      <c r="I114" s="1729"/>
      <c r="J114" s="1729"/>
      <c r="K114" s="1729"/>
      <c r="L114" s="1729"/>
      <c r="M114" s="1729"/>
    </row>
    <row r="115" spans="1:14" ht="14.25" customHeight="1">
      <c r="A115" s="69"/>
      <c r="C115" s="1729"/>
      <c r="D115" s="1729"/>
      <c r="E115" s="1729"/>
      <c r="F115" s="1729"/>
      <c r="G115" s="1729"/>
      <c r="H115" s="1729"/>
      <c r="I115" s="1729"/>
      <c r="J115" s="1729"/>
      <c r="K115" s="1729"/>
      <c r="L115" s="1729"/>
      <c r="M115" s="1729"/>
    </row>
    <row r="116" spans="1:14" ht="15">
      <c r="A116" s="69"/>
      <c r="C116" s="322"/>
      <c r="D116" s="322"/>
      <c r="E116" s="322"/>
      <c r="F116" s="322"/>
      <c r="G116" s="2029">
        <v>2024</v>
      </c>
      <c r="H116" s="2029"/>
      <c r="I116" s="2029"/>
      <c r="J116" s="2029"/>
      <c r="K116" s="2029">
        <v>2025</v>
      </c>
      <c r="L116" s="2029"/>
      <c r="M116" s="2029"/>
      <c r="N116" s="2029"/>
    </row>
    <row r="117" spans="1:14" ht="60">
      <c r="A117" s="69"/>
      <c r="C117" s="322"/>
      <c r="D117" s="322"/>
      <c r="E117" s="322"/>
      <c r="F117" s="322"/>
      <c r="G117" s="306" t="s">
        <v>670</v>
      </c>
      <c r="H117" s="2029" t="s">
        <v>671</v>
      </c>
      <c r="I117" s="2029"/>
      <c r="J117" s="306" t="s">
        <v>672</v>
      </c>
      <c r="K117" s="306" t="s">
        <v>670</v>
      </c>
      <c r="L117" s="2029" t="s">
        <v>671</v>
      </c>
      <c r="M117" s="2029"/>
      <c r="N117" s="306" t="s">
        <v>672</v>
      </c>
    </row>
    <row r="118" spans="1:14" ht="15">
      <c r="A118" s="69"/>
      <c r="C118" s="1338" t="s">
        <v>667</v>
      </c>
      <c r="D118" s="1338"/>
      <c r="E118" s="1338"/>
      <c r="F118" s="2030"/>
      <c r="G118" s="28">
        <v>4</v>
      </c>
      <c r="H118" s="1261">
        <v>4</v>
      </c>
      <c r="I118" s="1261"/>
      <c r="J118" s="323">
        <v>1</v>
      </c>
      <c r="K118" s="1050">
        <v>3</v>
      </c>
      <c r="L118" s="2025">
        <v>3</v>
      </c>
      <c r="M118" s="2026"/>
      <c r="N118" s="323">
        <v>1</v>
      </c>
    </row>
    <row r="119" spans="1:14" ht="15">
      <c r="A119" s="69"/>
      <c r="C119" s="1338" t="s">
        <v>668</v>
      </c>
      <c r="D119" s="1338"/>
      <c r="E119" s="1338"/>
      <c r="F119" s="2030"/>
      <c r="G119" s="25">
        <v>0</v>
      </c>
      <c r="H119" s="2031">
        <v>0</v>
      </c>
      <c r="I119" s="2031"/>
      <c r="J119" s="324">
        <v>0</v>
      </c>
      <c r="K119" s="1051">
        <v>1</v>
      </c>
      <c r="L119" s="2027">
        <v>1</v>
      </c>
      <c r="M119" s="2028"/>
      <c r="N119" s="323">
        <v>1</v>
      </c>
    </row>
    <row r="120" spans="1:14" ht="15">
      <c r="A120" s="69"/>
      <c r="C120" s="1338" t="s">
        <v>669</v>
      </c>
      <c r="D120" s="1338"/>
      <c r="E120" s="1338"/>
      <c r="F120" s="2030"/>
      <c r="G120" s="25">
        <v>0</v>
      </c>
      <c r="H120" s="2031">
        <v>0</v>
      </c>
      <c r="I120" s="2031"/>
      <c r="J120" s="324">
        <v>0</v>
      </c>
      <c r="K120" s="1051">
        <v>0</v>
      </c>
      <c r="L120" s="2027">
        <v>0</v>
      </c>
      <c r="M120" s="2028"/>
      <c r="N120" s="324">
        <v>0</v>
      </c>
    </row>
    <row r="121" spans="1:14">
      <c r="A121" s="69"/>
    </row>
    <row r="122" spans="1:14">
      <c r="A122" s="69"/>
    </row>
    <row r="123" spans="1:14" ht="19.5" customHeight="1">
      <c r="A123" s="69"/>
      <c r="C123" s="2066" t="s">
        <v>1700</v>
      </c>
      <c r="D123" s="2067"/>
      <c r="E123" s="2067"/>
      <c r="F123" s="2067"/>
      <c r="G123" s="2067"/>
      <c r="H123" s="2067"/>
      <c r="I123" s="2067"/>
      <c r="J123" s="2067"/>
      <c r="K123" s="2067"/>
      <c r="L123" s="2067"/>
      <c r="M123" s="2067"/>
    </row>
    <row r="124" spans="1:14" ht="15" customHeight="1">
      <c r="A124" s="69"/>
      <c r="C124" s="1276" t="s">
        <v>1429</v>
      </c>
      <c r="D124" s="1276"/>
      <c r="E124" s="1276"/>
      <c r="F124" s="1276"/>
      <c r="G124" s="1276"/>
      <c r="H124" s="1276"/>
      <c r="I124" s="1276"/>
      <c r="J124" s="1276"/>
      <c r="K124" s="1276"/>
      <c r="L124" s="1276"/>
      <c r="M124" s="1276"/>
    </row>
    <row r="125" spans="1:14" ht="14.25" customHeight="1">
      <c r="A125" s="69"/>
      <c r="C125" s="1276"/>
      <c r="D125" s="1276"/>
      <c r="E125" s="1276"/>
      <c r="F125" s="1276"/>
      <c r="G125" s="1276"/>
      <c r="H125" s="1276"/>
      <c r="I125" s="1276"/>
      <c r="J125" s="1276"/>
      <c r="K125" s="1276"/>
      <c r="L125" s="1276"/>
      <c r="M125" s="1276"/>
    </row>
    <row r="126" spans="1:14" ht="14.25" customHeight="1">
      <c r="A126" s="69"/>
      <c r="C126" s="1276"/>
      <c r="D126" s="1276"/>
      <c r="E126" s="1276"/>
      <c r="F126" s="1276"/>
      <c r="G126" s="1276"/>
      <c r="H126" s="1276"/>
      <c r="I126" s="1276"/>
      <c r="J126" s="1276"/>
      <c r="K126" s="1276"/>
      <c r="L126" s="1276"/>
      <c r="M126" s="1276"/>
    </row>
    <row r="127" spans="1:14" ht="14.25" customHeight="1">
      <c r="A127" s="69"/>
      <c r="C127" s="1276"/>
      <c r="D127" s="1276"/>
      <c r="E127" s="1276"/>
      <c r="F127" s="1276"/>
      <c r="G127" s="1276"/>
      <c r="H127" s="1276"/>
      <c r="I127" s="1276"/>
      <c r="J127" s="1276"/>
      <c r="K127" s="1276"/>
      <c r="L127" s="1276"/>
      <c r="M127" s="1276"/>
    </row>
    <row r="128" spans="1:14" ht="14.25" customHeight="1">
      <c r="A128" s="69"/>
      <c r="C128" s="1276"/>
      <c r="D128" s="1276"/>
      <c r="E128" s="1276"/>
      <c r="F128" s="1276"/>
      <c r="G128" s="1276"/>
      <c r="H128" s="1276"/>
      <c r="I128" s="1276"/>
      <c r="J128" s="1276"/>
      <c r="K128" s="1276"/>
      <c r="L128" s="1276"/>
      <c r="M128" s="1276"/>
    </row>
    <row r="129" spans="1:13" ht="14.25" customHeight="1">
      <c r="A129" s="69"/>
      <c r="C129" s="1276"/>
      <c r="D129" s="1276"/>
      <c r="E129" s="1276"/>
      <c r="F129" s="1276"/>
      <c r="G129" s="1276"/>
      <c r="H129" s="1276"/>
      <c r="I129" s="1276"/>
      <c r="J129" s="1276"/>
      <c r="K129" s="1276"/>
      <c r="L129" s="1276"/>
      <c r="M129" s="1276"/>
    </row>
    <row r="130" spans="1:13" ht="14.25" customHeight="1">
      <c r="A130" s="69"/>
      <c r="C130" s="1276"/>
      <c r="D130" s="1276"/>
      <c r="E130" s="1276"/>
      <c r="F130" s="1276"/>
      <c r="G130" s="1276"/>
      <c r="H130" s="1276"/>
      <c r="I130" s="1276"/>
      <c r="J130" s="1276"/>
      <c r="K130" s="1276"/>
      <c r="L130" s="1276"/>
      <c r="M130" s="1276"/>
    </row>
    <row r="131" spans="1:13" ht="14.25" customHeight="1">
      <c r="A131" s="69"/>
      <c r="C131" s="1276"/>
      <c r="D131" s="1276"/>
      <c r="E131" s="1276"/>
      <c r="F131" s="1276"/>
      <c r="G131" s="1276"/>
      <c r="H131" s="1276"/>
      <c r="I131" s="1276"/>
      <c r="J131" s="1276"/>
      <c r="K131" s="1276"/>
      <c r="L131" s="1276"/>
      <c r="M131" s="1276"/>
    </row>
    <row r="132" spans="1:13" ht="14.25" customHeight="1">
      <c r="A132" s="69"/>
      <c r="C132" s="1276"/>
      <c r="D132" s="1276"/>
      <c r="E132" s="1276"/>
      <c r="F132" s="1276"/>
      <c r="G132" s="1276"/>
      <c r="H132" s="1276"/>
      <c r="I132" s="1276"/>
      <c r="J132" s="1276"/>
      <c r="K132" s="1276"/>
      <c r="L132" s="1276"/>
      <c r="M132" s="1276"/>
    </row>
    <row r="133" spans="1:13" ht="14.25" customHeight="1">
      <c r="A133" s="69"/>
      <c r="C133" s="1276"/>
      <c r="D133" s="1276"/>
      <c r="E133" s="1276"/>
      <c r="F133" s="1276"/>
      <c r="G133" s="1276"/>
      <c r="H133" s="1276"/>
      <c r="I133" s="1276"/>
      <c r="J133" s="1276"/>
      <c r="K133" s="1276"/>
      <c r="L133" s="1276"/>
      <c r="M133" s="1276"/>
    </row>
    <row r="134" spans="1:13" ht="14.25" customHeight="1">
      <c r="A134" s="69"/>
      <c r="C134" s="1276"/>
      <c r="D134" s="1276"/>
      <c r="E134" s="1276"/>
      <c r="F134" s="1276"/>
      <c r="G134" s="1276"/>
      <c r="H134" s="1276"/>
      <c r="I134" s="1276"/>
      <c r="J134" s="1276"/>
      <c r="K134" s="1276"/>
      <c r="L134" s="1276"/>
      <c r="M134" s="1276"/>
    </row>
    <row r="135" spans="1:13" ht="14.25" customHeight="1">
      <c r="A135" s="69"/>
      <c r="C135" s="1276"/>
      <c r="D135" s="1276"/>
      <c r="E135" s="1276"/>
      <c r="F135" s="1276"/>
      <c r="G135" s="1276"/>
      <c r="H135" s="1276"/>
      <c r="I135" s="1276"/>
      <c r="J135" s="1276"/>
      <c r="K135" s="1276"/>
      <c r="L135" s="1276"/>
      <c r="M135" s="1276"/>
    </row>
    <row r="136" spans="1:13" ht="14.25" customHeight="1">
      <c r="A136" s="69"/>
      <c r="C136" s="1276"/>
      <c r="D136" s="1276"/>
      <c r="E136" s="1276"/>
      <c r="F136" s="1276"/>
      <c r="G136" s="1276"/>
      <c r="H136" s="1276"/>
      <c r="I136" s="1276"/>
      <c r="J136" s="1276"/>
      <c r="K136" s="1276"/>
      <c r="L136" s="1276"/>
      <c r="M136" s="1276"/>
    </row>
    <row r="137" spans="1:13" ht="27.65" customHeight="1">
      <c r="A137" s="69"/>
      <c r="C137" s="1276"/>
      <c r="D137" s="1276"/>
      <c r="E137" s="1276"/>
      <c r="F137" s="1276"/>
      <c r="G137" s="1276"/>
      <c r="H137" s="1276"/>
      <c r="I137" s="1276"/>
      <c r="J137" s="1276"/>
      <c r="K137" s="1276"/>
      <c r="L137" s="1276"/>
      <c r="M137" s="1276"/>
    </row>
    <row r="138" spans="1:13" ht="14.25" customHeight="1">
      <c r="A138" s="69"/>
    </row>
    <row r="139" spans="1:13">
      <c r="A139" s="69"/>
    </row>
    <row r="140" spans="1:13" ht="15.75" customHeight="1">
      <c r="A140" s="69"/>
      <c r="C140" s="1723" t="s">
        <v>673</v>
      </c>
      <c r="D140" s="1309"/>
      <c r="E140" s="1309"/>
      <c r="F140" s="1309"/>
      <c r="G140" s="1309"/>
      <c r="H140" s="1309"/>
      <c r="I140" s="1309"/>
      <c r="J140" s="1309"/>
      <c r="K140" s="1309"/>
      <c r="L140" s="1309"/>
      <c r="M140" s="1309"/>
    </row>
    <row r="141" spans="1:13" ht="15">
      <c r="A141" s="69"/>
      <c r="C141" s="1125" t="s">
        <v>674</v>
      </c>
      <c r="D141" s="2018" t="s">
        <v>361</v>
      </c>
      <c r="E141" s="2018"/>
      <c r="F141" s="1125" t="s">
        <v>1007</v>
      </c>
      <c r="G141" s="1125" t="s">
        <v>675</v>
      </c>
      <c r="H141" s="1125" t="s">
        <v>45</v>
      </c>
    </row>
    <row r="142" spans="1:13" ht="15">
      <c r="A142" s="69"/>
      <c r="C142" s="188"/>
      <c r="D142" s="1262"/>
      <c r="E142" s="1262"/>
      <c r="F142" s="56"/>
      <c r="G142" s="56"/>
      <c r="H142" s="56">
        <v>2024</v>
      </c>
    </row>
    <row r="143" spans="1:13" ht="15">
      <c r="A143" s="69"/>
      <c r="C143" s="326" t="s">
        <v>676</v>
      </c>
      <c r="D143" s="2019" t="s">
        <v>1002</v>
      </c>
      <c r="E143" s="2019"/>
      <c r="F143" s="326" t="s">
        <v>1008</v>
      </c>
      <c r="G143" s="327">
        <v>127</v>
      </c>
      <c r="H143" s="2020">
        <f>SUM(G143:G148)</f>
        <v>478</v>
      </c>
    </row>
    <row r="144" spans="1:13" ht="15">
      <c r="A144" s="69"/>
      <c r="C144" s="326" t="s">
        <v>676</v>
      </c>
      <c r="D144" s="2019" t="s">
        <v>1003</v>
      </c>
      <c r="E144" s="2019"/>
      <c r="F144" s="326" t="s">
        <v>1008</v>
      </c>
      <c r="G144" s="327">
        <v>89</v>
      </c>
      <c r="H144" s="2021"/>
    </row>
    <row r="145" spans="1:15" ht="15">
      <c r="A145" s="69"/>
      <c r="C145" s="326" t="s">
        <v>676</v>
      </c>
      <c r="D145" s="2019" t="s">
        <v>1003</v>
      </c>
      <c r="E145" s="2019"/>
      <c r="F145" s="326" t="s">
        <v>1009</v>
      </c>
      <c r="G145" s="327">
        <v>134</v>
      </c>
      <c r="H145" s="2021"/>
    </row>
    <row r="146" spans="1:15" ht="15">
      <c r="A146" s="69"/>
      <c r="C146" s="326" t="s">
        <v>676</v>
      </c>
      <c r="D146" s="2019" t="s">
        <v>1004</v>
      </c>
      <c r="E146" s="2019"/>
      <c r="F146" s="326" t="s">
        <v>1008</v>
      </c>
      <c r="G146" s="327">
        <v>52</v>
      </c>
      <c r="H146" s="2021"/>
    </row>
    <row r="147" spans="1:15" ht="15">
      <c r="A147" s="69"/>
      <c r="C147" s="326" t="s">
        <v>676</v>
      </c>
      <c r="D147" s="2019" t="s">
        <v>1005</v>
      </c>
      <c r="E147" s="2019"/>
      <c r="F147" s="326" t="s">
        <v>1008</v>
      </c>
      <c r="G147" s="327">
        <v>76</v>
      </c>
      <c r="H147" s="2021"/>
    </row>
    <row r="148" spans="1:15" ht="15">
      <c r="A148" s="69"/>
      <c r="C148" s="326" t="s">
        <v>676</v>
      </c>
      <c r="D148" s="2019" t="s">
        <v>1006</v>
      </c>
      <c r="E148" s="2019"/>
      <c r="F148" s="326" t="s">
        <v>1008</v>
      </c>
      <c r="G148" s="327">
        <v>0</v>
      </c>
      <c r="H148" s="2022"/>
    </row>
    <row r="149" spans="1:15" ht="30">
      <c r="A149" s="69"/>
      <c r="C149" s="326" t="s">
        <v>677</v>
      </c>
      <c r="D149" s="2017" t="s">
        <v>1366</v>
      </c>
      <c r="E149" s="2017"/>
      <c r="F149" s="326" t="s">
        <v>1010</v>
      </c>
      <c r="G149" s="327">
        <v>1642</v>
      </c>
      <c r="H149" s="2020">
        <v>1808</v>
      </c>
    </row>
    <row r="150" spans="1:15" ht="15">
      <c r="A150" s="69"/>
      <c r="C150" s="326" t="s">
        <v>677</v>
      </c>
      <c r="D150" s="2017" t="s">
        <v>1379</v>
      </c>
      <c r="E150" s="2017"/>
      <c r="F150" s="326" t="s">
        <v>1008</v>
      </c>
      <c r="G150" s="327">
        <v>45</v>
      </c>
      <c r="H150" s="2021"/>
    </row>
    <row r="151" spans="1:15" ht="15">
      <c r="A151" s="69"/>
      <c r="C151" s="326" t="s">
        <v>677</v>
      </c>
      <c r="D151" s="2017" t="s">
        <v>1381</v>
      </c>
      <c r="E151" s="2017"/>
      <c r="F151" s="326" t="s">
        <v>1008</v>
      </c>
      <c r="G151" s="327">
        <v>121</v>
      </c>
      <c r="H151" s="2022"/>
    </row>
    <row r="152" spans="1:15" ht="15">
      <c r="A152" s="69"/>
      <c r="C152" s="956" t="s">
        <v>45</v>
      </c>
      <c r="D152" s="434"/>
      <c r="E152" s="434"/>
      <c r="F152" s="434"/>
      <c r="G152" s="900"/>
      <c r="H152" s="957">
        <f>SUM(H143:H151)</f>
        <v>2286</v>
      </c>
    </row>
    <row r="153" spans="1:15" ht="33" customHeight="1">
      <c r="A153" s="69"/>
      <c r="C153" s="2023" t="s">
        <v>1430</v>
      </c>
      <c r="D153" s="2024"/>
      <c r="E153" s="2024"/>
      <c r="F153" s="2024"/>
      <c r="G153" s="2024"/>
      <c r="H153" s="2024"/>
      <c r="I153" s="2024"/>
      <c r="J153" s="2024"/>
      <c r="K153" s="2024"/>
      <c r="L153" s="2024"/>
      <c r="M153" s="2024"/>
    </row>
    <row r="154" spans="1:15">
      <c r="A154" s="69"/>
    </row>
    <row r="155" spans="1:15">
      <c r="A155" s="69"/>
    </row>
    <row r="156" spans="1:15" ht="15.75" customHeight="1">
      <c r="A156" s="69"/>
      <c r="C156" s="1736" t="s">
        <v>1445</v>
      </c>
      <c r="D156" s="1753"/>
      <c r="E156" s="1753"/>
      <c r="F156" s="1753"/>
      <c r="G156" s="1753"/>
      <c r="H156" s="1753"/>
      <c r="I156" s="1753"/>
      <c r="J156" s="1753"/>
      <c r="K156" s="1753"/>
      <c r="L156" s="1753"/>
      <c r="M156" s="1753"/>
    </row>
    <row r="157" spans="1:15" ht="165.65" customHeight="1">
      <c r="A157" s="69"/>
      <c r="C157" s="2068" t="s">
        <v>1447</v>
      </c>
      <c r="D157" s="2068"/>
      <c r="E157" s="2068"/>
      <c r="F157" s="2068"/>
      <c r="G157" s="2068"/>
      <c r="H157" s="2068"/>
      <c r="I157" s="2068"/>
      <c r="J157" s="2068"/>
      <c r="K157" s="2068"/>
      <c r="L157" s="2068"/>
      <c r="M157" s="2068"/>
      <c r="N157" s="911"/>
      <c r="O157" s="911"/>
    </row>
    <row r="158" spans="1:15">
      <c r="A158" s="69"/>
    </row>
    <row r="159" spans="1:15" ht="15">
      <c r="A159" s="69"/>
      <c r="C159" s="2079" t="s">
        <v>992</v>
      </c>
      <c r="D159" s="2079"/>
      <c r="E159" s="2079"/>
      <c r="F159" s="12"/>
      <c r="G159" s="12"/>
      <c r="H159" s="2079" t="s">
        <v>1725</v>
      </c>
      <c r="I159" s="2079"/>
      <c r="J159" s="2079"/>
    </row>
    <row r="160" spans="1:15" ht="15">
      <c r="A160" s="69"/>
      <c r="C160" s="2078" t="s">
        <v>1432</v>
      </c>
      <c r="D160" s="2078"/>
      <c r="E160" s="2078"/>
      <c r="F160" s="12"/>
      <c r="G160" s="12"/>
      <c r="H160" s="2078" t="s">
        <v>1442</v>
      </c>
      <c r="I160" s="2078"/>
      <c r="J160" s="1213"/>
    </row>
    <row r="161" spans="1:10" ht="15">
      <c r="A161" s="69"/>
      <c r="C161" s="2078" t="s">
        <v>993</v>
      </c>
      <c r="D161" s="2078"/>
      <c r="E161" s="2078"/>
      <c r="F161" s="12"/>
      <c r="G161" s="12"/>
      <c r="H161" s="2078" t="s">
        <v>1433</v>
      </c>
      <c r="I161" s="2078"/>
      <c r="J161" s="1213"/>
    </row>
    <row r="162" spans="1:10" ht="15">
      <c r="A162" s="69"/>
      <c r="C162" s="2078" t="s">
        <v>649</v>
      </c>
      <c r="D162" s="2078"/>
      <c r="E162" s="2078"/>
      <c r="F162" s="12"/>
      <c r="G162" s="12"/>
      <c r="H162" s="2078" t="s">
        <v>1434</v>
      </c>
      <c r="I162" s="2078"/>
      <c r="J162" s="1213"/>
    </row>
    <row r="163" spans="1:10" ht="15">
      <c r="A163" s="69"/>
      <c r="C163" s="2078" t="s">
        <v>994</v>
      </c>
      <c r="D163" s="2078"/>
      <c r="E163" s="2078"/>
      <c r="F163" s="1213"/>
      <c r="G163" s="1213"/>
      <c r="H163" s="2078" t="s">
        <v>1435</v>
      </c>
      <c r="I163" s="2078"/>
      <c r="J163" s="1213"/>
    </row>
    <row r="164" spans="1:10" ht="15">
      <c r="A164" s="69"/>
      <c r="C164" s="2078" t="s">
        <v>995</v>
      </c>
      <c r="D164" s="2078"/>
      <c r="E164" s="2078"/>
      <c r="F164" s="1213"/>
      <c r="G164" s="1213"/>
      <c r="H164" s="2078" t="s">
        <v>1436</v>
      </c>
      <c r="I164" s="2078"/>
      <c r="J164" s="1213"/>
    </row>
    <row r="165" spans="1:10" ht="15">
      <c r="A165" s="69"/>
      <c r="C165" s="2078" t="s">
        <v>996</v>
      </c>
      <c r="D165" s="2078"/>
      <c r="E165" s="2078"/>
      <c r="F165" s="1213"/>
      <c r="G165" s="1213"/>
      <c r="H165" s="2078" t="s">
        <v>1437</v>
      </c>
      <c r="I165" s="2078"/>
      <c r="J165" s="1213"/>
    </row>
    <row r="166" spans="1:10" ht="15">
      <c r="A166" s="69"/>
      <c r="C166" s="2078" t="s">
        <v>997</v>
      </c>
      <c r="D166" s="2078"/>
      <c r="E166" s="2078"/>
      <c r="F166" s="1213"/>
      <c r="G166" s="1213"/>
      <c r="H166" s="2078" t="s">
        <v>1438</v>
      </c>
      <c r="I166" s="2078"/>
      <c r="J166" s="1213"/>
    </row>
    <row r="167" spans="1:10" ht="15">
      <c r="A167" s="69"/>
      <c r="C167" s="2078" t="s">
        <v>646</v>
      </c>
      <c r="D167" s="2078"/>
      <c r="E167" s="2078"/>
      <c r="F167" s="1213"/>
      <c r="G167" s="1213"/>
      <c r="H167" s="2078" t="s">
        <v>1439</v>
      </c>
      <c r="I167" s="2078"/>
      <c r="J167" s="1213"/>
    </row>
    <row r="168" spans="1:10" ht="15">
      <c r="A168" s="69"/>
      <c r="C168" s="2078" t="s">
        <v>1433</v>
      </c>
      <c r="D168" s="2078"/>
      <c r="E168" s="2078"/>
      <c r="F168" s="1213"/>
      <c r="G168" s="1213"/>
      <c r="H168" s="2078" t="s">
        <v>1004</v>
      </c>
      <c r="I168" s="2078"/>
      <c r="J168" s="1213"/>
    </row>
    <row r="169" spans="1:10" ht="15">
      <c r="A169" s="69"/>
      <c r="C169" s="2078" t="s">
        <v>1434</v>
      </c>
      <c r="D169" s="2078"/>
      <c r="E169" s="2078"/>
      <c r="F169" s="1213"/>
      <c r="G169" s="1213"/>
      <c r="H169" s="2078" t="s">
        <v>1005</v>
      </c>
      <c r="I169" s="2078"/>
      <c r="J169" s="1213"/>
    </row>
    <row r="170" spans="1:10" ht="15">
      <c r="A170" s="69"/>
      <c r="C170" s="2078" t="s">
        <v>1435</v>
      </c>
      <c r="D170" s="2078"/>
      <c r="E170" s="2078"/>
      <c r="F170" s="1213"/>
      <c r="G170" s="1213"/>
      <c r="H170" s="2078" t="s">
        <v>1440</v>
      </c>
      <c r="I170" s="2078"/>
      <c r="J170" s="1213"/>
    </row>
    <row r="171" spans="1:10" ht="15">
      <c r="A171" s="69"/>
      <c r="C171" s="2078" t="s">
        <v>1436</v>
      </c>
      <c r="D171" s="2078"/>
      <c r="E171" s="2078"/>
      <c r="F171" s="1213"/>
      <c r="G171" s="1213"/>
      <c r="H171" s="2078" t="s">
        <v>1003</v>
      </c>
      <c r="I171" s="2078"/>
      <c r="J171" s="1213"/>
    </row>
    <row r="172" spans="1:10" ht="15">
      <c r="A172" s="69"/>
      <c r="C172" s="2078" t="s">
        <v>1437</v>
      </c>
      <c r="D172" s="2078"/>
      <c r="E172" s="2078"/>
      <c r="F172" s="1213"/>
      <c r="G172" s="1213"/>
      <c r="H172" s="2078" t="s">
        <v>1441</v>
      </c>
      <c r="I172" s="2078"/>
      <c r="J172" s="1213"/>
    </row>
    <row r="173" spans="1:10" ht="15">
      <c r="A173" s="69"/>
      <c r="C173" s="2078" t="s">
        <v>1438</v>
      </c>
      <c r="D173" s="2078"/>
      <c r="E173" s="2078"/>
      <c r="F173" s="1213"/>
      <c r="G173" s="1213"/>
      <c r="H173" s="2078" t="s">
        <v>1002</v>
      </c>
      <c r="I173" s="2078"/>
      <c r="J173" s="1213"/>
    </row>
    <row r="174" spans="1:10" ht="15">
      <c r="A174" s="69"/>
      <c r="C174" s="2078" t="s">
        <v>1439</v>
      </c>
      <c r="D174" s="2078"/>
      <c r="E174" s="2078"/>
      <c r="F174" s="1213"/>
      <c r="G174" s="1213"/>
      <c r="H174" s="2078" t="s">
        <v>1006</v>
      </c>
      <c r="I174" s="2078"/>
      <c r="J174" s="1213"/>
    </row>
    <row r="175" spans="1:10" ht="15">
      <c r="A175" s="69"/>
      <c r="C175" s="2078" t="s">
        <v>1442</v>
      </c>
      <c r="D175" s="2078"/>
      <c r="E175" s="2078"/>
      <c r="F175" s="1213"/>
      <c r="G175" s="1213"/>
      <c r="H175" s="1214"/>
      <c r="I175" s="12"/>
      <c r="J175" s="12"/>
    </row>
    <row r="176" spans="1:10" ht="15">
      <c r="A176" s="69"/>
      <c r="C176" s="2078" t="s">
        <v>1005</v>
      </c>
      <c r="D176" s="2078"/>
      <c r="E176" s="2078"/>
      <c r="F176" s="1213"/>
      <c r="G176" s="1213"/>
      <c r="H176" s="1214"/>
      <c r="I176" s="12"/>
      <c r="J176" s="12"/>
    </row>
    <row r="177" spans="1:14" ht="15">
      <c r="A177" s="69"/>
      <c r="C177" s="2078" t="s">
        <v>1440</v>
      </c>
      <c r="D177" s="2078"/>
      <c r="E177" s="2078"/>
      <c r="F177" s="1213"/>
      <c r="G177" s="1213"/>
      <c r="H177" s="1214"/>
      <c r="I177" s="12"/>
      <c r="J177" s="12"/>
    </row>
    <row r="178" spans="1:14" ht="15">
      <c r="A178" s="69"/>
      <c r="C178" s="2078" t="s">
        <v>1441</v>
      </c>
      <c r="D178" s="2078"/>
      <c r="E178" s="2078"/>
      <c r="F178" s="1213"/>
      <c r="G178" s="1213"/>
      <c r="H178" s="1214"/>
      <c r="I178" s="12"/>
      <c r="J178" s="12"/>
    </row>
    <row r="179" spans="1:14" ht="15">
      <c r="A179" s="69"/>
      <c r="C179" s="2078" t="s">
        <v>1002</v>
      </c>
      <c r="D179" s="2078"/>
      <c r="E179" s="2078"/>
      <c r="F179" s="1213"/>
      <c r="G179" s="1213"/>
      <c r="H179" s="1214"/>
      <c r="I179" s="12"/>
      <c r="J179" s="12"/>
    </row>
    <row r="180" spans="1:14" ht="15">
      <c r="A180" s="69"/>
      <c r="C180" s="2078" t="s">
        <v>1006</v>
      </c>
      <c r="D180" s="2078"/>
      <c r="E180" s="2078"/>
      <c r="F180" s="1213"/>
      <c r="G180" s="1213"/>
      <c r="H180" s="1214"/>
      <c r="I180" s="12"/>
      <c r="J180" s="12"/>
    </row>
    <row r="181" spans="1:14" ht="15">
      <c r="A181" s="69"/>
      <c r="C181" s="2078" t="s">
        <v>1004</v>
      </c>
      <c r="D181" s="2078"/>
      <c r="E181" s="2078"/>
      <c r="F181" s="1213"/>
      <c r="G181" s="1213"/>
      <c r="H181" s="1214"/>
      <c r="I181" s="12"/>
      <c r="J181" s="12"/>
    </row>
    <row r="182" spans="1:14" ht="15">
      <c r="A182" s="69"/>
      <c r="C182" s="2078" t="s">
        <v>1446</v>
      </c>
      <c r="D182" s="2078"/>
      <c r="E182" s="2078"/>
      <c r="F182" s="2078"/>
      <c r="G182" s="2078"/>
      <c r="H182" s="1214"/>
      <c r="I182" s="12"/>
      <c r="J182" s="12"/>
    </row>
    <row r="183" spans="1:14">
      <c r="A183" s="69"/>
    </row>
    <row r="184" spans="1:14">
      <c r="A184" s="69"/>
    </row>
    <row r="185" spans="1:14" ht="15.5">
      <c r="A185" s="69"/>
      <c r="C185" s="1723" t="s">
        <v>1574</v>
      </c>
      <c r="D185" s="1309"/>
      <c r="E185" s="1309"/>
      <c r="F185" s="1309"/>
      <c r="G185" s="1309"/>
      <c r="H185" s="1309"/>
      <c r="I185" s="1309"/>
      <c r="J185" s="1309"/>
      <c r="K185" s="1309"/>
      <c r="L185" s="1309"/>
      <c r="M185" s="1309"/>
    </row>
    <row r="186" spans="1:14" ht="15" customHeight="1">
      <c r="A186" s="69"/>
      <c r="C186" s="1547" t="s">
        <v>1431</v>
      </c>
      <c r="D186" s="1547"/>
      <c r="E186" s="1547"/>
      <c r="F186" s="1547"/>
      <c r="G186" s="1547"/>
      <c r="H186" s="1547"/>
      <c r="I186" s="1547"/>
      <c r="J186" s="1547"/>
      <c r="K186" s="1547"/>
      <c r="L186" s="1547"/>
      <c r="M186" s="1547"/>
    </row>
    <row r="187" spans="1:14" ht="14.25" customHeight="1">
      <c r="A187" s="69"/>
      <c r="C187" s="1547"/>
      <c r="D187" s="1547"/>
      <c r="E187" s="1547"/>
      <c r="F187" s="1547"/>
      <c r="G187" s="1547"/>
      <c r="H187" s="1547"/>
      <c r="I187" s="1547"/>
      <c r="J187" s="1547"/>
      <c r="K187" s="1547"/>
      <c r="L187" s="1547"/>
      <c r="M187" s="1547"/>
    </row>
    <row r="188" spans="1:14" ht="14.25" customHeight="1">
      <c r="A188" s="69"/>
      <c r="C188" s="1547"/>
      <c r="D188" s="1547"/>
      <c r="E188" s="1547"/>
      <c r="F188" s="1547"/>
      <c r="G188" s="1547"/>
      <c r="H188" s="1547"/>
      <c r="I188" s="1547"/>
      <c r="J188" s="1547"/>
      <c r="K188" s="1547"/>
      <c r="L188" s="1547"/>
      <c r="M188" s="1547"/>
    </row>
    <row r="189" spans="1:14" ht="14.25" customHeight="1">
      <c r="A189" s="69"/>
      <c r="C189" s="1547"/>
      <c r="D189" s="1547"/>
      <c r="E189" s="1547"/>
      <c r="F189" s="1547"/>
      <c r="G189" s="1547"/>
      <c r="H189" s="1547"/>
      <c r="I189" s="1547"/>
      <c r="J189" s="1547"/>
      <c r="K189" s="1547"/>
      <c r="L189" s="1547"/>
      <c r="M189" s="1547"/>
    </row>
    <row r="190" spans="1:14" ht="14.25" customHeight="1">
      <c r="A190" s="69"/>
      <c r="C190" s="1547"/>
      <c r="D190" s="1547"/>
      <c r="E190" s="1547"/>
      <c r="F190" s="1547"/>
      <c r="G190" s="1547"/>
      <c r="H190" s="1547"/>
      <c r="I190" s="1547"/>
      <c r="J190" s="1547"/>
      <c r="K190" s="1547"/>
      <c r="L190" s="1547"/>
      <c r="M190" s="1547"/>
    </row>
    <row r="191" spans="1:14" ht="15" customHeight="1">
      <c r="A191" s="69"/>
      <c r="C191" s="1547"/>
      <c r="D191" s="1547"/>
      <c r="E191" s="1547"/>
      <c r="F191" s="1547"/>
      <c r="G191" s="1547"/>
      <c r="H191" s="1547"/>
      <c r="I191" s="1547"/>
      <c r="J191" s="1547"/>
      <c r="K191" s="1547"/>
      <c r="L191" s="1547"/>
      <c r="M191" s="1547"/>
    </row>
    <row r="192" spans="1:14" ht="14.5">
      <c r="A192" s="69"/>
      <c r="C192" s="1547"/>
      <c r="D192" s="1547"/>
      <c r="E192" s="1547"/>
      <c r="F192" s="1547"/>
      <c r="G192" s="1547"/>
      <c r="H192" s="1547"/>
      <c r="I192" s="1547"/>
      <c r="J192" s="1547"/>
      <c r="K192" s="1547"/>
      <c r="L192" s="1547"/>
      <c r="M192" s="1547"/>
      <c r="N192" s="13"/>
    </row>
    <row r="193" spans="1:14" ht="14.25" customHeight="1">
      <c r="A193" s="69"/>
      <c r="C193" s="1547"/>
      <c r="D193" s="1547"/>
      <c r="E193" s="1547"/>
      <c r="F193" s="1547"/>
      <c r="G193" s="1547"/>
      <c r="H193" s="1547"/>
      <c r="I193" s="1547"/>
      <c r="J193" s="1547"/>
      <c r="K193" s="1547"/>
      <c r="L193" s="1547"/>
      <c r="M193" s="1547"/>
      <c r="N193" s="12"/>
    </row>
    <row r="194" spans="1:14" ht="14.25" customHeight="1">
      <c r="A194" s="69"/>
      <c r="C194" s="1547"/>
      <c r="D194" s="1547"/>
      <c r="E194" s="1547"/>
      <c r="F194" s="1547"/>
      <c r="G194" s="1547"/>
      <c r="H194" s="1547"/>
      <c r="I194" s="1547"/>
      <c r="J194" s="1547"/>
      <c r="K194" s="1547"/>
      <c r="L194" s="1547"/>
      <c r="M194" s="1547"/>
      <c r="N194" s="12"/>
    </row>
    <row r="195" spans="1:14" ht="14.25" customHeight="1">
      <c r="A195" s="69"/>
      <c r="C195" s="1547"/>
      <c r="D195" s="1547"/>
      <c r="E195" s="1547"/>
      <c r="F195" s="1547"/>
      <c r="G195" s="1547"/>
      <c r="H195" s="1547"/>
      <c r="I195" s="1547"/>
      <c r="J195" s="1547"/>
      <c r="K195" s="1547"/>
      <c r="L195" s="1547"/>
      <c r="M195" s="1547"/>
      <c r="N195" s="12"/>
    </row>
    <row r="196" spans="1:14" ht="14.25" customHeight="1">
      <c r="A196" s="69"/>
      <c r="C196" s="1547"/>
      <c r="D196" s="1547"/>
      <c r="E196" s="1547"/>
      <c r="F196" s="1547"/>
      <c r="G196" s="1547"/>
      <c r="H196" s="1547"/>
      <c r="I196" s="1547"/>
      <c r="J196" s="1547"/>
      <c r="K196" s="1547"/>
      <c r="L196" s="1547"/>
      <c r="M196" s="1547"/>
      <c r="N196" s="12"/>
    </row>
    <row r="197" spans="1:14" ht="14.25" customHeight="1">
      <c r="A197" s="69"/>
      <c r="C197" s="1547"/>
      <c r="D197" s="1547"/>
      <c r="E197" s="1547"/>
      <c r="F197" s="1547"/>
      <c r="G197" s="1547"/>
      <c r="H197" s="1547"/>
      <c r="I197" s="1547"/>
      <c r="J197" s="1547"/>
      <c r="K197" s="1547"/>
      <c r="L197" s="1547"/>
      <c r="M197" s="1547"/>
      <c r="N197" s="12"/>
    </row>
    <row r="198" spans="1:14" ht="15">
      <c r="A198" s="69"/>
      <c r="C198" s="88"/>
      <c r="D198" s="88"/>
      <c r="E198" s="88"/>
      <c r="F198" s="88"/>
      <c r="G198" s="88"/>
      <c r="H198" s="88"/>
      <c r="I198" s="88"/>
      <c r="J198" s="88"/>
      <c r="K198" s="88"/>
      <c r="L198" s="88"/>
      <c r="M198" s="88"/>
      <c r="N198" s="12"/>
    </row>
    <row r="199" spans="1:14" ht="15">
      <c r="A199" s="69"/>
      <c r="C199" s="88"/>
      <c r="D199" s="88"/>
      <c r="E199" s="88"/>
      <c r="F199" s="88"/>
      <c r="G199" s="88"/>
      <c r="H199" s="88"/>
      <c r="I199" s="88"/>
      <c r="J199" s="88"/>
      <c r="K199" s="88"/>
      <c r="L199" s="88"/>
      <c r="M199" s="88"/>
      <c r="N199" s="12"/>
    </row>
    <row r="200" spans="1:14">
      <c r="A200" s="69"/>
      <c r="N200" s="12"/>
    </row>
    <row r="224" spans="3:13" hidden="1">
      <c r="C224" s="86"/>
      <c r="D224" s="86"/>
      <c r="E224" s="86"/>
      <c r="F224" s="86"/>
      <c r="G224" s="86"/>
      <c r="H224" s="86"/>
      <c r="I224" s="86"/>
      <c r="J224" s="86"/>
      <c r="K224" s="86"/>
      <c r="L224" s="86"/>
      <c r="M224" s="86"/>
    </row>
    <row r="225" spans="2:14" hidden="1">
      <c r="B225" s="86"/>
      <c r="N225" s="86"/>
    </row>
    <row r="250" spans="3:14" ht="15" hidden="1">
      <c r="C250" s="959"/>
      <c r="D250" s="960"/>
      <c r="E250" s="959"/>
      <c r="F250" s="959"/>
      <c r="G250" s="959"/>
      <c r="H250" s="960"/>
      <c r="I250" s="914"/>
      <c r="J250" s="914"/>
      <c r="K250" s="914"/>
      <c r="L250" s="914"/>
      <c r="M250" s="914"/>
    </row>
    <row r="251" spans="3:14" ht="15" hidden="1">
      <c r="C251" s="961"/>
      <c r="D251" s="962"/>
      <c r="E251" s="959"/>
      <c r="F251" s="959"/>
      <c r="G251" s="960"/>
      <c r="H251" s="959"/>
      <c r="I251" s="959"/>
      <c r="J251" s="959"/>
      <c r="K251" s="960"/>
      <c r="L251" s="914"/>
      <c r="M251" s="914"/>
      <c r="N251" s="914"/>
    </row>
    <row r="252" spans="3:14" ht="15" hidden="1">
      <c r="C252" s="961"/>
      <c r="D252" s="962"/>
      <c r="E252" s="959"/>
      <c r="F252" s="959"/>
      <c r="G252" s="960"/>
      <c r="H252" s="959"/>
      <c r="I252" s="959"/>
      <c r="J252" s="959"/>
      <c r="K252" s="960"/>
      <c r="L252" s="914"/>
      <c r="M252" s="914"/>
      <c r="N252" s="914"/>
    </row>
    <row r="253" spans="3:14" ht="15" hidden="1">
      <c r="C253" s="961"/>
      <c r="D253" s="962"/>
      <c r="E253" s="959"/>
      <c r="F253" s="959"/>
      <c r="G253" s="960"/>
      <c r="H253" s="959"/>
      <c r="I253" s="959"/>
      <c r="J253" s="959"/>
      <c r="K253" s="960"/>
      <c r="L253" s="914"/>
      <c r="M253" s="914"/>
      <c r="N253" s="914"/>
    </row>
    <row r="254" spans="3:14" ht="15" hidden="1">
      <c r="N254" s="914"/>
    </row>
    <row r="306" spans="3:14" ht="14" hidden="1" thickBot="1">
      <c r="C306" s="98"/>
      <c r="D306" s="98"/>
      <c r="E306" s="98"/>
      <c r="F306" s="98"/>
      <c r="G306" s="98"/>
      <c r="H306" s="98"/>
      <c r="I306" s="98"/>
      <c r="J306" s="98"/>
      <c r="K306" s="98"/>
      <c r="L306" s="98"/>
      <c r="M306" s="98"/>
    </row>
    <row r="307" spans="3:14" ht="14" hidden="1" thickBot="1">
      <c r="N307" s="98"/>
    </row>
    <row r="377" spans="3:14" ht="14" hidden="1" thickBot="1">
      <c r="C377" s="98"/>
      <c r="D377" s="98"/>
      <c r="E377" s="98"/>
      <c r="F377" s="98"/>
      <c r="G377" s="98"/>
      <c r="H377" s="98"/>
      <c r="I377" s="98"/>
      <c r="J377" s="98"/>
      <c r="K377" s="98"/>
      <c r="L377" s="98"/>
      <c r="M377" s="98"/>
    </row>
    <row r="378" spans="3:14" ht="14" hidden="1" thickBot="1">
      <c r="N378" s="98"/>
    </row>
  </sheetData>
  <sheetProtection algorithmName="SHA-512" hashValue="a+mC0+9nDd0yoPq9ahURkumFhqERpHgV6Wz+BacGj/WeJ44jLoNcL9wq/ZoXyW2hb2W0qo3a9pdImOxURNX/hg==" saltValue="kMH6KEl2yg0RSrenYSsazQ==" spinCount="100000" sheet="1" objects="1" scenarios="1"/>
  <mergeCells count="182">
    <mergeCell ref="H159:J159"/>
    <mergeCell ref="C159:E159"/>
    <mergeCell ref="C178:E178"/>
    <mergeCell ref="C179:E179"/>
    <mergeCell ref="C180:E180"/>
    <mergeCell ref="C181:E181"/>
    <mergeCell ref="C182:G182"/>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C169:E169"/>
    <mergeCell ref="C170:E170"/>
    <mergeCell ref="C171:E171"/>
    <mergeCell ref="C172:E172"/>
    <mergeCell ref="C173:E173"/>
    <mergeCell ref="C174:E174"/>
    <mergeCell ref="C175:E175"/>
    <mergeCell ref="C176:E176"/>
    <mergeCell ref="C177:E177"/>
    <mergeCell ref="C160:E160"/>
    <mergeCell ref="C161:E161"/>
    <mergeCell ref="C162:E162"/>
    <mergeCell ref="C163:E163"/>
    <mergeCell ref="C164:E164"/>
    <mergeCell ref="C165:E165"/>
    <mergeCell ref="C166:E166"/>
    <mergeCell ref="C167:E167"/>
    <mergeCell ref="C168:E168"/>
    <mergeCell ref="C9:I9"/>
    <mergeCell ref="C123:M123"/>
    <mergeCell ref="C157:M157"/>
    <mergeCell ref="C14:E14"/>
    <mergeCell ref="C15:E15"/>
    <mergeCell ref="C16:M16"/>
    <mergeCell ref="C8:M8"/>
    <mergeCell ref="C10:E10"/>
    <mergeCell ref="C11:E11"/>
    <mergeCell ref="C12:E12"/>
    <mergeCell ref="C13:E13"/>
    <mergeCell ref="G77:M77"/>
    <mergeCell ref="G78:M78"/>
    <mergeCell ref="G79:M79"/>
    <mergeCell ref="C77:F77"/>
    <mergeCell ref="C78:F78"/>
    <mergeCell ref="C79:F79"/>
    <mergeCell ref="K85:L85"/>
    <mergeCell ref="M85:N85"/>
    <mergeCell ref="K86:L86"/>
    <mergeCell ref="M86:N86"/>
    <mergeCell ref="M87:N87"/>
    <mergeCell ref="C94:F94"/>
    <mergeCell ref="C95:F95"/>
    <mergeCell ref="C96:F96"/>
    <mergeCell ref="C185:M185"/>
    <mergeCell ref="C186:M197"/>
    <mergeCell ref="C19:M19"/>
    <mergeCell ref="C20:F20"/>
    <mergeCell ref="G20:M20"/>
    <mergeCell ref="G21:M21"/>
    <mergeCell ref="C26:F26"/>
    <mergeCell ref="G26:M26"/>
    <mergeCell ref="G22:M22"/>
    <mergeCell ref="C24:F24"/>
    <mergeCell ref="G24:M24"/>
    <mergeCell ref="C25:F25"/>
    <mergeCell ref="G25:M25"/>
    <mergeCell ref="C21:F21"/>
    <mergeCell ref="C22:F22"/>
    <mergeCell ref="C82:M82"/>
    <mergeCell ref="C85:F85"/>
    <mergeCell ref="C86:F86"/>
    <mergeCell ref="C87:F87"/>
    <mergeCell ref="G85:H85"/>
    <mergeCell ref="G86:H86"/>
    <mergeCell ref="G87:H87"/>
    <mergeCell ref="C27:F76"/>
    <mergeCell ref="G27:M76"/>
    <mergeCell ref="C97:F97"/>
    <mergeCell ref="C98:F98"/>
    <mergeCell ref="C84:F84"/>
    <mergeCell ref="C88:F88"/>
    <mergeCell ref="C89:F89"/>
    <mergeCell ref="C90:F90"/>
    <mergeCell ref="C91:F91"/>
    <mergeCell ref="C92:F92"/>
    <mergeCell ref="C93:F93"/>
    <mergeCell ref="G97:H97"/>
    <mergeCell ref="G98:H98"/>
    <mergeCell ref="I85:J85"/>
    <mergeCell ref="I88:J88"/>
    <mergeCell ref="I91:J91"/>
    <mergeCell ref="I94:J94"/>
    <mergeCell ref="I97:J97"/>
    <mergeCell ref="G88:H88"/>
    <mergeCell ref="G89:H89"/>
    <mergeCell ref="G90:H90"/>
    <mergeCell ref="G91:H91"/>
    <mergeCell ref="G92:H92"/>
    <mergeCell ref="G93:H93"/>
    <mergeCell ref="I87:J87"/>
    <mergeCell ref="G94:H94"/>
    <mergeCell ref="M88:N88"/>
    <mergeCell ref="I89:J89"/>
    <mergeCell ref="K89:L89"/>
    <mergeCell ref="M89:N89"/>
    <mergeCell ref="I90:J90"/>
    <mergeCell ref="K90:L90"/>
    <mergeCell ref="M90:N90"/>
    <mergeCell ref="M93:N93"/>
    <mergeCell ref="K88:L88"/>
    <mergeCell ref="G96:H96"/>
    <mergeCell ref="M97:N97"/>
    <mergeCell ref="G84:N84"/>
    <mergeCell ref="C83:N83"/>
    <mergeCell ref="I98:J98"/>
    <mergeCell ref="K98:L98"/>
    <mergeCell ref="M98:N98"/>
    <mergeCell ref="K94:L94"/>
    <mergeCell ref="M94:N94"/>
    <mergeCell ref="I95:J95"/>
    <mergeCell ref="K95:L95"/>
    <mergeCell ref="M95:N95"/>
    <mergeCell ref="I96:J96"/>
    <mergeCell ref="K96:L96"/>
    <mergeCell ref="M96:N96"/>
    <mergeCell ref="K91:L91"/>
    <mergeCell ref="M91:N91"/>
    <mergeCell ref="I92:J92"/>
    <mergeCell ref="K92:L92"/>
    <mergeCell ref="M92:N92"/>
    <mergeCell ref="I93:J93"/>
    <mergeCell ref="K93:L93"/>
    <mergeCell ref="K87:L87"/>
    <mergeCell ref="I86:J86"/>
    <mergeCell ref="C3:V3"/>
    <mergeCell ref="H149:H151"/>
    <mergeCell ref="H143:H148"/>
    <mergeCell ref="C153:M153"/>
    <mergeCell ref="C124:M137"/>
    <mergeCell ref="L118:M118"/>
    <mergeCell ref="L119:M119"/>
    <mergeCell ref="L120:M120"/>
    <mergeCell ref="G116:J116"/>
    <mergeCell ref="K116:N116"/>
    <mergeCell ref="C118:F118"/>
    <mergeCell ref="C119:F119"/>
    <mergeCell ref="C120:F120"/>
    <mergeCell ref="H117:I117"/>
    <mergeCell ref="H118:I118"/>
    <mergeCell ref="H119:I119"/>
    <mergeCell ref="H120:I120"/>
    <mergeCell ref="L117:M117"/>
    <mergeCell ref="C99:M99"/>
    <mergeCell ref="C102:M102"/>
    <mergeCell ref="C103:M115"/>
    <mergeCell ref="K97:L97"/>
    <mergeCell ref="D150:E150"/>
    <mergeCell ref="G95:H95"/>
    <mergeCell ref="C140:M140"/>
    <mergeCell ref="C156:M156"/>
    <mergeCell ref="D151:E151"/>
    <mergeCell ref="D141:E141"/>
    <mergeCell ref="D142:E142"/>
    <mergeCell ref="D143:E143"/>
    <mergeCell ref="D144:E144"/>
    <mergeCell ref="D145:E145"/>
    <mergeCell ref="D146:E146"/>
    <mergeCell ref="D147:E147"/>
    <mergeCell ref="D148:E148"/>
    <mergeCell ref="D149:E149"/>
  </mergeCells>
  <hyperlinks>
    <hyperlink ref="C160" r:id="rId1" display="Barragem de reieitos - Itamarati de Minas" xr:uid="{1DB9F45E-738F-4334-A8E3-6820C8875E80}"/>
    <hyperlink ref="C161" r:id="rId2" xr:uid="{5B3C62EA-4241-4C60-B644-60ADEE7538F4}"/>
    <hyperlink ref="C162" r:id="rId3" xr:uid="{9991FA69-74E6-4FCB-B245-92F40F22D91D}"/>
    <hyperlink ref="C163" r:id="rId4" xr:uid="{2FCD2532-7DE7-4E2E-99AE-3043494DB5F2}"/>
    <hyperlink ref="C164" r:id="rId5" xr:uid="{DF2610AE-2DD0-4CE6-9D15-1B896C72D170}"/>
    <hyperlink ref="C165" r:id="rId6" xr:uid="{EF1A1D76-9E1B-4536-884F-A186A8A71541}"/>
    <hyperlink ref="C166" r:id="rId7" xr:uid="{90F0C960-109E-4D49-B3BE-5B5D9CA5F38C}"/>
    <hyperlink ref="C167" r:id="rId8" xr:uid="{F269048F-4617-458B-BEAD-C3903AE62215}"/>
    <hyperlink ref="C168" r:id="rId9" display="CGH Santa Helena" xr:uid="{A04444CD-5947-4EFC-8AC9-5E266B74BC67}"/>
    <hyperlink ref="C169" r:id="rId10" display="CGH Votorantim" xr:uid="{75EF58CC-A932-4ADC-8F86-5649B7454C4E}"/>
    <hyperlink ref="C170" r:id="rId11" display="UHE Alecrim" xr:uid="{34CD99B2-F539-4594-9BBA-AC95B2C42C56}"/>
    <hyperlink ref="C171" r:id="rId12" display="UHE Barra" xr:uid="{EDF6CDCF-54C4-4EF5-BCBA-516AC2CAD1A3}"/>
    <hyperlink ref="C172" r:id="rId13" display="UHE França" xr:uid="{6333A1A1-3106-485D-82CC-04A7CB70922C}"/>
    <hyperlink ref="C173" r:id="rId14" display="UHE Fumaça" xr:uid="{5A48017A-6B57-48FD-A671-9438FE182292}"/>
    <hyperlink ref="C174" r:id="rId15" display="UHE Itupararanga" xr:uid="{FC01D913-D2F4-42EE-9BF7-195B16FDBA60}"/>
    <hyperlink ref="C175" r:id="rId16" display="UHE Jurupará" xr:uid="{6D3E41E7-36CD-49D2-BBF9-E55354AA6A0C}"/>
    <hyperlink ref="C176" r:id="rId17" display="UHE Piraju" xr:uid="{6240010B-D9E9-4CDF-8C5E-59771F1574A9}"/>
    <hyperlink ref="C177" r:id="rId18" display="UHE Porto Raco" xr:uid="{CCAAAD78-975B-4035-9746-8E744A457F16}"/>
    <hyperlink ref="C178" r:id="rId19" display="UHE Salto do Rio Verdinho" xr:uid="{969B07DB-2B2D-4C26-890B-FE9063D92B26}"/>
    <hyperlink ref="C179" r:id="rId20" display="UHE Serraria" xr:uid="{B5A8739F-5BF1-4E8C-BBB3-6143C68647F5}"/>
    <hyperlink ref="C180" r:id="rId21" display="UHE Sobragi" xr:uid="{F09D82D3-4357-441C-9AA3-70B5E0CBAF73}"/>
    <hyperlink ref="C181" r:id="rId22" display="UHE Ourinhos" xr:uid="{9DC84CBB-D36C-47B0-8220-AC8479B2F9BF}"/>
    <hyperlink ref="C182" r:id="rId23" display="Plano de Resposta a Emergência e Gestão de Derramamentos e Vazamento" xr:uid="{64BD60C9-462A-4539-9539-0AF8F21AAE4B}"/>
    <hyperlink ref="H160" r:id="rId24" display="CGH Jurupará" xr:uid="{6FFC4DC7-0612-4C02-B057-17B418A1F836}"/>
    <hyperlink ref="H161" r:id="rId25" display="CGH Santa Helena" xr:uid="{23EBDC3F-4CBE-419A-8D2B-C1D4A0B97C95}"/>
    <hyperlink ref="H162" r:id="rId26" display="CGH Votorantim" xr:uid="{E06CBB88-5C8C-4512-8540-B60A8CACD248}"/>
    <hyperlink ref="H163" r:id="rId27" display="UHE Alecrim" xr:uid="{14780E8C-A27D-4D8D-AEF6-57B74CB10B54}"/>
    <hyperlink ref="H164" r:id="rId28" display="UHE Barra" xr:uid="{0D6AA0B9-E263-4E78-9543-BE09D017E4D8}"/>
    <hyperlink ref="H165" r:id="rId29" display="UHE França" xr:uid="{4EE9B2DA-3F49-4933-B9E7-8A36BFB75C41}"/>
    <hyperlink ref="H166" r:id="rId30" display="UHE Fumaça" xr:uid="{B45965D6-F33D-45D3-9999-57D8BE798FAA}"/>
    <hyperlink ref="H167" r:id="rId31" display="UHE Itupararanga" xr:uid="{185DE7DA-B5CE-4332-897F-80800BDCCF14}"/>
    <hyperlink ref="H168" r:id="rId32" display="UHE Ourinhos" xr:uid="{ADA7F647-6251-4E95-8089-BE51831C88D1}"/>
    <hyperlink ref="H169" r:id="rId33" display="UHE Piraju" xr:uid="{CC004284-3897-4650-A60C-FCC59146C013}"/>
    <hyperlink ref="H170" r:id="rId34" display="UHE Porto Raso" xr:uid="{D26032F2-86E3-476E-B1DB-9240740DC22F}"/>
    <hyperlink ref="H171" r:id="rId35" display="UHE Salto do Iporanga" xr:uid="{7487486A-289E-4339-96D0-163E28000208}"/>
    <hyperlink ref="H172" r:id="rId36" display="UHE Salto do Rio Verdinho" xr:uid="{7BB303FE-A2C7-4D15-A15D-0C3D68AC8FA5}"/>
    <hyperlink ref="H173" r:id="rId37" display="UHE Serraria" xr:uid="{EC4C0055-A19B-4FB9-BD5B-7ECDDD61508A}"/>
    <hyperlink ref="H174" r:id="rId38" display="UHE Sobragi" xr:uid="{6D980873-5895-41A1-9072-2A6FAB534CDA}"/>
  </hyperlinks>
  <pageMargins left="0.7" right="0.7" top="0.75" bottom="0.75" header="0.3" footer="0.3"/>
  <pageSetup paperSize="9" orientation="portrait" r:id="rId39"/>
  <ignoredErrors>
    <ignoredError sqref="H143" formulaRange="1"/>
  </ignoredErrors>
  <drawing r:id="rId4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0527-B9B6-4550-B494-4B7AC00521BA}">
  <sheetPr codeName="Planilha14">
    <tabColor theme="0"/>
  </sheetPr>
  <dimension ref="A1:XDT419"/>
  <sheetViews>
    <sheetView showGridLines="0" zoomScale="70" zoomScaleNormal="70" workbookViewId="0"/>
  </sheetViews>
  <sheetFormatPr defaultColWidth="0" defaultRowHeight="0" customHeight="1" zeroHeight="1"/>
  <cols>
    <col min="1" max="1" width="46.7265625" style="69" customWidth="1"/>
    <col min="2" max="2" width="7.81640625" style="11" customWidth="1"/>
    <col min="3" max="14" width="20.7265625" style="11" customWidth="1"/>
    <col min="15" max="16348" width="0" style="11" hidden="1"/>
    <col min="16349" max="16384" width="20.7265625" style="11" hidden="1"/>
  </cols>
  <sheetData>
    <row r="1" spans="1:22" ht="13.5"/>
    <row r="2" spans="1:22" ht="13.5"/>
    <row r="3" spans="1:22" s="296" customFormat="1" ht="31.5">
      <c r="A3" s="295"/>
      <c r="C3" s="1228" t="s">
        <v>965</v>
      </c>
      <c r="D3" s="1229"/>
      <c r="E3" s="1229"/>
      <c r="F3" s="1229"/>
      <c r="G3" s="1229"/>
      <c r="H3" s="1229"/>
      <c r="I3" s="1229"/>
      <c r="J3" s="1229"/>
      <c r="K3" s="1229"/>
      <c r="L3" s="1229"/>
      <c r="M3" s="1229"/>
      <c r="N3" s="1229"/>
      <c r="O3" s="1229"/>
      <c r="P3" s="1229"/>
      <c r="Q3" s="1229"/>
      <c r="R3" s="1229"/>
      <c r="S3" s="1229"/>
      <c r="T3" s="1229"/>
      <c r="U3" s="1229"/>
      <c r="V3" s="1229"/>
    </row>
    <row r="4" spans="1:22" ht="13.5"/>
    <row r="5" spans="1:22" ht="13.5"/>
    <row r="6" spans="1:22" ht="15" customHeight="1">
      <c r="C6" s="1792" t="s">
        <v>693</v>
      </c>
      <c r="D6" s="2086"/>
      <c r="E6" s="2086"/>
      <c r="F6" s="2086"/>
      <c r="G6" s="2086"/>
      <c r="H6" s="2086"/>
      <c r="I6" s="2086"/>
      <c r="J6" s="2086"/>
      <c r="K6" s="2086"/>
      <c r="L6" s="2086"/>
      <c r="M6" s="2086"/>
    </row>
    <row r="7" spans="1:22" ht="15" customHeight="1">
      <c r="C7" s="2087" t="s">
        <v>1546</v>
      </c>
      <c r="D7" s="2087"/>
      <c r="E7" s="2087"/>
      <c r="F7" s="2087"/>
      <c r="G7" s="2087"/>
      <c r="H7" s="2087"/>
      <c r="I7" s="2087"/>
      <c r="J7" s="2087"/>
      <c r="K7" s="2087"/>
      <c r="L7" s="2087"/>
      <c r="M7" s="2087"/>
    </row>
    <row r="8" spans="1:22" ht="14.25" customHeight="1">
      <c r="C8" s="1547"/>
      <c r="D8" s="1547"/>
      <c r="E8" s="1547"/>
      <c r="F8" s="1547"/>
      <c r="G8" s="1547"/>
      <c r="H8" s="1547"/>
      <c r="I8" s="1547"/>
      <c r="J8" s="1547"/>
      <c r="K8" s="1547"/>
      <c r="L8" s="1547"/>
      <c r="M8" s="1547"/>
    </row>
    <row r="9" spans="1:22" ht="14.25" customHeight="1">
      <c r="C9" s="1547"/>
      <c r="D9" s="1547"/>
      <c r="E9" s="1547"/>
      <c r="F9" s="1547"/>
      <c r="G9" s="1547"/>
      <c r="H9" s="1547"/>
      <c r="I9" s="1547"/>
      <c r="J9" s="1547"/>
      <c r="K9" s="1547"/>
      <c r="L9" s="1547"/>
      <c r="M9" s="1547"/>
    </row>
    <row r="10" spans="1:22" ht="14.25" customHeight="1">
      <c r="C10" s="1547"/>
      <c r="D10" s="1547"/>
      <c r="E10" s="1547"/>
      <c r="F10" s="1547"/>
      <c r="G10" s="1547"/>
      <c r="H10" s="1547"/>
      <c r="I10" s="1547"/>
      <c r="J10" s="1547"/>
      <c r="K10" s="1547"/>
      <c r="L10" s="1547"/>
      <c r="M10" s="1547"/>
    </row>
    <row r="11" spans="1:22" ht="14.25" customHeight="1">
      <c r="C11" s="1547"/>
      <c r="D11" s="1547"/>
      <c r="E11" s="1547"/>
      <c r="F11" s="1547"/>
      <c r="G11" s="1547"/>
      <c r="H11" s="1547"/>
      <c r="I11" s="1547"/>
      <c r="J11" s="1547"/>
      <c r="K11" s="1547"/>
      <c r="L11" s="1547"/>
      <c r="M11" s="1547"/>
    </row>
    <row r="12" spans="1:22" ht="14.25" customHeight="1">
      <c r="C12" s="1547"/>
      <c r="D12" s="1547"/>
      <c r="E12" s="1547"/>
      <c r="F12" s="1547"/>
      <c r="G12" s="1547"/>
      <c r="H12" s="1547"/>
      <c r="I12" s="1547"/>
      <c r="J12" s="1547"/>
      <c r="K12" s="1547"/>
      <c r="L12" s="1547"/>
      <c r="M12" s="1547"/>
    </row>
    <row r="13" spans="1:22" ht="14.25" customHeight="1">
      <c r="C13" s="1547"/>
      <c r="D13" s="1547"/>
      <c r="E13" s="1547"/>
      <c r="F13" s="1547"/>
      <c r="G13" s="1547"/>
      <c r="H13" s="1547"/>
      <c r="I13" s="1547"/>
      <c r="J13" s="1547"/>
      <c r="K13" s="1547"/>
      <c r="L13" s="1547"/>
      <c r="M13" s="1547"/>
    </row>
    <row r="14" spans="1:22" ht="14.25" customHeight="1">
      <c r="C14" s="1547"/>
      <c r="D14" s="1547"/>
      <c r="E14" s="1547"/>
      <c r="F14" s="1547"/>
      <c r="G14" s="1547"/>
      <c r="H14" s="1547"/>
      <c r="I14" s="1547"/>
      <c r="J14" s="1547"/>
      <c r="K14" s="1547"/>
      <c r="L14" s="1547"/>
      <c r="M14" s="1547"/>
    </row>
    <row r="15" spans="1:22" ht="14.25" customHeight="1">
      <c r="C15" s="1547"/>
      <c r="D15" s="1547"/>
      <c r="E15" s="1547"/>
      <c r="F15" s="1547"/>
      <c r="G15" s="1547"/>
      <c r="H15" s="1547"/>
      <c r="I15" s="1547"/>
      <c r="J15" s="1547"/>
      <c r="K15" s="1547"/>
      <c r="L15" s="1547"/>
      <c r="M15" s="1547"/>
    </row>
    <row r="16" spans="1:22" ht="14.25" customHeight="1">
      <c r="C16" s="1547"/>
      <c r="D16" s="1547"/>
      <c r="E16" s="1547"/>
      <c r="F16" s="1547"/>
      <c r="G16" s="1547"/>
      <c r="H16" s="1547"/>
      <c r="I16" s="1547"/>
      <c r="J16" s="1547"/>
      <c r="K16" s="1547"/>
      <c r="L16" s="1547"/>
      <c r="M16" s="1547"/>
    </row>
    <row r="17" spans="1:120" ht="14.25" customHeight="1">
      <c r="C17" s="1547"/>
      <c r="D17" s="1547"/>
      <c r="E17" s="1547"/>
      <c r="F17" s="1547"/>
      <c r="G17" s="1547"/>
      <c r="H17" s="1547"/>
      <c r="I17" s="1547"/>
      <c r="J17" s="1547"/>
      <c r="K17" s="1547"/>
      <c r="L17" s="1547"/>
      <c r="M17" s="1547"/>
    </row>
    <row r="18" spans="1:120" s="66" customFormat="1" ht="15">
      <c r="A18" s="69"/>
      <c r="B18" s="11"/>
      <c r="C18" s="1547"/>
      <c r="D18" s="1547"/>
      <c r="E18" s="1547"/>
      <c r="F18" s="1547"/>
      <c r="G18" s="1547"/>
      <c r="H18" s="1547"/>
      <c r="I18" s="1547"/>
      <c r="J18" s="1547"/>
      <c r="K18" s="1547"/>
      <c r="L18" s="1547"/>
      <c r="M18" s="1547"/>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row>
    <row r="19" spans="1:120" ht="14.25" customHeight="1">
      <c r="C19" s="1547"/>
      <c r="D19" s="1547"/>
      <c r="E19" s="1547"/>
      <c r="F19" s="1547"/>
      <c r="G19" s="1547"/>
      <c r="H19" s="1547"/>
      <c r="I19" s="1547"/>
      <c r="J19" s="1547"/>
      <c r="K19" s="1547"/>
      <c r="L19" s="1547"/>
      <c r="M19" s="1547"/>
    </row>
    <row r="20" spans="1:120" ht="14.25" customHeight="1">
      <c r="C20" s="1262" t="s">
        <v>197</v>
      </c>
      <c r="D20" s="1262"/>
      <c r="E20" s="1262" t="s">
        <v>828</v>
      </c>
      <c r="F20" s="1262"/>
      <c r="G20" s="1262" t="s">
        <v>827</v>
      </c>
      <c r="H20" s="1262"/>
      <c r="I20" s="88"/>
      <c r="J20" s="88"/>
      <c r="K20" s="88"/>
      <c r="L20" s="88"/>
      <c r="M20" s="88"/>
    </row>
    <row r="21" spans="1:120" ht="14.25" customHeight="1">
      <c r="C21" s="2088" t="s">
        <v>1366</v>
      </c>
      <c r="D21" s="2089"/>
      <c r="E21" s="2090">
        <v>459000</v>
      </c>
      <c r="F21" s="2091"/>
      <c r="G21" s="2092">
        <v>2130000</v>
      </c>
      <c r="H21" s="2093"/>
      <c r="I21" s="88"/>
      <c r="J21" s="88"/>
      <c r="K21" s="88"/>
      <c r="L21" s="88"/>
      <c r="M21" s="88"/>
    </row>
    <row r="22" spans="1:120" ht="14.25" customHeight="1">
      <c r="C22" s="2088" t="s">
        <v>1374</v>
      </c>
      <c r="D22" s="2089"/>
      <c r="E22" s="2094">
        <v>845000</v>
      </c>
      <c r="F22" s="2095"/>
      <c r="G22" s="2092">
        <v>1160000</v>
      </c>
      <c r="H22" s="2093"/>
      <c r="I22" s="88"/>
      <c r="J22" s="88"/>
      <c r="K22" s="88"/>
      <c r="L22" s="88"/>
      <c r="M22" s="88"/>
    </row>
    <row r="23" spans="1:120" ht="14.25" customHeight="1">
      <c r="C23" s="2080" t="s">
        <v>45</v>
      </c>
      <c r="D23" s="2081"/>
      <c r="E23" s="2082">
        <f>SUM(E21:F22)</f>
        <v>1304000</v>
      </c>
      <c r="F23" s="2083"/>
      <c r="G23" s="2084">
        <f>SUM(G21:H22)</f>
        <v>3290000</v>
      </c>
      <c r="H23" s="2080"/>
      <c r="I23" s="88"/>
      <c r="J23" s="88"/>
      <c r="K23" s="88"/>
      <c r="L23" s="88"/>
      <c r="M23" s="88"/>
    </row>
    <row r="24" spans="1:120" s="12" customFormat="1" ht="13.5">
      <c r="A24" s="69"/>
      <c r="B24" s="11"/>
      <c r="C24" s="11"/>
      <c r="D24" s="11"/>
      <c r="E24" s="11"/>
      <c r="F24" s="11"/>
      <c r="G24" s="11"/>
      <c r="H24" s="11"/>
      <c r="I24" s="11"/>
      <c r="J24" s="11"/>
      <c r="K24" s="11"/>
      <c r="L24" s="11"/>
      <c r="M24" s="11"/>
    </row>
    <row r="25" spans="1:120" ht="14.25" customHeight="1">
      <c r="C25" s="2085" t="s">
        <v>1564</v>
      </c>
      <c r="D25" s="2085"/>
      <c r="E25" s="2085"/>
      <c r="F25" s="2085"/>
      <c r="G25" s="2085"/>
      <c r="H25" s="2085"/>
      <c r="I25" s="2085"/>
      <c r="J25" s="2085"/>
      <c r="K25" s="2085"/>
      <c r="L25" s="2085"/>
      <c r="M25" s="2085"/>
    </row>
    <row r="26" spans="1:120" ht="14.25" customHeight="1">
      <c r="C26" s="2085"/>
      <c r="D26" s="2085"/>
      <c r="E26" s="2085"/>
      <c r="F26" s="2085"/>
      <c r="G26" s="2085"/>
      <c r="H26" s="2085"/>
      <c r="I26" s="2085"/>
      <c r="J26" s="2085"/>
      <c r="K26" s="2085"/>
      <c r="L26" s="2085"/>
      <c r="M26" s="2085"/>
    </row>
    <row r="27" spans="1:120" ht="14.25" customHeight="1">
      <c r="C27" s="2085"/>
      <c r="D27" s="2085"/>
      <c r="E27" s="2085"/>
      <c r="F27" s="2085"/>
      <c r="G27" s="2085"/>
      <c r="H27" s="2085"/>
      <c r="I27" s="2085"/>
      <c r="J27" s="2085"/>
      <c r="K27" s="2085"/>
      <c r="L27" s="2085"/>
      <c r="M27" s="2085"/>
    </row>
    <row r="28" spans="1:120" ht="14.25" customHeight="1">
      <c r="C28" s="2085"/>
      <c r="D28" s="2085"/>
      <c r="E28" s="2085"/>
      <c r="F28" s="2085"/>
      <c r="G28" s="2085"/>
      <c r="H28" s="2085"/>
      <c r="I28" s="2085"/>
      <c r="J28" s="2085"/>
      <c r="K28" s="2085"/>
      <c r="L28" s="2085"/>
      <c r="M28" s="2085"/>
    </row>
    <row r="29" spans="1:120" ht="13.5">
      <c r="C29" s="2085"/>
      <c r="D29" s="2085"/>
      <c r="E29" s="2085"/>
      <c r="F29" s="2085"/>
      <c r="G29" s="2085"/>
      <c r="H29" s="2085"/>
      <c r="I29" s="2085"/>
      <c r="J29" s="2085"/>
      <c r="K29" s="2085"/>
      <c r="L29" s="2085"/>
      <c r="M29" s="2085"/>
    </row>
    <row r="30" spans="1:120" ht="13.5">
      <c r="C30" s="2085"/>
      <c r="D30" s="2085"/>
      <c r="E30" s="2085"/>
      <c r="F30" s="2085"/>
      <c r="G30" s="2085"/>
      <c r="H30" s="2085"/>
      <c r="I30" s="2085"/>
      <c r="J30" s="2085"/>
      <c r="K30" s="2085"/>
      <c r="L30" s="2085"/>
      <c r="M30" s="2085"/>
    </row>
    <row r="31" spans="1:120" ht="13.5">
      <c r="C31" s="2085"/>
      <c r="D31" s="2085"/>
      <c r="E31" s="2085"/>
      <c r="F31" s="2085"/>
      <c r="G31" s="2085"/>
      <c r="H31" s="2085"/>
      <c r="I31" s="2085"/>
      <c r="J31" s="2085"/>
      <c r="K31" s="2085"/>
      <c r="L31" s="2085"/>
      <c r="M31" s="2085"/>
    </row>
    <row r="32" spans="1:120" ht="13.5">
      <c r="C32" s="2085"/>
      <c r="D32" s="2085"/>
      <c r="E32" s="2085"/>
      <c r="F32" s="2085"/>
      <c r="G32" s="2085"/>
      <c r="H32" s="2085"/>
      <c r="I32" s="2085"/>
      <c r="J32" s="2085"/>
      <c r="K32" s="2085"/>
      <c r="L32" s="2085"/>
      <c r="M32" s="2085"/>
    </row>
    <row r="33" spans="1:13" ht="13.5">
      <c r="C33" s="2085"/>
      <c r="D33" s="2085"/>
      <c r="E33" s="2085"/>
      <c r="F33" s="2085"/>
      <c r="G33" s="2085"/>
      <c r="H33" s="2085"/>
      <c r="I33" s="2085"/>
      <c r="J33" s="2085"/>
      <c r="K33" s="2085"/>
      <c r="L33" s="2085"/>
      <c r="M33" s="2085"/>
    </row>
    <row r="34" spans="1:13" ht="13.5">
      <c r="C34" s="2085"/>
      <c r="D34" s="2085"/>
      <c r="E34" s="2085"/>
      <c r="F34" s="2085"/>
      <c r="G34" s="2085"/>
      <c r="H34" s="2085"/>
      <c r="I34" s="2085"/>
      <c r="J34" s="2085"/>
      <c r="K34" s="2085"/>
      <c r="L34" s="2085"/>
      <c r="M34" s="2085"/>
    </row>
    <row r="35" spans="1:13" ht="13.5"/>
    <row r="36" spans="1:13" s="12" customFormat="1" ht="13.5">
      <c r="A36" s="69"/>
      <c r="B36" s="11"/>
      <c r="C36" s="11"/>
      <c r="D36" s="11"/>
      <c r="E36" s="11"/>
      <c r="F36" s="11"/>
      <c r="G36" s="11"/>
      <c r="H36" s="11"/>
      <c r="I36" s="11"/>
      <c r="J36" s="11"/>
      <c r="K36" s="11"/>
      <c r="L36" s="11"/>
      <c r="M36" s="11"/>
    </row>
    <row r="37" spans="1:13" s="12" customFormat="1" ht="13.5">
      <c r="A37" s="69"/>
      <c r="B37" s="11"/>
      <c r="C37" s="11"/>
      <c r="D37" s="11"/>
      <c r="E37" s="11"/>
      <c r="F37" s="11"/>
      <c r="G37" s="11"/>
      <c r="H37" s="11"/>
      <c r="I37" s="11"/>
      <c r="J37" s="11"/>
      <c r="K37" s="11"/>
      <c r="L37" s="11"/>
      <c r="M37" s="11"/>
    </row>
    <row r="38" spans="1:13" s="12" customFormat="1" ht="13.5">
      <c r="A38" s="69"/>
      <c r="B38" s="11"/>
      <c r="C38" s="11"/>
      <c r="D38" s="11"/>
      <c r="E38" s="11"/>
      <c r="F38" s="11"/>
      <c r="G38" s="11"/>
      <c r="H38" s="11"/>
      <c r="I38" s="11"/>
      <c r="J38" s="11"/>
      <c r="K38" s="11"/>
      <c r="L38" s="11"/>
      <c r="M38" s="11"/>
    </row>
    <row r="39" spans="1:13" s="12" customFormat="1" ht="13.5" hidden="1">
      <c r="A39" s="69"/>
      <c r="B39" s="11"/>
      <c r="C39" s="11"/>
      <c r="D39" s="11"/>
      <c r="E39" s="11"/>
      <c r="F39" s="11"/>
      <c r="G39" s="11"/>
      <c r="H39" s="11"/>
      <c r="I39" s="11"/>
      <c r="J39" s="11"/>
      <c r="K39" s="11"/>
      <c r="L39" s="11"/>
      <c r="M39" s="11"/>
    </row>
    <row r="40" spans="1:13" s="12" customFormat="1" ht="13.5" hidden="1">
      <c r="A40" s="69"/>
      <c r="B40" s="11"/>
      <c r="C40" s="11"/>
      <c r="D40" s="11"/>
      <c r="E40" s="11"/>
      <c r="F40" s="11"/>
      <c r="G40" s="11"/>
      <c r="H40" s="11"/>
      <c r="I40" s="11"/>
      <c r="J40" s="11"/>
      <c r="K40" s="11"/>
      <c r="L40" s="11"/>
      <c r="M40" s="11"/>
    </row>
    <row r="41" spans="1:13" s="12" customFormat="1" ht="13.5" hidden="1">
      <c r="A41" s="69"/>
      <c r="B41" s="11"/>
      <c r="C41" s="11"/>
      <c r="D41" s="11"/>
      <c r="E41" s="11"/>
      <c r="F41" s="11"/>
      <c r="G41" s="11"/>
      <c r="H41" s="11"/>
      <c r="I41" s="11"/>
      <c r="J41" s="11"/>
      <c r="K41" s="11"/>
      <c r="L41" s="11"/>
      <c r="M41" s="11"/>
    </row>
    <row r="42" spans="1:13" s="12" customFormat="1" ht="13.5" hidden="1">
      <c r="A42" s="69"/>
      <c r="B42" s="11"/>
      <c r="C42" s="11"/>
      <c r="D42" s="11"/>
      <c r="E42" s="11"/>
      <c r="F42" s="11"/>
      <c r="G42" s="11"/>
      <c r="H42" s="11"/>
      <c r="I42" s="11"/>
      <c r="J42" s="11"/>
      <c r="K42" s="11"/>
      <c r="L42" s="11"/>
      <c r="M42" s="11"/>
    </row>
    <row r="43" spans="1:13" ht="13.5" hidden="1">
      <c r="A43" s="11"/>
    </row>
    <row r="44" spans="1:13" ht="13.5" hidden="1">
      <c r="A44" s="11"/>
    </row>
    <row r="45" spans="1:13" ht="13.5" hidden="1">
      <c r="A45" s="11"/>
    </row>
    <row r="46" spans="1:13" ht="13.5" hidden="1">
      <c r="A46" s="11"/>
    </row>
    <row r="47" spans="1:13" ht="13.5" hidden="1">
      <c r="A47" s="11"/>
    </row>
    <row r="48" spans="1:13" ht="13.5" hidden="1">
      <c r="A48" s="11"/>
    </row>
    <row r="49" s="11" customFormat="1" ht="13.5" hidden="1"/>
    <row r="50" s="11" customFormat="1" ht="13.5" hidden="1"/>
    <row r="51" s="11" customFormat="1" ht="13.5" hidden="1"/>
    <row r="52" s="11" customFormat="1" ht="13.5" hidden="1"/>
    <row r="53" s="11" customFormat="1" ht="13.5" hidden="1"/>
    <row r="54" s="11" customFormat="1" ht="13.5" hidden="1"/>
    <row r="55" s="11" customFormat="1" ht="13.5" hidden="1"/>
    <row r="56" s="11" customFormat="1" ht="13.5" hidden="1"/>
    <row r="57" s="11" customFormat="1" ht="13.5" hidden="1"/>
    <row r="58" s="11" customFormat="1" ht="13.5" hidden="1"/>
    <row r="59" s="11" customFormat="1" ht="13.5" hidden="1"/>
    <row r="60" s="11" customFormat="1" ht="13.5" hidden="1"/>
    <row r="61" s="11" customFormat="1" ht="13.5" hidden="1"/>
    <row r="62" s="11" customFormat="1" ht="13.5" hidden="1"/>
    <row r="63" s="11" customFormat="1" ht="13.5" hidden="1"/>
    <row r="64" s="11" customFormat="1" ht="13.5" hidden="1"/>
    <row r="65" s="11" customFormat="1" ht="13.5" hidden="1"/>
    <row r="66" s="11" customFormat="1" ht="13.5" hidden="1"/>
    <row r="67" s="11" customFormat="1" ht="13.5" hidden="1"/>
    <row r="68" s="11" customFormat="1" ht="13.5" hidden="1"/>
    <row r="69" s="11" customFormat="1" ht="13.5" hidden="1"/>
    <row r="70" s="11" customFormat="1" ht="13.5" hidden="1"/>
    <row r="71" s="11" customFormat="1" ht="13.5" hidden="1"/>
    <row r="72" s="11" customFormat="1" ht="13.5" hidden="1"/>
    <row r="73" s="11" customFormat="1" ht="13.5" hidden="1"/>
    <row r="74" s="11" customFormat="1" ht="13.5" hidden="1"/>
    <row r="75" s="11" customFormat="1" ht="13.5" hidden="1"/>
    <row r="76" s="11" customFormat="1" ht="13.5" hidden="1"/>
    <row r="77" s="11" customFormat="1" ht="13.5" hidden="1"/>
    <row r="78" s="11" customFormat="1" ht="13.5" hidden="1"/>
    <row r="79" s="11" customFormat="1" ht="13.5" hidden="1"/>
    <row r="80" s="11" customFormat="1" ht="13.5" hidden="1"/>
    <row r="81" s="11" customFormat="1" ht="13.5" hidden="1"/>
    <row r="82" s="11" customFormat="1" ht="13.5" hidden="1"/>
    <row r="83" s="11" customFormat="1" ht="13.5" hidden="1"/>
    <row r="84" s="11" customFormat="1" ht="13.5" hidden="1"/>
    <row r="85" s="11" customFormat="1" ht="13.5" hidden="1"/>
    <row r="86" s="11" customFormat="1" ht="13.5" hidden="1"/>
    <row r="87" s="11" customFormat="1" ht="13.5" hidden="1"/>
    <row r="88" s="11" customFormat="1" ht="13.5" hidden="1"/>
    <row r="89" s="11" customFormat="1" ht="13.5" hidden="1"/>
    <row r="90" s="11" customFormat="1" ht="13.5" hidden="1"/>
    <row r="91" s="11" customFormat="1" ht="13.5" hidden="1"/>
    <row r="92" s="11" customFormat="1" ht="13.5" hidden="1"/>
    <row r="93" s="11" customFormat="1" ht="13.5" hidden="1"/>
    <row r="94" s="11" customFormat="1" ht="13.5" hidden="1"/>
    <row r="95" s="11" customFormat="1" ht="13.5" hidden="1"/>
    <row r="96" s="11" customFormat="1" ht="13.5" hidden="1"/>
    <row r="97" spans="3:8" s="11" customFormat="1" ht="13.5" hidden="1"/>
    <row r="98" spans="3:8" s="11" customFormat="1" ht="13.5" hidden="1"/>
    <row r="99" spans="3:8" s="11" customFormat="1" ht="13.5" hidden="1"/>
    <row r="100" spans="3:8" s="11" customFormat="1" ht="13.5" hidden="1"/>
    <row r="101" spans="3:8" s="11" customFormat="1" ht="13.5" hidden="1"/>
    <row r="102" spans="3:8" s="11" customFormat="1" ht="13.5" hidden="1"/>
    <row r="103" spans="3:8" s="11" customFormat="1" ht="13.5" hidden="1"/>
    <row r="104" spans="3:8" s="11" customFormat="1" ht="13.5" hidden="1"/>
    <row r="105" spans="3:8" s="11" customFormat="1" ht="14.5" hidden="1">
      <c r="C105" s="13"/>
      <c r="D105" s="13"/>
      <c r="E105" s="13"/>
      <c r="F105" s="13"/>
      <c r="G105" s="13"/>
      <c r="H105" s="13"/>
    </row>
    <row r="106" spans="3:8" s="11" customFormat="1" ht="13.5" hidden="1"/>
    <row r="107" spans="3:8" s="11" customFormat="1" ht="13.5" hidden="1"/>
    <row r="108" spans="3:8" s="11" customFormat="1" ht="13.5" hidden="1"/>
    <row r="109" spans="3:8" s="11" customFormat="1" ht="13.5" hidden="1"/>
    <row r="110" spans="3:8" s="11" customFormat="1" ht="13.5" hidden="1"/>
    <row r="111" spans="3:8" s="11" customFormat="1" ht="13.5" hidden="1"/>
    <row r="112" spans="3:8" s="11" customFormat="1" ht="13.5" hidden="1"/>
    <row r="113" spans="9:13" s="11" customFormat="1" ht="13.5" hidden="1"/>
    <row r="114" spans="9:13" s="11" customFormat="1" ht="14.5" hidden="1">
      <c r="I114" s="13"/>
      <c r="J114" s="13"/>
      <c r="K114" s="13"/>
      <c r="L114" s="13"/>
      <c r="M114" s="13"/>
    </row>
    <row r="115" spans="9:13" s="11" customFormat="1" ht="13.5" hidden="1"/>
    <row r="116" spans="9:13" s="11" customFormat="1" ht="13.5" hidden="1"/>
    <row r="117" spans="9:13" s="11" customFormat="1" ht="13.5" hidden="1"/>
    <row r="118" spans="9:13" s="11" customFormat="1" ht="13.5" hidden="1"/>
    <row r="119" spans="9:13" s="11" customFormat="1" ht="13.5" hidden="1"/>
    <row r="120" spans="9:13" s="11" customFormat="1" ht="13.5" hidden="1"/>
    <row r="121" spans="9:13" s="11" customFormat="1" ht="13.5" hidden="1"/>
    <row r="122" spans="9:13" s="11" customFormat="1" ht="13.5" hidden="1"/>
    <row r="123" spans="9:13" s="11" customFormat="1" ht="13.5" hidden="1"/>
    <row r="124" spans="9:13" s="11" customFormat="1" ht="13.5" hidden="1"/>
    <row r="125" spans="9:13" s="11" customFormat="1" ht="13.5" hidden="1"/>
    <row r="126" spans="9:13" s="11" customFormat="1" ht="13.5" hidden="1"/>
    <row r="127" spans="9:13" s="11" customFormat="1" ht="13.5" hidden="1"/>
    <row r="128" spans="9:13" s="11" customFormat="1" ht="13.5" hidden="1"/>
    <row r="129" spans="3:8" s="11" customFormat="1" ht="13.5" hidden="1"/>
    <row r="130" spans="3:8" s="11" customFormat="1" ht="13.5" hidden="1"/>
    <row r="131" spans="3:8" s="11" customFormat="1" ht="13.5" hidden="1"/>
    <row r="132" spans="3:8" s="11" customFormat="1" ht="13.5" hidden="1"/>
    <row r="133" spans="3:8" s="11" customFormat="1" ht="13.5" hidden="1"/>
    <row r="134" spans="3:8" s="11" customFormat="1" ht="13.5" hidden="1"/>
    <row r="135" spans="3:8" s="11" customFormat="1" ht="13.5" hidden="1"/>
    <row r="136" spans="3:8" s="11" customFormat="1" ht="13.5" hidden="1"/>
    <row r="137" spans="3:8" s="11" customFormat="1" ht="13.5" hidden="1"/>
    <row r="138" spans="3:8" s="11" customFormat="1" ht="13.5" hidden="1">
      <c r="C138" s="86"/>
      <c r="D138" s="86"/>
      <c r="E138" s="86"/>
      <c r="F138" s="86"/>
      <c r="G138" s="86"/>
      <c r="H138" s="86"/>
    </row>
    <row r="139" spans="3:8" s="11" customFormat="1" ht="13.5" hidden="1"/>
    <row r="140" spans="3:8" s="11" customFormat="1" ht="13.5" hidden="1"/>
    <row r="141" spans="3:8" s="11" customFormat="1" ht="13.5" hidden="1"/>
    <row r="142" spans="3:8" s="11" customFormat="1" ht="13.5" hidden="1"/>
    <row r="143" spans="3:8" s="11" customFormat="1" ht="13.5" hidden="1"/>
    <row r="144" spans="3:8" s="11" customFormat="1" ht="13.5" hidden="1"/>
    <row r="145" spans="1:8" ht="13.5" hidden="1">
      <c r="A145" s="11"/>
    </row>
    <row r="146" spans="1:8" ht="13.5" hidden="1">
      <c r="A146" s="11"/>
    </row>
    <row r="147" spans="1:8" s="86" customFormat="1" ht="13.5" hidden="1">
      <c r="A147" s="11"/>
      <c r="C147" s="11"/>
      <c r="D147" s="11"/>
      <c r="E147" s="11"/>
      <c r="F147" s="11"/>
      <c r="G147" s="11"/>
      <c r="H147" s="11"/>
    </row>
    <row r="148" spans="1:8" ht="13.5" hidden="1">
      <c r="A148" s="11"/>
    </row>
    <row r="149" spans="1:8" ht="13.5" hidden="1">
      <c r="A149" s="11"/>
    </row>
    <row r="150" spans="1:8" ht="13.5" hidden="1">
      <c r="A150" s="11"/>
    </row>
    <row r="151" spans="1:8" ht="13.5" hidden="1">
      <c r="A151" s="11"/>
    </row>
    <row r="152" spans="1:8" ht="13.5" hidden="1">
      <c r="A152" s="11"/>
    </row>
    <row r="153" spans="1:8" ht="13.5" hidden="1">
      <c r="A153" s="11"/>
    </row>
    <row r="154" spans="1:8" ht="13.5" hidden="1">
      <c r="A154" s="11"/>
    </row>
    <row r="155" spans="1:8" ht="13.5" hidden="1">
      <c r="A155" s="11"/>
    </row>
    <row r="156" spans="1:8" ht="13.5" hidden="1">
      <c r="A156" s="11"/>
    </row>
    <row r="157" spans="1:8" ht="13.5" hidden="1">
      <c r="A157" s="11"/>
    </row>
    <row r="158" spans="1:8" ht="13.5" hidden="1">
      <c r="A158" s="11"/>
    </row>
    <row r="159" spans="1:8" ht="13.5" hidden="1">
      <c r="A159" s="11"/>
    </row>
    <row r="160" spans="1:8" ht="13.5" hidden="1">
      <c r="A160" s="11"/>
    </row>
    <row r="161" spans="3:13" s="11" customFormat="1" ht="13.5" hidden="1"/>
    <row r="162" spans="3:13" s="11" customFormat="1" ht="13.5" hidden="1"/>
    <row r="163" spans="3:13" s="11" customFormat="1" ht="13.5" hidden="1"/>
    <row r="164" spans="3:13" s="11" customFormat="1" ht="15" hidden="1">
      <c r="C164" s="959"/>
      <c r="D164" s="960"/>
      <c r="E164" s="959"/>
      <c r="F164" s="959"/>
      <c r="G164" s="959"/>
      <c r="H164" s="960"/>
    </row>
    <row r="165" spans="3:13" s="11" customFormat="1" ht="15" hidden="1">
      <c r="C165" s="961"/>
      <c r="D165" s="962"/>
      <c r="E165" s="959"/>
      <c r="F165" s="959"/>
      <c r="G165" s="960"/>
      <c r="H165" s="959"/>
    </row>
    <row r="166" spans="3:13" s="11" customFormat="1" ht="15" hidden="1">
      <c r="C166" s="961"/>
      <c r="D166" s="962"/>
      <c r="E166" s="959"/>
      <c r="F166" s="959"/>
      <c r="G166" s="960"/>
      <c r="H166" s="959"/>
    </row>
    <row r="167" spans="3:13" s="11" customFormat="1" ht="15" hidden="1">
      <c r="C167" s="961"/>
      <c r="D167" s="962"/>
      <c r="E167" s="959"/>
      <c r="F167" s="959"/>
      <c r="G167" s="960"/>
      <c r="H167" s="959"/>
    </row>
    <row r="168" spans="3:13" s="11" customFormat="1" ht="13.5" hidden="1"/>
    <row r="169" spans="3:13" s="11" customFormat="1" ht="13.5" hidden="1"/>
    <row r="170" spans="3:13" s="11" customFormat="1" ht="13.5" hidden="1"/>
    <row r="171" spans="3:13" s="11" customFormat="1" ht="13.5" hidden="1"/>
    <row r="172" spans="3:13" s="11" customFormat="1" ht="13.5" hidden="1"/>
    <row r="173" spans="3:13" s="11" customFormat="1" ht="15" hidden="1">
      <c r="I173" s="914"/>
      <c r="J173" s="914"/>
      <c r="K173" s="914"/>
      <c r="L173" s="914"/>
      <c r="M173" s="914"/>
    </row>
    <row r="174" spans="3:13" s="11" customFormat="1" ht="15" hidden="1">
      <c r="I174" s="959"/>
      <c r="J174" s="959"/>
      <c r="K174" s="960"/>
      <c r="L174" s="914"/>
      <c r="M174" s="914"/>
    </row>
    <row r="175" spans="3:13" s="11" customFormat="1" ht="15" hidden="1">
      <c r="I175" s="959"/>
      <c r="J175" s="959"/>
      <c r="K175" s="960"/>
      <c r="L175" s="914"/>
      <c r="M175" s="914"/>
    </row>
    <row r="176" spans="3:13" s="11" customFormat="1" ht="15" hidden="1">
      <c r="I176" s="959"/>
      <c r="J176" s="959"/>
      <c r="K176" s="960"/>
      <c r="L176" s="914"/>
      <c r="M176" s="914"/>
    </row>
    <row r="177" s="11" customFormat="1" ht="13.5" hidden="1"/>
    <row r="178" s="11" customFormat="1" ht="13.5" hidden="1"/>
    <row r="179" s="11" customFormat="1" ht="13.5" hidden="1"/>
    <row r="180" s="11" customFormat="1" ht="13.5" hidden="1"/>
    <row r="181" s="11" customFormat="1" ht="13.5" hidden="1"/>
    <row r="182" s="11" customFormat="1" ht="13.5" hidden="1"/>
    <row r="183" s="11" customFormat="1" ht="13.5" hidden="1"/>
    <row r="184" s="11" customFormat="1" ht="13.5" hidden="1"/>
    <row r="185" s="11" customFormat="1" ht="13.5" hidden="1"/>
    <row r="186" s="11" customFormat="1" ht="13.5" hidden="1"/>
    <row r="187" s="11" customFormat="1" ht="13.5" hidden="1"/>
    <row r="188" s="11" customFormat="1" ht="13.5" hidden="1"/>
    <row r="189" s="11" customFormat="1" ht="13.5" hidden="1"/>
    <row r="190" s="11" customFormat="1" ht="13.5" hidden="1"/>
    <row r="191" s="11" customFormat="1" ht="13.5" hidden="1"/>
    <row r="192" s="11" customFormat="1" ht="13.5" hidden="1"/>
    <row r="193" s="11" customFormat="1" ht="13.5" hidden="1"/>
    <row r="194" s="11" customFormat="1" ht="13.5" hidden="1"/>
    <row r="195" s="11" customFormat="1" ht="13.5" hidden="1"/>
    <row r="196" s="11" customFormat="1" ht="13.5" hidden="1"/>
    <row r="197" s="11" customFormat="1" ht="13.5" hidden="1"/>
    <row r="198" s="11" customFormat="1" ht="13.5" hidden="1"/>
    <row r="199" s="11" customFormat="1" ht="13.5" hidden="1"/>
    <row r="200" s="11" customFormat="1" ht="13.5" hidden="1"/>
    <row r="201" s="11" customFormat="1" ht="13.5" hidden="1"/>
    <row r="202" s="11" customFormat="1" ht="13.5" hidden="1"/>
    <row r="203" s="11" customFormat="1" ht="13.5" hidden="1"/>
    <row r="204" s="11" customFormat="1" ht="13.5" hidden="1"/>
    <row r="205" s="11" customFormat="1" ht="13.5" hidden="1"/>
    <row r="206" s="11" customFormat="1" ht="13.5" hidden="1"/>
    <row r="207" s="11" customFormat="1" ht="13.5" hidden="1"/>
    <row r="208" s="11" customFormat="1" ht="13.5" hidden="1"/>
    <row r="209" spans="3:8" s="11" customFormat="1" ht="13.5" hidden="1"/>
    <row r="210" spans="3:8" s="11" customFormat="1" ht="13.5" hidden="1"/>
    <row r="211" spans="3:8" s="11" customFormat="1" ht="13.5" hidden="1"/>
    <row r="212" spans="3:8" s="11" customFormat="1" ht="13.5" hidden="1"/>
    <row r="213" spans="3:8" s="11" customFormat="1" ht="13.5" hidden="1"/>
    <row r="214" spans="3:8" s="11" customFormat="1" ht="13.5" hidden="1"/>
    <row r="215" spans="3:8" s="11" customFormat="1" ht="13.5" hidden="1"/>
    <row r="216" spans="3:8" s="11" customFormat="1" ht="13.5" hidden="1"/>
    <row r="217" spans="3:8" s="11" customFormat="1" ht="13.5" hidden="1"/>
    <row r="218" spans="3:8" s="11" customFormat="1" ht="13.5" hidden="1"/>
    <row r="219" spans="3:8" s="11" customFormat="1" ht="13.5" hidden="1"/>
    <row r="220" spans="3:8" s="11" customFormat="1" ht="14" hidden="1" thickBot="1">
      <c r="C220" s="98"/>
      <c r="D220" s="98"/>
      <c r="E220" s="98"/>
      <c r="F220" s="98"/>
      <c r="G220" s="98"/>
      <c r="H220" s="98"/>
    </row>
    <row r="221" spans="3:8" s="11" customFormat="1" ht="13.5" hidden="1"/>
    <row r="222" spans="3:8" s="11" customFormat="1" ht="13.5" hidden="1"/>
    <row r="223" spans="3:8" s="11" customFormat="1" ht="13.5" hidden="1"/>
    <row r="224" spans="3:8" s="11" customFormat="1" ht="13.5" hidden="1"/>
    <row r="225" spans="1:8" ht="13.5" hidden="1">
      <c r="A225" s="11"/>
    </row>
    <row r="226" spans="1:8" ht="13.5" hidden="1">
      <c r="A226" s="11"/>
    </row>
    <row r="227" spans="1:8" ht="13.5" hidden="1">
      <c r="A227" s="11"/>
    </row>
    <row r="228" spans="1:8" ht="13.5" hidden="1">
      <c r="A228" s="11"/>
    </row>
    <row r="229" spans="1:8" s="98" customFormat="1" ht="14" hidden="1" thickBot="1">
      <c r="A229" s="11"/>
      <c r="B229" s="11"/>
      <c r="C229" s="11"/>
      <c r="D229" s="11"/>
      <c r="E229" s="11"/>
      <c r="F229" s="11"/>
      <c r="G229" s="11"/>
      <c r="H229" s="11"/>
    </row>
    <row r="230" spans="1:8" ht="13.5" hidden="1">
      <c r="A230" s="11"/>
    </row>
    <row r="231" spans="1:8" ht="13.5" hidden="1">
      <c r="A231" s="11"/>
    </row>
    <row r="232" spans="1:8" ht="13.5" hidden="1">
      <c r="A232" s="11"/>
    </row>
    <row r="233" spans="1:8" ht="13.5" hidden="1">
      <c r="A233" s="11"/>
    </row>
    <row r="234" spans="1:8" ht="13.5" hidden="1">
      <c r="A234" s="11"/>
    </row>
    <row r="235" spans="1:8" ht="13.5" hidden="1">
      <c r="A235" s="11"/>
    </row>
    <row r="236" spans="1:8" ht="13.5" hidden="1">
      <c r="A236" s="11"/>
    </row>
    <row r="237" spans="1:8" ht="13.5" hidden="1">
      <c r="A237" s="11"/>
    </row>
    <row r="238" spans="1:8" ht="13.5" hidden="1">
      <c r="A238" s="11"/>
    </row>
    <row r="239" spans="1:8" ht="13.5" hidden="1">
      <c r="A239" s="11"/>
    </row>
    <row r="240" spans="1:8" ht="13.5" hidden="1">
      <c r="A240" s="11"/>
    </row>
    <row r="241" s="11" customFormat="1" ht="13.5" hidden="1"/>
    <row r="242" s="11" customFormat="1" ht="13.5" hidden="1"/>
    <row r="243" s="11" customFormat="1" ht="13.5" hidden="1"/>
    <row r="244" s="11" customFormat="1" ht="13.5" hidden="1"/>
    <row r="245" s="11" customFormat="1" ht="13.5" hidden="1"/>
    <row r="246" s="11" customFormat="1" ht="13.5" hidden="1"/>
    <row r="247" s="11" customFormat="1" ht="13.5" hidden="1"/>
    <row r="248" s="11" customFormat="1" ht="13.5" hidden="1"/>
    <row r="249" s="11" customFormat="1" ht="13.5" hidden="1"/>
    <row r="250" s="11" customFormat="1" ht="13.5" hidden="1"/>
    <row r="251" s="11" customFormat="1" ht="13.5" hidden="1"/>
    <row r="252" s="11" customFormat="1" ht="13.5" hidden="1"/>
    <row r="253" s="11" customFormat="1" ht="13.5" hidden="1"/>
    <row r="254" s="11" customFormat="1" ht="13.5" hidden="1"/>
    <row r="255" s="11" customFormat="1" ht="13.5" hidden="1"/>
    <row r="256" s="11" customFormat="1" ht="13.5" hidden="1"/>
    <row r="257" s="11" customFormat="1" ht="13.5" hidden="1"/>
    <row r="258" s="11" customFormat="1" ht="13.5" hidden="1"/>
    <row r="259" s="11" customFormat="1" ht="13.5" hidden="1"/>
    <row r="260" s="11" customFormat="1" ht="13.5" hidden="1"/>
    <row r="261" s="11" customFormat="1" ht="13.5" hidden="1"/>
    <row r="262" s="11" customFormat="1" ht="13.5" hidden="1"/>
    <row r="263" s="11" customFormat="1" ht="13.5" hidden="1"/>
    <row r="264" s="11" customFormat="1" ht="13.5" hidden="1"/>
    <row r="265" s="11" customFormat="1" ht="13.5" hidden="1"/>
    <row r="266" s="11" customFormat="1" ht="13.5" hidden="1"/>
    <row r="267" s="11" customFormat="1" ht="13.5" hidden="1"/>
    <row r="268" s="11" customFormat="1" ht="13.5" hidden="1"/>
    <row r="269" s="11" customFormat="1" ht="13.5" hidden="1"/>
    <row r="270" s="11" customFormat="1" ht="13.5" hidden="1"/>
    <row r="271" s="11" customFormat="1" ht="13.5" hidden="1"/>
    <row r="272" s="11" customFormat="1" ht="13.5" hidden="1"/>
    <row r="273" s="11" customFormat="1" ht="13.5" hidden="1"/>
    <row r="274" s="11" customFormat="1" ht="13.5" hidden="1"/>
    <row r="275" s="11" customFormat="1" ht="13.5" hidden="1"/>
    <row r="276" s="11" customFormat="1" ht="13.5" hidden="1"/>
    <row r="277" s="11" customFormat="1" ht="13.5" hidden="1"/>
    <row r="278" s="11" customFormat="1" ht="13.5" hidden="1"/>
    <row r="279" s="11" customFormat="1" ht="13.5" hidden="1"/>
    <row r="280" s="11" customFormat="1" ht="13.5" hidden="1"/>
    <row r="281" s="11" customFormat="1" ht="13.5" hidden="1"/>
    <row r="282" s="11" customFormat="1" ht="13.5" hidden="1"/>
    <row r="283" s="11" customFormat="1" ht="13.5" hidden="1"/>
    <row r="284" s="11" customFormat="1" ht="13.5" hidden="1"/>
    <row r="285" s="11" customFormat="1" ht="13.5" hidden="1"/>
    <row r="286" s="11" customFormat="1" ht="13.5" hidden="1"/>
    <row r="287" s="11" customFormat="1" ht="13.5" hidden="1"/>
    <row r="288" s="11" customFormat="1" ht="13.5" hidden="1"/>
    <row r="289" spans="1:8" ht="13.5" hidden="1">
      <c r="A289" s="11"/>
    </row>
    <row r="290" spans="1:8" ht="13.5" hidden="1">
      <c r="A290" s="11"/>
    </row>
    <row r="291" spans="1:8" ht="14" hidden="1" thickBot="1">
      <c r="A291" s="11"/>
      <c r="C291" s="98"/>
      <c r="D291" s="98"/>
      <c r="E291" s="98"/>
      <c r="F291" s="98"/>
      <c r="G291" s="98"/>
      <c r="H291" s="98"/>
    </row>
    <row r="292" spans="1:8" ht="13.5" hidden="1">
      <c r="A292" s="11"/>
    </row>
    <row r="293" spans="1:8" ht="13.5" hidden="1">
      <c r="A293" s="11"/>
    </row>
    <row r="294" spans="1:8" ht="13.5" hidden="1">
      <c r="A294" s="11"/>
    </row>
    <row r="295" spans="1:8" ht="13.5" hidden="1">
      <c r="A295" s="11"/>
    </row>
    <row r="296" spans="1:8" ht="13.5" hidden="1">
      <c r="A296" s="11"/>
    </row>
    <row r="297" spans="1:8" ht="13.5" hidden="1">
      <c r="A297" s="11"/>
    </row>
    <row r="298" spans="1:8" ht="13.5" hidden="1">
      <c r="A298" s="11"/>
    </row>
    <row r="299" spans="1:8" ht="13.5" hidden="1">
      <c r="A299" s="11"/>
    </row>
    <row r="300" spans="1:8" s="98" customFormat="1" ht="14" hidden="1" thickBot="1">
      <c r="A300" s="11"/>
      <c r="B300" s="11"/>
      <c r="C300" s="11"/>
      <c r="D300" s="11"/>
      <c r="E300" s="11"/>
      <c r="F300" s="11"/>
      <c r="G300" s="11"/>
      <c r="H300" s="11"/>
    </row>
    <row r="301" spans="1:8" ht="13.5" hidden="1">
      <c r="A301" s="11"/>
    </row>
    <row r="302" spans="1:8" ht="13.5" hidden="1">
      <c r="A302" s="11"/>
    </row>
    <row r="303" spans="1:8" ht="13.5" hidden="1">
      <c r="A303" s="11"/>
    </row>
    <row r="304" spans="1:8" ht="13.5" hidden="1">
      <c r="A304" s="11"/>
    </row>
    <row r="305" s="11" customFormat="1" ht="13.5" hidden="1"/>
    <row r="306" s="11" customFormat="1" ht="13.5" hidden="1"/>
    <row r="307" s="11" customFormat="1" ht="13.5" hidden="1"/>
    <row r="308" s="11" customFormat="1" ht="13.5" hidden="1"/>
    <row r="309" s="11" customFormat="1" ht="13.5" hidden="1"/>
    <row r="310" s="11" customFormat="1" ht="13.5" hidden="1"/>
    <row r="311" s="11" customFormat="1" ht="13.5" hidden="1"/>
    <row r="312" s="11" customFormat="1" ht="13.5" hidden="1"/>
    <row r="313" s="11" customFormat="1" ht="13.5" hidden="1"/>
    <row r="314" s="11" customFormat="1" ht="13.5" hidden="1"/>
    <row r="315" s="11" customFormat="1" ht="13.5" hidden="1"/>
    <row r="316" s="11" customFormat="1" ht="13.5" hidden="1"/>
    <row r="317" s="11" customFormat="1" ht="13.5" hidden="1"/>
    <row r="318" s="11" customFormat="1" ht="13.5" hidden="1"/>
    <row r="319" s="11" customFormat="1" ht="13.5" hidden="1"/>
    <row r="320" s="11" customFormat="1" ht="13.5" hidden="1"/>
    <row r="321" s="11" customFormat="1" ht="13.5" hidden="1"/>
    <row r="322" s="11" customFormat="1" ht="13.5" hidden="1"/>
    <row r="323" s="11" customFormat="1" ht="13.5" hidden="1"/>
    <row r="324" s="11" customFormat="1" ht="13.5" hidden="1"/>
    <row r="325" s="11" customFormat="1" ht="13.5" hidden="1"/>
    <row r="326" s="11" customFormat="1" ht="13.5" hidden="1"/>
    <row r="327" s="11" customFormat="1" ht="13.5" hidden="1"/>
    <row r="328" s="11" customFormat="1" ht="13.5" hidden="1"/>
    <row r="329" s="11" customFormat="1" ht="13.5" hidden="1"/>
    <row r="330" s="11" customFormat="1" ht="13.5" hidden="1"/>
    <row r="331" s="11" customFormat="1" ht="13.5" hidden="1"/>
    <row r="332" s="11" customFormat="1" ht="13.5" hidden="1"/>
    <row r="333" s="11" customFormat="1" ht="13.5" hidden="1"/>
    <row r="334" s="11" customFormat="1" ht="13.5" hidden="1"/>
    <row r="335" s="11" customFormat="1" ht="13.5" hidden="1"/>
    <row r="336" s="11" customFormat="1" ht="13.5" hidden="1"/>
    <row r="337" s="11" customFormat="1" ht="13.5" hidden="1"/>
    <row r="338" s="11" customFormat="1" ht="13.5" hidden="1"/>
    <row r="339" s="11" customFormat="1" ht="13.5" hidden="1"/>
    <row r="340" s="11" customFormat="1" ht="13.5" hidden="1"/>
    <row r="341" s="11" customFormat="1" ht="13.5" hidden="1"/>
    <row r="342" s="11" customFormat="1" ht="13.5" hidden="1"/>
    <row r="343" s="11" customFormat="1" ht="13.5" hidden="1"/>
    <row r="344" s="11" customFormat="1" ht="13.5" hidden="1"/>
    <row r="345" s="11" customFormat="1" ht="13.5" hidden="1"/>
    <row r="346" s="11" customFormat="1" ht="13.5" hidden="1"/>
    <row r="347" s="11" customFormat="1" ht="13.5" hidden="1"/>
    <row r="348" s="11" customFormat="1" ht="13.5" hidden="1"/>
    <row r="349" s="11" customFormat="1" ht="13.5" hidden="1"/>
    <row r="350" s="11" customFormat="1" ht="13.5" hidden="1"/>
    <row r="351" s="11" customFormat="1" ht="13.5" hidden="1"/>
    <row r="352" s="11" customFormat="1" ht="13.5" hidden="1"/>
    <row r="353" s="11" customFormat="1" ht="13.5" hidden="1"/>
    <row r="354" s="11" customFormat="1" ht="13.5" hidden="1"/>
    <row r="355" s="11" customFormat="1" ht="13.5" hidden="1"/>
    <row r="356" s="11" customFormat="1" ht="13.5" hidden="1"/>
    <row r="357" s="11" customFormat="1" ht="13.5" hidden="1"/>
    <row r="358" s="11" customFormat="1" ht="13.5" hidden="1"/>
    <row r="359" s="11" customFormat="1" ht="13.5" hidden="1"/>
    <row r="360" s="11" customFormat="1" ht="13.5" hidden="1"/>
    <row r="361" s="11" customFormat="1" ht="13.5" hidden="1"/>
    <row r="362" s="11" customFormat="1" ht="13.5" hidden="1"/>
    <row r="363" s="11" customFormat="1" ht="13.5" hidden="1"/>
    <row r="364" s="11" customFormat="1" ht="13.5" hidden="1"/>
    <row r="365" s="11" customFormat="1" ht="13.5" hidden="1"/>
    <row r="366" s="11" customFormat="1" ht="13.5" hidden="1"/>
    <row r="367" s="11" customFormat="1" ht="13.5" hidden="1"/>
    <row r="368" s="11" customFormat="1" ht="13.5" hidden="1"/>
    <row r="369" s="11" customFormat="1" ht="13.5" hidden="1"/>
    <row r="370" s="11" customFormat="1" ht="13.5" hidden="1"/>
    <row r="371" s="11" customFormat="1" ht="13.5" hidden="1"/>
    <row r="372" s="11" customFormat="1" ht="13.5" hidden="1"/>
    <row r="373" s="11" customFormat="1" ht="13.5" hidden="1"/>
    <row r="374" s="11" customFormat="1" ht="13.5" hidden="1"/>
    <row r="375" s="11" customFormat="1" ht="13.5" hidden="1"/>
    <row r="376" s="11" customFormat="1" ht="13.5" hidden="1"/>
    <row r="377" s="11" customFormat="1" ht="13.5" hidden="1"/>
    <row r="378" s="11" customFormat="1" ht="13.5" hidden="1"/>
    <row r="379" s="11" customFormat="1" ht="13.5" hidden="1"/>
    <row r="380" s="11" customFormat="1" ht="13.5" hidden="1"/>
    <row r="381" s="11" customFormat="1" ht="13.5" hidden="1"/>
    <row r="382" s="11" customFormat="1" ht="13.5" hidden="1"/>
    <row r="383" s="11" customFormat="1" ht="13.5" hidden="1"/>
    <row r="384" s="11" customFormat="1" ht="13.5" hidden="1"/>
    <row r="385" s="11" customFormat="1" ht="13.5" hidden="1"/>
    <row r="386" s="11" customFormat="1" ht="13.5" hidden="1"/>
    <row r="387" s="11" customFormat="1" ht="13.5" hidden="1"/>
    <row r="388" s="11" customFormat="1" ht="13.5" hidden="1"/>
    <row r="389" s="11" customFormat="1" ht="13.5" hidden="1"/>
    <row r="390" s="11" customFormat="1" ht="13.5" hidden="1"/>
    <row r="391" s="11" customFormat="1" ht="13.5" hidden="1"/>
    <row r="392" s="11" customFormat="1" ht="13.5" hidden="1"/>
    <row r="393" s="11" customFormat="1" ht="13.5" hidden="1"/>
    <row r="394" s="11" customFormat="1" ht="13.5" hidden="1"/>
    <row r="395" s="11" customFormat="1" ht="13.5" hidden="1"/>
    <row r="396" s="11" customFormat="1" ht="13.5" hidden="1"/>
    <row r="397" s="11" customFormat="1" ht="13.5" hidden="1"/>
    <row r="398" s="11" customFormat="1" ht="13.5" hidden="1"/>
    <row r="399" s="11" customFormat="1" ht="13.5" hidden="1"/>
    <row r="400" s="11" customFormat="1" ht="13.5" hidden="1"/>
    <row r="401" s="11" customFormat="1" ht="13.5" hidden="1"/>
    <row r="402" s="11" customFormat="1" ht="13.5" hidden="1"/>
    <row r="403" s="11" customFormat="1" ht="13.5" hidden="1"/>
    <row r="404" s="11" customFormat="1" ht="13.5" hidden="1"/>
    <row r="405" s="11" customFormat="1" ht="13.5" hidden="1"/>
    <row r="406" s="11" customFormat="1" ht="13.5" hidden="1"/>
    <row r="407" s="11" customFormat="1" ht="13.5" hidden="1"/>
    <row r="408" s="11" customFormat="1" ht="13.5" hidden="1"/>
    <row r="409" s="11" customFormat="1" ht="13.5" hidden="1"/>
    <row r="410" s="11" customFormat="1" ht="13.5" hidden="1"/>
    <row r="411" s="11" customFormat="1" ht="13.5" hidden="1"/>
    <row r="412" s="11" customFormat="1" ht="13.5" hidden="1"/>
    <row r="413" s="11" customFormat="1" ht="13.5" hidden="1"/>
    <row r="414" s="11" customFormat="1" ht="13.5" hidden="1"/>
    <row r="415" s="11" customFormat="1" ht="13.5" hidden="1"/>
    <row r="416" s="11" customFormat="1" ht="13.5" hidden="1"/>
    <row r="417" s="11" customFormat="1" ht="13.5" hidden="1"/>
    <row r="418" s="11" customFormat="1" ht="13.5" hidden="1"/>
    <row r="419" s="11" customFormat="1" ht="13.5" hidden="1"/>
  </sheetData>
  <sheetProtection algorithmName="SHA-512" hashValue="T5GJHw/Ic3HdVRm2qdNUGPDEYp5fiq6zX2K4h5iCDB34SXhPvuhBPpF3IHm/2eqlHvWtTbsVVHNnTnw6CQ+84A==" saltValue="mZOXdhn6gbHr5OGFQDXgtQ==" spinCount="100000" sheet="1" objects="1" scenarios="1"/>
  <mergeCells count="16">
    <mergeCell ref="C3:V3"/>
    <mergeCell ref="C23:D23"/>
    <mergeCell ref="E23:F23"/>
    <mergeCell ref="G23:H23"/>
    <mergeCell ref="C25:M34"/>
    <mergeCell ref="C6:M6"/>
    <mergeCell ref="C7:M19"/>
    <mergeCell ref="C20:D20"/>
    <mergeCell ref="E20:F20"/>
    <mergeCell ref="G20:H20"/>
    <mergeCell ref="C21:D21"/>
    <mergeCell ref="E21:F21"/>
    <mergeCell ref="G21:H21"/>
    <mergeCell ref="C22:D22"/>
    <mergeCell ref="E22:F22"/>
    <mergeCell ref="G22:H2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25C8-A45F-45B0-97EA-970B9828D770}">
  <sheetPr codeName="Planilha15">
    <tabColor theme="0"/>
  </sheetPr>
  <dimension ref="A1:XDT418"/>
  <sheetViews>
    <sheetView showGridLines="0" zoomScale="70" zoomScaleNormal="70" workbookViewId="0"/>
  </sheetViews>
  <sheetFormatPr defaultColWidth="0" defaultRowHeight="0" customHeight="1" zeroHeight="1"/>
  <cols>
    <col min="1" max="1" width="46.7265625" style="295" customWidth="1"/>
    <col min="2" max="2" width="7.81640625" style="296" customWidth="1"/>
    <col min="3" max="15" width="20.7265625" style="296" customWidth="1"/>
    <col min="16" max="16348" width="0" style="296" hidden="1"/>
    <col min="16349" max="16384" width="20.7265625" style="296" hidden="1"/>
  </cols>
  <sheetData>
    <row r="1" spans="3:22" ht="13.5"/>
    <row r="2" spans="3:22" ht="13.5"/>
    <row r="3" spans="3:22" ht="31.5">
      <c r="C3" s="1228" t="s">
        <v>964</v>
      </c>
      <c r="D3" s="1229"/>
      <c r="E3" s="1229"/>
      <c r="F3" s="1229"/>
      <c r="G3" s="1229"/>
      <c r="H3" s="1229"/>
      <c r="I3" s="1229"/>
      <c r="J3" s="1229"/>
      <c r="K3" s="1229"/>
      <c r="L3" s="1229"/>
      <c r="M3" s="1229"/>
      <c r="N3" s="1229"/>
      <c r="O3" s="1229"/>
      <c r="P3" s="1229"/>
      <c r="Q3" s="1229"/>
      <c r="R3" s="1229"/>
      <c r="S3" s="1229"/>
      <c r="T3" s="1229"/>
      <c r="U3" s="1229"/>
      <c r="V3" s="1229"/>
    </row>
    <row r="4" spans="3:22" ht="13.5"/>
    <row r="5" spans="3:22" ht="13.5"/>
    <row r="6" spans="3:22" ht="15" customHeight="1">
      <c r="C6" s="2096" t="s">
        <v>700</v>
      </c>
      <c r="D6" s="2097"/>
      <c r="E6" s="2097"/>
      <c r="F6" s="2097"/>
      <c r="G6" s="2097"/>
      <c r="H6" s="2097"/>
      <c r="I6" s="2097"/>
      <c r="J6" s="2097"/>
      <c r="K6" s="2097"/>
      <c r="L6" s="2097"/>
      <c r="M6" s="2097"/>
    </row>
    <row r="7" spans="3:22" ht="15">
      <c r="C7" s="2144" t="s">
        <v>211</v>
      </c>
      <c r="D7" s="2144"/>
      <c r="E7" s="2144"/>
      <c r="F7" s="2145"/>
      <c r="G7" s="2146" t="s">
        <v>456</v>
      </c>
      <c r="H7" s="2147"/>
      <c r="I7" s="2147"/>
      <c r="J7" s="2147"/>
      <c r="K7" s="2147"/>
      <c r="L7" s="2147"/>
      <c r="M7" s="2147"/>
    </row>
    <row r="8" spans="3:22" ht="162.75" customHeight="1">
      <c r="C8" s="2111" t="s">
        <v>694</v>
      </c>
      <c r="D8" s="2111"/>
      <c r="E8" s="2111"/>
      <c r="F8" s="2112"/>
      <c r="G8" s="2148" t="s">
        <v>1482</v>
      </c>
      <c r="H8" s="2148"/>
      <c r="I8" s="2148"/>
      <c r="J8" s="2148"/>
      <c r="K8" s="2148"/>
      <c r="L8" s="2148"/>
      <c r="M8" s="2148"/>
    </row>
    <row r="9" spans="3:22" ht="97.5" customHeight="1">
      <c r="C9" s="2111" t="s">
        <v>695</v>
      </c>
      <c r="D9" s="2111"/>
      <c r="E9" s="2111"/>
      <c r="F9" s="2112"/>
      <c r="G9" s="1704" t="s">
        <v>697</v>
      </c>
      <c r="H9" s="1704"/>
      <c r="I9" s="1704"/>
      <c r="J9" s="1704"/>
      <c r="K9" s="1704"/>
      <c r="L9" s="1704"/>
      <c r="M9" s="1704"/>
    </row>
    <row r="10" spans="3:22" ht="108" customHeight="1">
      <c r="C10" s="2111" t="s">
        <v>696</v>
      </c>
      <c r="D10" s="2111"/>
      <c r="E10" s="2111"/>
      <c r="F10" s="2112"/>
      <c r="G10" s="1704" t="s">
        <v>697</v>
      </c>
      <c r="H10" s="1704"/>
      <c r="I10" s="1704"/>
      <c r="J10" s="1704"/>
      <c r="K10" s="1704"/>
      <c r="L10" s="1704"/>
      <c r="M10" s="1704"/>
    </row>
    <row r="11" spans="3:22" ht="102.75" customHeight="1">
      <c r="C11" s="2111" t="s">
        <v>1483</v>
      </c>
      <c r="D11" s="2111"/>
      <c r="E11" s="2111"/>
      <c r="F11" s="2112"/>
      <c r="G11" s="2149" t="s">
        <v>1484</v>
      </c>
      <c r="H11" s="2149"/>
      <c r="I11" s="2149"/>
      <c r="J11" s="2149"/>
      <c r="K11" s="2149"/>
      <c r="L11" s="2149"/>
      <c r="M11" s="2149"/>
    </row>
    <row r="12" spans="3:22" ht="147.75" customHeight="1">
      <c r="C12" s="2111" t="s">
        <v>1517</v>
      </c>
      <c r="D12" s="2111"/>
      <c r="E12" s="2111"/>
      <c r="F12" s="2112"/>
      <c r="G12" s="1712" t="s">
        <v>1485</v>
      </c>
      <c r="H12" s="1712"/>
      <c r="I12" s="1712"/>
      <c r="J12" s="1712"/>
      <c r="K12" s="1712"/>
      <c r="L12" s="1712"/>
      <c r="M12" s="1712"/>
    </row>
    <row r="13" spans="3:22" ht="13.5"/>
    <row r="14" spans="3:22" ht="13.5"/>
    <row r="15" spans="3:22" ht="15.5">
      <c r="C15" s="2143" t="s">
        <v>1016</v>
      </c>
      <c r="D15" s="1679"/>
      <c r="E15" s="1679"/>
      <c r="F15" s="1679"/>
      <c r="G15" s="1679"/>
      <c r="H15" s="1679"/>
      <c r="I15" s="1679"/>
      <c r="J15" s="1679"/>
      <c r="K15" s="1679"/>
      <c r="L15" s="1679"/>
      <c r="M15" s="1679"/>
    </row>
    <row r="16" spans="3:22" ht="15">
      <c r="C16" s="2144" t="s">
        <v>211</v>
      </c>
      <c r="D16" s="2144"/>
      <c r="E16" s="2144"/>
      <c r="F16" s="2145"/>
      <c r="G16" s="2146" t="s">
        <v>456</v>
      </c>
      <c r="H16" s="2147"/>
      <c r="I16" s="2147"/>
      <c r="J16" s="2147"/>
      <c r="K16" s="2147"/>
      <c r="L16" s="2147"/>
      <c r="M16" s="2147"/>
    </row>
    <row r="17" spans="1:14" ht="83.25" customHeight="1">
      <c r="C17" s="2138" t="s">
        <v>1495</v>
      </c>
      <c r="D17" s="2138"/>
      <c r="E17" s="2138"/>
      <c r="F17" s="2139"/>
      <c r="G17" s="2140" t="s">
        <v>699</v>
      </c>
      <c r="H17" s="2141"/>
      <c r="I17" s="2141"/>
      <c r="J17" s="2141"/>
      <c r="K17" s="2141"/>
      <c r="L17" s="2141"/>
      <c r="M17" s="2141"/>
    </row>
    <row r="18" spans="1:14" s="844" customFormat="1" ht="83.25" customHeight="1">
      <c r="A18" s="295"/>
      <c r="B18" s="296"/>
      <c r="C18" s="2111" t="s">
        <v>698</v>
      </c>
      <c r="D18" s="2111"/>
      <c r="E18" s="2111"/>
      <c r="F18" s="2112"/>
      <c r="G18" s="1653"/>
      <c r="H18" s="2142"/>
      <c r="I18" s="2142"/>
      <c r="J18" s="2142"/>
      <c r="K18" s="2142"/>
      <c r="L18" s="2142"/>
      <c r="M18" s="2142"/>
      <c r="N18" s="296"/>
    </row>
    <row r="19" spans="1:14" ht="13.5"/>
    <row r="20" spans="1:14" ht="13.5"/>
    <row r="21" spans="1:14" ht="15" customHeight="1">
      <c r="C21" s="2143" t="s">
        <v>1015</v>
      </c>
      <c r="D21" s="1679"/>
      <c r="E21" s="1679"/>
      <c r="F21" s="1679"/>
      <c r="G21" s="1679"/>
      <c r="H21" s="1679"/>
      <c r="I21" s="1679"/>
      <c r="J21" s="1679"/>
      <c r="K21" s="1679"/>
      <c r="L21" s="1679"/>
      <c r="M21" s="1679"/>
    </row>
    <row r="22" spans="1:14" ht="15">
      <c r="C22" s="2144" t="s">
        <v>211</v>
      </c>
      <c r="D22" s="2144"/>
      <c r="E22" s="2144"/>
      <c r="F22" s="2145"/>
      <c r="G22" s="2146" t="s">
        <v>456</v>
      </c>
      <c r="H22" s="2147"/>
      <c r="I22" s="2147"/>
      <c r="J22" s="2147"/>
      <c r="K22" s="2147"/>
      <c r="L22" s="2147"/>
      <c r="M22" s="2147"/>
    </row>
    <row r="23" spans="1:14" ht="295.5" customHeight="1">
      <c r="C23" s="2111" t="s">
        <v>1013</v>
      </c>
      <c r="D23" s="2111"/>
      <c r="E23" s="2111"/>
      <c r="F23" s="2112"/>
      <c r="G23" s="1712" t="s">
        <v>1486</v>
      </c>
      <c r="H23" s="1712"/>
      <c r="I23" s="1712"/>
      <c r="J23" s="1712"/>
      <c r="K23" s="1712"/>
      <c r="L23" s="1712"/>
      <c r="M23" s="1712"/>
    </row>
    <row r="24" spans="1:14" ht="187.5" customHeight="1">
      <c r="C24" s="2111" t="s">
        <v>1014</v>
      </c>
      <c r="D24" s="2111"/>
      <c r="E24" s="2111"/>
      <c r="F24" s="2112"/>
      <c r="G24" s="1636" t="s">
        <v>1487</v>
      </c>
      <c r="H24" s="2136"/>
      <c r="I24" s="2136"/>
      <c r="J24" s="2136"/>
      <c r="K24" s="2136"/>
      <c r="L24" s="2136"/>
      <c r="M24" s="2136"/>
    </row>
    <row r="25" spans="1:14" ht="13.5"/>
    <row r="26" spans="1:14" ht="13.5"/>
    <row r="27" spans="1:14" ht="15.5">
      <c r="C27" s="1308" t="s">
        <v>701</v>
      </c>
      <c r="D27" s="1309"/>
      <c r="E27" s="1309"/>
      <c r="F27" s="1309"/>
      <c r="G27" s="1309"/>
      <c r="H27" s="1309"/>
      <c r="I27" s="1309"/>
      <c r="J27" s="1309"/>
      <c r="K27" s="1309"/>
      <c r="L27" s="1309"/>
      <c r="M27" s="1309"/>
    </row>
    <row r="28" spans="1:14" ht="15">
      <c r="C28" s="2130" t="s">
        <v>702</v>
      </c>
      <c r="D28" s="2130"/>
      <c r="E28" s="2130"/>
      <c r="F28" s="2130"/>
      <c r="G28" s="2130"/>
      <c r="H28" s="2130"/>
      <c r="I28" s="2130"/>
      <c r="J28" s="2130"/>
    </row>
    <row r="29" spans="1:14" ht="15">
      <c r="C29" s="328"/>
      <c r="D29" s="328"/>
      <c r="E29" s="328"/>
      <c r="F29" s="328"/>
      <c r="G29" s="328">
        <v>2022</v>
      </c>
      <c r="H29" s="328">
        <v>2023</v>
      </c>
      <c r="I29" s="328">
        <v>2024</v>
      </c>
      <c r="J29" s="328">
        <v>2025</v>
      </c>
    </row>
    <row r="30" spans="1:14" ht="15">
      <c r="C30" s="2127" t="s">
        <v>703</v>
      </c>
      <c r="D30" s="2128"/>
      <c r="E30" s="2128"/>
      <c r="F30" s="2129"/>
      <c r="G30" s="329">
        <v>4698</v>
      </c>
      <c r="H30" s="331">
        <v>6731</v>
      </c>
      <c r="I30" s="329">
        <v>4578</v>
      </c>
      <c r="J30" s="335">
        <v>4171</v>
      </c>
    </row>
    <row r="31" spans="1:14" ht="15">
      <c r="C31" s="2127" t="s">
        <v>704</v>
      </c>
      <c r="D31" s="2128"/>
      <c r="E31" s="2128"/>
      <c r="F31" s="2129"/>
      <c r="G31" s="330">
        <v>117</v>
      </c>
      <c r="H31" s="332">
        <v>200</v>
      </c>
      <c r="I31" s="334">
        <v>217</v>
      </c>
      <c r="J31" s="336">
        <v>166</v>
      </c>
    </row>
    <row r="32" spans="1:14" ht="15">
      <c r="C32" s="2127" t="s">
        <v>705</v>
      </c>
      <c r="D32" s="2128"/>
      <c r="E32" s="2128"/>
      <c r="F32" s="2129"/>
      <c r="G32" s="964">
        <v>0.6</v>
      </c>
      <c r="H32" s="965">
        <v>0.56000000000000005</v>
      </c>
      <c r="I32" s="964">
        <v>0.54</v>
      </c>
      <c r="J32" s="966">
        <v>0.52</v>
      </c>
    </row>
    <row r="33" spans="1:15" ht="15">
      <c r="C33" s="2127" t="s">
        <v>706</v>
      </c>
      <c r="D33" s="2128"/>
      <c r="E33" s="2128"/>
      <c r="F33" s="2129"/>
      <c r="G33" s="330" t="s">
        <v>48</v>
      </c>
      <c r="H33" s="333" t="s">
        <v>48</v>
      </c>
      <c r="I33" s="54" t="s">
        <v>48</v>
      </c>
      <c r="J33" s="336" t="s">
        <v>48</v>
      </c>
    </row>
    <row r="34" spans="1:15" ht="15">
      <c r="C34" s="2127" t="s">
        <v>707</v>
      </c>
      <c r="D34" s="2128"/>
      <c r="E34" s="2128"/>
      <c r="F34" s="2129"/>
      <c r="G34" s="330">
        <v>117</v>
      </c>
      <c r="H34" s="332">
        <v>200</v>
      </c>
      <c r="I34" s="334">
        <v>217</v>
      </c>
      <c r="J34" s="336">
        <v>166</v>
      </c>
    </row>
    <row r="35" spans="1:15" s="480" customFormat="1" ht="13.5">
      <c r="A35" s="295"/>
      <c r="B35" s="296"/>
      <c r="C35" s="2131" t="s">
        <v>708</v>
      </c>
      <c r="D35" s="2131"/>
      <c r="E35" s="2131"/>
      <c r="F35" s="2131"/>
      <c r="G35" s="296"/>
      <c r="H35" s="296"/>
      <c r="I35" s="296"/>
      <c r="J35" s="296"/>
      <c r="K35" s="296"/>
      <c r="L35" s="296"/>
      <c r="M35" s="296"/>
      <c r="N35" s="296"/>
    </row>
    <row r="36" spans="1:15" s="480" customFormat="1" ht="13.5">
      <c r="A36" s="295"/>
      <c r="B36" s="296"/>
      <c r="C36" s="296"/>
      <c r="D36" s="296"/>
      <c r="E36" s="296"/>
      <c r="F36" s="296"/>
      <c r="G36" s="296"/>
      <c r="H36" s="296"/>
      <c r="I36" s="296"/>
      <c r="J36" s="296"/>
      <c r="K36" s="296"/>
      <c r="L36" s="296"/>
      <c r="M36" s="296"/>
      <c r="N36" s="296"/>
    </row>
    <row r="37" spans="1:15" s="480" customFormat="1" ht="13.5">
      <c r="A37" s="295"/>
      <c r="B37" s="296"/>
      <c r="C37" s="296"/>
      <c r="D37" s="296"/>
      <c r="E37" s="296"/>
      <c r="F37" s="296"/>
      <c r="G37" s="296"/>
      <c r="H37" s="296"/>
      <c r="I37" s="296"/>
      <c r="J37" s="296"/>
      <c r="K37" s="296"/>
      <c r="L37" s="296"/>
      <c r="M37" s="296"/>
      <c r="N37" s="296"/>
    </row>
    <row r="38" spans="1:15" s="480" customFormat="1" ht="15.75" customHeight="1">
      <c r="A38" s="295"/>
      <c r="B38" s="296"/>
      <c r="C38" s="1679" t="s">
        <v>1017</v>
      </c>
      <c r="D38" s="1679"/>
      <c r="E38" s="1679"/>
      <c r="F38" s="1679"/>
      <c r="G38" s="1679"/>
      <c r="H38" s="1679"/>
      <c r="I38" s="1679"/>
      <c r="J38" s="1679"/>
      <c r="K38" s="1679"/>
      <c r="L38" s="1679"/>
      <c r="M38" s="1679"/>
      <c r="N38" s="296"/>
    </row>
    <row r="39" spans="1:15" s="480" customFormat="1" ht="15">
      <c r="A39" s="295"/>
      <c r="B39" s="296"/>
      <c r="C39" s="2133" t="s">
        <v>716</v>
      </c>
      <c r="D39" s="2133"/>
      <c r="E39" s="2133"/>
      <c r="F39" s="2133"/>
      <c r="G39" s="2133"/>
      <c r="H39" s="2133"/>
      <c r="I39" s="2133"/>
      <c r="J39" s="2133"/>
      <c r="K39" s="296"/>
      <c r="L39" s="296"/>
      <c r="M39" s="296"/>
      <c r="N39" s="296"/>
    </row>
    <row r="40" spans="1:15" s="480" customFormat="1" ht="45" customHeight="1">
      <c r="A40" s="295"/>
      <c r="B40" s="296"/>
      <c r="C40" s="2132" t="s">
        <v>709</v>
      </c>
      <c r="D40" s="2132"/>
      <c r="E40" s="2132"/>
      <c r="F40" s="2132"/>
      <c r="G40" s="328">
        <v>2025</v>
      </c>
      <c r="H40" s="2137" t="s">
        <v>161</v>
      </c>
      <c r="I40" s="2137"/>
      <c r="J40" s="328" t="s">
        <v>714</v>
      </c>
      <c r="K40" s="296"/>
      <c r="L40" s="296"/>
      <c r="M40" s="296"/>
      <c r="N40" s="296"/>
      <c r="O40" s="296"/>
    </row>
    <row r="41" spans="1:15" s="480" customFormat="1" ht="47.25" customHeight="1">
      <c r="A41" s="295"/>
      <c r="B41" s="296"/>
      <c r="C41" s="2134" t="s">
        <v>710</v>
      </c>
      <c r="D41" s="2134"/>
      <c r="E41" s="2134"/>
      <c r="F41" s="2135"/>
      <c r="G41" s="24">
        <v>141</v>
      </c>
      <c r="H41" s="2123" t="s">
        <v>715</v>
      </c>
      <c r="I41" s="2124"/>
      <c r="J41" s="24">
        <v>140</v>
      </c>
      <c r="K41" s="296"/>
      <c r="L41" s="296"/>
      <c r="M41" s="296"/>
      <c r="N41" s="296"/>
      <c r="O41" s="296"/>
    </row>
    <row r="42" spans="1:15" s="480" customFormat="1" ht="51.75" customHeight="1">
      <c r="A42" s="295"/>
      <c r="B42" s="296"/>
      <c r="C42" s="2111" t="s">
        <v>1488</v>
      </c>
      <c r="D42" s="2111"/>
      <c r="E42" s="2111"/>
      <c r="F42" s="2112"/>
      <c r="G42" s="340">
        <v>0.82</v>
      </c>
      <c r="H42" s="2123"/>
      <c r="I42" s="2124"/>
      <c r="J42" s="797"/>
      <c r="K42" s="296"/>
      <c r="L42" s="296"/>
      <c r="M42" s="296"/>
      <c r="N42" s="296"/>
      <c r="O42" s="296"/>
    </row>
    <row r="43" spans="1:15" s="480" customFormat="1" ht="51.75" customHeight="1">
      <c r="A43" s="295"/>
      <c r="B43" s="296"/>
      <c r="C43" s="2111" t="s">
        <v>711</v>
      </c>
      <c r="D43" s="2111"/>
      <c r="E43" s="2111"/>
      <c r="F43" s="2112"/>
      <c r="G43" s="24">
        <v>3</v>
      </c>
      <c r="H43" s="2123"/>
      <c r="I43" s="2124"/>
      <c r="J43" s="797"/>
      <c r="K43" s="296"/>
      <c r="L43" s="296"/>
      <c r="M43" s="296"/>
      <c r="N43" s="296"/>
      <c r="O43" s="296"/>
    </row>
    <row r="44" spans="1:15" s="480" customFormat="1" ht="55.5" customHeight="1">
      <c r="A44" s="295"/>
      <c r="B44" s="296"/>
      <c r="C44" s="2111" t="s">
        <v>712</v>
      </c>
      <c r="D44" s="2111"/>
      <c r="E44" s="2111"/>
      <c r="F44" s="2112"/>
      <c r="G44" s="967">
        <v>1</v>
      </c>
      <c r="H44" s="2123"/>
      <c r="I44" s="2124"/>
      <c r="J44" s="797"/>
      <c r="K44" s="296"/>
      <c r="L44" s="296"/>
      <c r="M44" s="296"/>
      <c r="N44" s="296"/>
      <c r="O44" s="296"/>
    </row>
    <row r="45" spans="1:15" s="480" customFormat="1" ht="54" customHeight="1">
      <c r="A45" s="295"/>
      <c r="B45" s="296"/>
      <c r="C45" s="2111" t="s">
        <v>713</v>
      </c>
      <c r="D45" s="2111"/>
      <c r="E45" s="2111"/>
      <c r="F45" s="2112"/>
      <c r="G45" s="338">
        <v>0</v>
      </c>
      <c r="H45" s="2125"/>
      <c r="I45" s="2126"/>
      <c r="J45" s="797"/>
      <c r="K45" s="296"/>
      <c r="L45" s="296"/>
      <c r="M45" s="296"/>
      <c r="N45" s="296"/>
      <c r="O45" s="296"/>
    </row>
    <row r="46" spans="1:15" s="480" customFormat="1" ht="13.5">
      <c r="A46" s="295"/>
      <c r="B46" s="296"/>
      <c r="C46" s="296"/>
      <c r="D46" s="296"/>
      <c r="E46" s="296"/>
      <c r="F46" s="296"/>
      <c r="G46" s="296"/>
      <c r="H46" s="296"/>
      <c r="I46" s="296"/>
      <c r="J46" s="296"/>
      <c r="K46" s="296"/>
      <c r="L46" s="296"/>
      <c r="M46" s="296"/>
      <c r="N46" s="296"/>
    </row>
    <row r="47" spans="1:15" s="480" customFormat="1" ht="13.5">
      <c r="A47" s="295"/>
      <c r="B47" s="296"/>
      <c r="C47" s="296"/>
      <c r="D47" s="296"/>
      <c r="E47" s="296"/>
      <c r="F47" s="296"/>
      <c r="G47" s="296"/>
      <c r="H47" s="296"/>
      <c r="I47" s="296"/>
      <c r="J47" s="296"/>
      <c r="K47" s="296"/>
      <c r="L47" s="296"/>
      <c r="M47" s="296"/>
      <c r="N47" s="296"/>
    </row>
    <row r="48" spans="1:15" s="480" customFormat="1" ht="15">
      <c r="A48" s="295"/>
      <c r="B48" s="296"/>
      <c r="C48" s="2118" t="s">
        <v>1489</v>
      </c>
      <c r="D48" s="2118"/>
      <c r="E48" s="2118"/>
      <c r="F48" s="2118"/>
      <c r="G48" s="2118"/>
      <c r="H48" s="2118"/>
      <c r="I48" s="2118"/>
      <c r="J48" s="2118"/>
      <c r="K48" s="296"/>
      <c r="L48" s="296"/>
      <c r="M48" s="296"/>
      <c r="N48" s="296"/>
    </row>
    <row r="49" spans="1:15" s="480" customFormat="1" ht="45" customHeight="1">
      <c r="A49" s="295"/>
      <c r="B49" s="296"/>
      <c r="C49" s="2113" t="s">
        <v>717</v>
      </c>
      <c r="D49" s="2113"/>
      <c r="E49" s="2113"/>
      <c r="F49" s="2113"/>
      <c r="G49" s="58">
        <v>2025</v>
      </c>
      <c r="H49" s="1262" t="s">
        <v>161</v>
      </c>
      <c r="I49" s="1262"/>
      <c r="J49" s="58" t="s">
        <v>720</v>
      </c>
      <c r="K49" s="296"/>
      <c r="L49" s="296"/>
      <c r="M49" s="296"/>
      <c r="N49" s="296"/>
      <c r="O49" s="296"/>
    </row>
    <row r="50" spans="1:15" s="480" customFormat="1" ht="74.25" customHeight="1">
      <c r="A50" s="295"/>
      <c r="B50" s="296"/>
      <c r="C50" s="2111" t="s">
        <v>718</v>
      </c>
      <c r="D50" s="2111"/>
      <c r="E50" s="2111"/>
      <c r="F50" s="2112"/>
      <c r="G50" s="337">
        <v>3</v>
      </c>
      <c r="H50" s="2119" t="s">
        <v>1522</v>
      </c>
      <c r="I50" s="2120"/>
      <c r="J50" s="797"/>
      <c r="K50" s="296"/>
      <c r="L50" s="296"/>
      <c r="M50" s="296"/>
      <c r="N50" s="296"/>
      <c r="O50" s="296"/>
    </row>
    <row r="51" spans="1:15" s="480" customFormat="1" ht="74.25" customHeight="1">
      <c r="A51" s="295"/>
      <c r="B51" s="296"/>
      <c r="C51" s="2111" t="s">
        <v>719</v>
      </c>
      <c r="D51" s="2111"/>
      <c r="E51" s="2111"/>
      <c r="F51" s="2112"/>
      <c r="G51" s="41">
        <v>1</v>
      </c>
      <c r="H51" s="2121"/>
      <c r="I51" s="2122"/>
      <c r="J51" s="797"/>
      <c r="K51" s="296"/>
      <c r="L51" s="296"/>
      <c r="M51" s="296"/>
      <c r="N51" s="296"/>
      <c r="O51" s="296"/>
    </row>
    <row r="52" spans="1:15" s="480" customFormat="1" ht="13.5">
      <c r="A52" s="295"/>
      <c r="B52" s="296"/>
      <c r="C52" s="296"/>
      <c r="D52" s="296"/>
      <c r="E52" s="296"/>
      <c r="F52" s="296"/>
      <c r="G52" s="296"/>
      <c r="H52" s="296"/>
      <c r="I52" s="296"/>
      <c r="J52" s="296"/>
      <c r="K52" s="296"/>
      <c r="L52" s="296"/>
      <c r="M52" s="296"/>
      <c r="N52" s="296"/>
    </row>
    <row r="53" spans="1:15" s="480" customFormat="1" ht="13.5">
      <c r="A53" s="295"/>
      <c r="B53" s="296"/>
      <c r="C53" s="296"/>
      <c r="D53" s="296"/>
      <c r="E53" s="296"/>
      <c r="F53" s="296"/>
      <c r="G53" s="296"/>
      <c r="H53" s="296"/>
      <c r="I53" s="296"/>
      <c r="J53" s="296"/>
      <c r="K53" s="296"/>
      <c r="L53" s="296"/>
      <c r="M53" s="296"/>
      <c r="N53" s="296"/>
    </row>
    <row r="54" spans="1:15" s="480" customFormat="1" ht="15">
      <c r="A54" s="295"/>
      <c r="B54" s="296"/>
      <c r="C54" s="2118" t="s">
        <v>1490</v>
      </c>
      <c r="D54" s="2118"/>
      <c r="E54" s="2118"/>
      <c r="F54" s="2118"/>
      <c r="G54" s="2118"/>
      <c r="H54" s="2118"/>
      <c r="I54" s="2118"/>
      <c r="J54" s="2118"/>
      <c r="K54" s="296"/>
      <c r="L54" s="296"/>
      <c r="M54" s="296"/>
      <c r="N54" s="296"/>
    </row>
    <row r="55" spans="1:15" s="480" customFormat="1" ht="15">
      <c r="A55" s="295"/>
      <c r="B55" s="296"/>
      <c r="C55" s="2113" t="s">
        <v>721</v>
      </c>
      <c r="D55" s="2113"/>
      <c r="E55" s="2113"/>
      <c r="F55" s="2113"/>
      <c r="G55" s="58">
        <v>2025</v>
      </c>
      <c r="H55" s="1262" t="s">
        <v>161</v>
      </c>
      <c r="I55" s="1262"/>
      <c r="J55" s="58" t="s">
        <v>714</v>
      </c>
      <c r="K55" s="296"/>
      <c r="L55" s="296"/>
      <c r="M55" s="296"/>
      <c r="N55" s="296"/>
      <c r="O55" s="296"/>
    </row>
    <row r="56" spans="1:15" s="480" customFormat="1" ht="63.75" customHeight="1">
      <c r="A56" s="295"/>
      <c r="B56" s="296"/>
      <c r="C56" s="2111" t="s">
        <v>722</v>
      </c>
      <c r="D56" s="2111"/>
      <c r="E56" s="2111"/>
      <c r="F56" s="2112"/>
      <c r="G56" s="229">
        <v>0</v>
      </c>
      <c r="H56" s="2114" t="s">
        <v>723</v>
      </c>
      <c r="I56" s="2115"/>
      <c r="J56" s="797"/>
      <c r="K56" s="296"/>
      <c r="L56" s="296"/>
      <c r="M56" s="296"/>
      <c r="N56" s="296"/>
      <c r="O56" s="296"/>
    </row>
    <row r="57" spans="1:15" s="480" customFormat="1" ht="63.75" customHeight="1">
      <c r="A57" s="295"/>
      <c r="B57" s="296"/>
      <c r="C57" s="2111" t="s">
        <v>1491</v>
      </c>
      <c r="D57" s="2111"/>
      <c r="E57" s="2111"/>
      <c r="F57" s="2112"/>
      <c r="G57" s="341">
        <v>0</v>
      </c>
      <c r="H57" s="2116"/>
      <c r="I57" s="2117"/>
      <c r="J57" s="797"/>
      <c r="K57" s="296"/>
      <c r="L57" s="296"/>
      <c r="M57" s="296"/>
      <c r="N57" s="296"/>
      <c r="O57" s="296"/>
    </row>
    <row r="58" spans="1:15" s="480" customFormat="1" ht="13.5">
      <c r="A58" s="295"/>
      <c r="B58" s="296"/>
      <c r="C58" s="296"/>
      <c r="D58" s="296"/>
      <c r="E58" s="296"/>
      <c r="F58" s="296"/>
      <c r="G58" s="296"/>
      <c r="H58" s="296"/>
      <c r="I58" s="296"/>
      <c r="J58" s="296"/>
      <c r="K58" s="296"/>
      <c r="L58" s="296"/>
      <c r="M58" s="296"/>
      <c r="N58" s="296"/>
    </row>
    <row r="59" spans="1:15" s="480" customFormat="1" ht="13.5">
      <c r="A59" s="295"/>
      <c r="B59" s="296"/>
      <c r="C59" s="296"/>
      <c r="D59" s="296"/>
      <c r="E59" s="296"/>
      <c r="F59" s="296"/>
      <c r="G59" s="296"/>
      <c r="H59" s="296"/>
      <c r="I59" s="296"/>
      <c r="J59" s="296"/>
      <c r="K59" s="296"/>
      <c r="L59" s="296"/>
      <c r="M59" s="296"/>
      <c r="N59" s="296"/>
    </row>
    <row r="60" spans="1:15" s="480" customFormat="1" ht="57" customHeight="1">
      <c r="A60" s="295"/>
      <c r="B60" s="296"/>
      <c r="C60" s="1308" t="s">
        <v>1701</v>
      </c>
      <c r="D60" s="1309"/>
      <c r="E60" s="1309"/>
      <c r="F60" s="1309"/>
      <c r="G60" s="1309"/>
      <c r="H60" s="1309"/>
      <c r="I60" s="1309"/>
      <c r="J60" s="1309"/>
      <c r="K60" s="1309"/>
      <c r="L60" s="1309"/>
      <c r="M60" s="1309"/>
      <c r="N60" s="296"/>
    </row>
    <row r="61" spans="1:15" s="480" customFormat="1" ht="15" customHeight="1">
      <c r="A61" s="295"/>
      <c r="B61" s="296"/>
      <c r="C61" s="1399" t="s">
        <v>1492</v>
      </c>
      <c r="D61" s="1399"/>
      <c r="E61" s="1399"/>
      <c r="F61" s="1399"/>
      <c r="G61" s="1399"/>
      <c r="H61" s="1399"/>
      <c r="I61" s="1399"/>
      <c r="J61" s="1399"/>
      <c r="K61" s="1399"/>
      <c r="L61" s="1399"/>
      <c r="M61" s="1399"/>
      <c r="N61" s="296"/>
    </row>
    <row r="62" spans="1:15" s="480" customFormat="1" ht="13.5">
      <c r="A62" s="295"/>
      <c r="B62" s="296"/>
      <c r="C62" s="1399"/>
      <c r="D62" s="1399"/>
      <c r="E62" s="1399"/>
      <c r="F62" s="1399"/>
      <c r="G62" s="1399"/>
      <c r="H62" s="1399"/>
      <c r="I62" s="1399"/>
      <c r="J62" s="1399"/>
      <c r="K62" s="1399"/>
      <c r="L62" s="1399"/>
      <c r="M62" s="1399"/>
      <c r="N62" s="296"/>
    </row>
    <row r="63" spans="1:15" s="480" customFormat="1" ht="13.5">
      <c r="A63" s="295"/>
      <c r="B63" s="296"/>
      <c r="C63" s="1399"/>
      <c r="D63" s="1399"/>
      <c r="E63" s="1399"/>
      <c r="F63" s="1399"/>
      <c r="G63" s="1399"/>
      <c r="H63" s="1399"/>
      <c r="I63" s="1399"/>
      <c r="J63" s="1399"/>
      <c r="K63" s="1399"/>
      <c r="L63" s="1399"/>
      <c r="M63" s="1399"/>
      <c r="N63" s="296"/>
    </row>
    <row r="64" spans="1:15" s="480" customFormat="1" ht="13.5">
      <c r="A64" s="295"/>
      <c r="B64" s="296"/>
      <c r="C64" s="1399"/>
      <c r="D64" s="1399"/>
      <c r="E64" s="1399"/>
      <c r="F64" s="1399"/>
      <c r="G64" s="1399"/>
      <c r="H64" s="1399"/>
      <c r="I64" s="1399"/>
      <c r="J64" s="1399"/>
      <c r="K64" s="1399"/>
      <c r="L64" s="1399"/>
      <c r="M64" s="1399"/>
      <c r="N64" s="296"/>
    </row>
    <row r="65" spans="1:14" s="480" customFormat="1" ht="13.5">
      <c r="A65" s="295"/>
      <c r="B65" s="296"/>
      <c r="C65" s="1399"/>
      <c r="D65" s="1399"/>
      <c r="E65" s="1399"/>
      <c r="F65" s="1399"/>
      <c r="G65" s="1399"/>
      <c r="H65" s="1399"/>
      <c r="I65" s="1399"/>
      <c r="J65" s="1399"/>
      <c r="K65" s="1399"/>
      <c r="L65" s="1399"/>
      <c r="M65" s="1399"/>
      <c r="N65" s="296"/>
    </row>
    <row r="66" spans="1:14" s="480" customFormat="1" ht="13.5">
      <c r="A66" s="295"/>
      <c r="B66" s="296"/>
      <c r="C66" s="1399"/>
      <c r="D66" s="1399"/>
      <c r="E66" s="1399"/>
      <c r="F66" s="1399"/>
      <c r="G66" s="1399"/>
      <c r="H66" s="1399"/>
      <c r="I66" s="1399"/>
      <c r="J66" s="1399"/>
      <c r="K66" s="1399"/>
      <c r="L66" s="1399"/>
      <c r="M66" s="1399"/>
      <c r="N66" s="296"/>
    </row>
    <row r="67" spans="1:14" s="480" customFormat="1" ht="13.5">
      <c r="A67" s="295"/>
      <c r="B67" s="296"/>
      <c r="C67" s="1399"/>
      <c r="D67" s="1399"/>
      <c r="E67" s="1399"/>
      <c r="F67" s="1399"/>
      <c r="G67" s="1399"/>
      <c r="H67" s="1399"/>
      <c r="I67" s="1399"/>
      <c r="J67" s="1399"/>
      <c r="K67" s="1399"/>
      <c r="L67" s="1399"/>
      <c r="M67" s="1399"/>
      <c r="N67" s="296"/>
    </row>
    <row r="68" spans="1:14" s="480" customFormat="1" ht="13.5">
      <c r="A68" s="295"/>
      <c r="B68" s="296"/>
      <c r="C68" s="1399"/>
      <c r="D68" s="1399"/>
      <c r="E68" s="1399"/>
      <c r="F68" s="1399"/>
      <c r="G68" s="1399"/>
      <c r="H68" s="1399"/>
      <c r="I68" s="1399"/>
      <c r="J68" s="1399"/>
      <c r="K68" s="1399"/>
      <c r="L68" s="1399"/>
      <c r="M68" s="1399"/>
      <c r="N68" s="296"/>
    </row>
    <row r="69" spans="1:14" s="480" customFormat="1" ht="13.5">
      <c r="A69" s="295"/>
      <c r="B69" s="296"/>
      <c r="C69" s="1399"/>
      <c r="D69" s="1399"/>
      <c r="E69" s="1399"/>
      <c r="F69" s="1399"/>
      <c r="G69" s="1399"/>
      <c r="H69" s="1399"/>
      <c r="I69" s="1399"/>
      <c r="J69" s="1399"/>
      <c r="K69" s="1399"/>
      <c r="L69" s="1399"/>
      <c r="M69" s="1399"/>
      <c r="N69" s="296"/>
    </row>
    <row r="70" spans="1:14" s="480" customFormat="1" ht="13.5">
      <c r="A70" s="295"/>
      <c r="B70" s="296"/>
      <c r="C70" s="1399"/>
      <c r="D70" s="1399"/>
      <c r="E70" s="1399"/>
      <c r="F70" s="1399"/>
      <c r="G70" s="1399"/>
      <c r="H70" s="1399"/>
      <c r="I70" s="1399"/>
      <c r="J70" s="1399"/>
      <c r="K70" s="1399"/>
      <c r="L70" s="1399"/>
      <c r="M70" s="1399"/>
      <c r="N70" s="296"/>
    </row>
    <row r="71" spans="1:14" s="480" customFormat="1" ht="13.5">
      <c r="A71" s="295"/>
      <c r="B71" s="296"/>
      <c r="C71" s="1399"/>
      <c r="D71" s="1399"/>
      <c r="E71" s="1399"/>
      <c r="F71" s="1399"/>
      <c r="G71" s="1399"/>
      <c r="H71" s="1399"/>
      <c r="I71" s="1399"/>
      <c r="J71" s="1399"/>
      <c r="K71" s="1399"/>
      <c r="L71" s="1399"/>
      <c r="M71" s="1399"/>
      <c r="N71" s="296"/>
    </row>
    <row r="72" spans="1:14" s="480" customFormat="1" ht="13.5">
      <c r="A72" s="295"/>
      <c r="B72" s="296"/>
      <c r="C72" s="1399"/>
      <c r="D72" s="1399"/>
      <c r="E72" s="1399"/>
      <c r="F72" s="1399"/>
      <c r="G72" s="1399"/>
      <c r="H72" s="1399"/>
      <c r="I72" s="1399"/>
      <c r="J72" s="1399"/>
      <c r="K72" s="1399"/>
      <c r="L72" s="1399"/>
      <c r="M72" s="1399"/>
      <c r="N72" s="296"/>
    </row>
    <row r="73" spans="1:14" s="480" customFormat="1" ht="13.5">
      <c r="A73" s="295"/>
      <c r="B73" s="296"/>
      <c r="C73" s="1399"/>
      <c r="D73" s="1399"/>
      <c r="E73" s="1399"/>
      <c r="F73" s="1399"/>
      <c r="G73" s="1399"/>
      <c r="H73" s="1399"/>
      <c r="I73" s="1399"/>
      <c r="J73" s="1399"/>
      <c r="K73" s="1399"/>
      <c r="L73" s="1399"/>
      <c r="M73" s="1399"/>
      <c r="N73" s="296"/>
    </row>
    <row r="74" spans="1:14" s="480" customFormat="1" ht="13.5">
      <c r="A74" s="295"/>
      <c r="B74" s="296"/>
      <c r="C74" s="1399"/>
      <c r="D74" s="1399"/>
      <c r="E74" s="1399"/>
      <c r="F74" s="1399"/>
      <c r="G74" s="1399"/>
      <c r="H74" s="1399"/>
      <c r="I74" s="1399"/>
      <c r="J74" s="1399"/>
      <c r="K74" s="1399"/>
      <c r="L74" s="1399"/>
      <c r="M74" s="1399"/>
      <c r="N74" s="296"/>
    </row>
    <row r="75" spans="1:14" s="480" customFormat="1" ht="13.5">
      <c r="A75" s="295"/>
      <c r="B75" s="296"/>
      <c r="C75" s="1399"/>
      <c r="D75" s="1399"/>
      <c r="E75" s="1399"/>
      <c r="F75" s="1399"/>
      <c r="G75" s="1399"/>
      <c r="H75" s="1399"/>
      <c r="I75" s="1399"/>
      <c r="J75" s="1399"/>
      <c r="K75" s="1399"/>
      <c r="L75" s="1399"/>
      <c r="M75" s="1399"/>
      <c r="N75" s="296"/>
    </row>
    <row r="76" spans="1:14" s="480" customFormat="1" ht="13.5">
      <c r="A76" s="295"/>
      <c r="B76" s="296"/>
      <c r="C76" s="1399"/>
      <c r="D76" s="1399"/>
      <c r="E76" s="1399"/>
      <c r="F76" s="1399"/>
      <c r="G76" s="1399"/>
      <c r="H76" s="1399"/>
      <c r="I76" s="1399"/>
      <c r="J76" s="1399"/>
      <c r="K76" s="1399"/>
      <c r="L76" s="1399"/>
      <c r="M76" s="1399"/>
      <c r="N76" s="296"/>
    </row>
    <row r="77" spans="1:14" s="480" customFormat="1" ht="13.5">
      <c r="A77" s="295"/>
      <c r="B77" s="296"/>
      <c r="C77" s="1399"/>
      <c r="D77" s="1399"/>
      <c r="E77" s="1399"/>
      <c r="F77" s="1399"/>
      <c r="G77" s="1399"/>
      <c r="H77" s="1399"/>
      <c r="I77" s="1399"/>
      <c r="J77" s="1399"/>
      <c r="K77" s="1399"/>
      <c r="L77" s="1399"/>
      <c r="M77" s="1399"/>
      <c r="N77" s="296"/>
    </row>
    <row r="78" spans="1:14" s="480" customFormat="1" ht="13.5">
      <c r="A78" s="295"/>
      <c r="B78" s="296"/>
      <c r="C78" s="296"/>
      <c r="D78" s="296"/>
      <c r="E78" s="296"/>
      <c r="F78" s="296"/>
      <c r="G78" s="296"/>
      <c r="H78" s="296"/>
      <c r="I78" s="296"/>
      <c r="J78" s="296"/>
      <c r="K78" s="296"/>
      <c r="L78" s="296"/>
      <c r="M78" s="296"/>
      <c r="N78" s="296"/>
    </row>
    <row r="79" spans="1:14" s="480" customFormat="1" ht="13.5">
      <c r="A79" s="295"/>
      <c r="B79" s="296"/>
      <c r="C79" s="296"/>
      <c r="D79" s="296"/>
      <c r="E79" s="296"/>
      <c r="F79" s="296"/>
      <c r="G79" s="296"/>
      <c r="H79" s="296"/>
      <c r="I79" s="296"/>
      <c r="J79" s="296"/>
      <c r="K79" s="296"/>
      <c r="L79" s="296"/>
      <c r="M79" s="296"/>
      <c r="N79" s="296"/>
    </row>
    <row r="80" spans="1:14" s="480" customFormat="1" ht="15.5">
      <c r="A80" s="295"/>
      <c r="B80" s="296"/>
      <c r="C80" s="1308" t="s">
        <v>1702</v>
      </c>
      <c r="D80" s="1309"/>
      <c r="E80" s="1309"/>
      <c r="F80" s="1309"/>
      <c r="G80" s="1309"/>
      <c r="H80" s="1309"/>
      <c r="I80" s="1309"/>
      <c r="J80" s="1309"/>
      <c r="K80" s="1309"/>
      <c r="L80" s="1309"/>
      <c r="M80" s="1309"/>
      <c r="N80" s="296"/>
    </row>
    <row r="81" spans="1:14" s="480" customFormat="1" ht="15" customHeight="1">
      <c r="A81" s="295"/>
      <c r="B81" s="296"/>
      <c r="C81" s="1399" t="s">
        <v>1534</v>
      </c>
      <c r="D81" s="1399"/>
      <c r="E81" s="1399"/>
      <c r="F81" s="1399"/>
      <c r="G81" s="1399"/>
      <c r="H81" s="1399"/>
      <c r="I81" s="1399"/>
      <c r="J81" s="1399"/>
      <c r="K81" s="1399"/>
      <c r="L81" s="1399"/>
      <c r="M81" s="1399"/>
      <c r="N81" s="296"/>
    </row>
    <row r="82" spans="1:14" s="480" customFormat="1" ht="14.25" customHeight="1">
      <c r="A82" s="295"/>
      <c r="B82" s="296"/>
      <c r="C82" s="1399"/>
      <c r="D82" s="1399"/>
      <c r="E82" s="1399"/>
      <c r="F82" s="1399"/>
      <c r="G82" s="1399"/>
      <c r="H82" s="1399"/>
      <c r="I82" s="1399"/>
      <c r="J82" s="1399"/>
      <c r="K82" s="1399"/>
      <c r="L82" s="1399"/>
      <c r="M82" s="1399"/>
      <c r="N82" s="296"/>
    </row>
    <row r="83" spans="1:14" s="480" customFormat="1" ht="14.25" customHeight="1">
      <c r="A83" s="295"/>
      <c r="B83" s="296"/>
      <c r="C83" s="1399"/>
      <c r="D83" s="1399"/>
      <c r="E83" s="1399"/>
      <c r="F83" s="1399"/>
      <c r="G83" s="1399"/>
      <c r="H83" s="1399"/>
      <c r="I83" s="1399"/>
      <c r="J83" s="1399"/>
      <c r="K83" s="1399"/>
      <c r="L83" s="1399"/>
      <c r="M83" s="1399"/>
      <c r="N83" s="296"/>
    </row>
    <row r="84" spans="1:14" s="480" customFormat="1" ht="14.25" customHeight="1">
      <c r="A84" s="295"/>
      <c r="B84" s="296"/>
      <c r="C84" s="1399"/>
      <c r="D84" s="1399"/>
      <c r="E84" s="1399"/>
      <c r="F84" s="1399"/>
      <c r="G84" s="1399"/>
      <c r="H84" s="1399"/>
      <c r="I84" s="1399"/>
      <c r="J84" s="1399"/>
      <c r="K84" s="1399"/>
      <c r="L84" s="1399"/>
      <c r="M84" s="1399"/>
      <c r="N84" s="296"/>
    </row>
    <row r="85" spans="1:14" s="480" customFormat="1" ht="14.25" customHeight="1">
      <c r="A85" s="295"/>
      <c r="B85" s="296"/>
      <c r="C85" s="1399"/>
      <c r="D85" s="1399"/>
      <c r="E85" s="1399"/>
      <c r="F85" s="1399"/>
      <c r="G85" s="1399"/>
      <c r="H85" s="1399"/>
      <c r="I85" s="1399"/>
      <c r="J85" s="1399"/>
      <c r="K85" s="1399"/>
      <c r="L85" s="1399"/>
      <c r="M85" s="1399"/>
      <c r="N85" s="296"/>
    </row>
    <row r="86" spans="1:14" s="480" customFormat="1" ht="14.25" customHeight="1">
      <c r="A86" s="295"/>
      <c r="B86" s="296"/>
      <c r="C86" s="1399"/>
      <c r="D86" s="1399"/>
      <c r="E86" s="1399"/>
      <c r="F86" s="1399"/>
      <c r="G86" s="1399"/>
      <c r="H86" s="1399"/>
      <c r="I86" s="1399"/>
      <c r="J86" s="1399"/>
      <c r="K86" s="1399"/>
      <c r="L86" s="1399"/>
      <c r="M86" s="1399"/>
      <c r="N86" s="296"/>
    </row>
    <row r="87" spans="1:14" s="480" customFormat="1" ht="14.25" customHeight="1">
      <c r="A87" s="295"/>
      <c r="B87" s="296"/>
      <c r="C87" s="1399"/>
      <c r="D87" s="1399"/>
      <c r="E87" s="1399"/>
      <c r="F87" s="1399"/>
      <c r="G87" s="1399"/>
      <c r="H87" s="1399"/>
      <c r="I87" s="1399"/>
      <c r="J87" s="1399"/>
      <c r="K87" s="1399"/>
      <c r="L87" s="1399"/>
      <c r="M87" s="1399"/>
      <c r="N87" s="296"/>
    </row>
    <row r="88" spans="1:14" s="480" customFormat="1" ht="14.25" customHeight="1">
      <c r="A88" s="295"/>
      <c r="B88" s="296"/>
      <c r="C88" s="1399"/>
      <c r="D88" s="1399"/>
      <c r="E88" s="1399"/>
      <c r="F88" s="1399"/>
      <c r="G88" s="1399"/>
      <c r="H88" s="1399"/>
      <c r="I88" s="1399"/>
      <c r="J88" s="1399"/>
      <c r="K88" s="1399"/>
      <c r="L88" s="1399"/>
      <c r="M88" s="1399"/>
      <c r="N88" s="296"/>
    </row>
    <row r="89" spans="1:14" s="480" customFormat="1" ht="14.25" customHeight="1">
      <c r="A89" s="295"/>
      <c r="B89" s="296"/>
      <c r="C89" s="1399"/>
      <c r="D89" s="1399"/>
      <c r="E89" s="1399"/>
      <c r="F89" s="1399"/>
      <c r="G89" s="1399"/>
      <c r="H89" s="1399"/>
      <c r="I89" s="1399"/>
      <c r="J89" s="1399"/>
      <c r="K89" s="1399"/>
      <c r="L89" s="1399"/>
      <c r="M89" s="1399"/>
      <c r="N89" s="296"/>
    </row>
    <row r="90" spans="1:14" s="480" customFormat="1" ht="14.25" customHeight="1">
      <c r="A90" s="295"/>
      <c r="B90" s="296"/>
      <c r="C90" s="1399"/>
      <c r="D90" s="1399"/>
      <c r="E90" s="1399"/>
      <c r="F90" s="1399"/>
      <c r="G90" s="1399"/>
      <c r="H90" s="1399"/>
      <c r="I90" s="1399"/>
      <c r="J90" s="1399"/>
      <c r="K90" s="1399"/>
      <c r="L90" s="1399"/>
      <c r="M90" s="1399"/>
      <c r="N90" s="296"/>
    </row>
    <row r="91" spans="1:14" s="480" customFormat="1" ht="14.25" customHeight="1">
      <c r="A91" s="295"/>
      <c r="B91" s="296"/>
      <c r="C91" s="1399"/>
      <c r="D91" s="1399"/>
      <c r="E91" s="1399"/>
      <c r="F91" s="1399"/>
      <c r="G91" s="1399"/>
      <c r="H91" s="1399"/>
      <c r="I91" s="1399"/>
      <c r="J91" s="1399"/>
      <c r="K91" s="1399"/>
      <c r="L91" s="1399"/>
      <c r="M91" s="1399"/>
      <c r="N91" s="296"/>
    </row>
    <row r="92" spans="1:14" s="480" customFormat="1" ht="14.25" customHeight="1">
      <c r="A92" s="295"/>
      <c r="B92" s="296"/>
      <c r="C92" s="1399"/>
      <c r="D92" s="1399"/>
      <c r="E92" s="1399"/>
      <c r="F92" s="1399"/>
      <c r="G92" s="1399"/>
      <c r="H92" s="1399"/>
      <c r="I92" s="1399"/>
      <c r="J92" s="1399"/>
      <c r="K92" s="1399"/>
      <c r="L92" s="1399"/>
      <c r="M92" s="1399"/>
      <c r="N92" s="296"/>
    </row>
    <row r="93" spans="1:14" s="480" customFormat="1" ht="19.5" customHeight="1">
      <c r="A93" s="295"/>
      <c r="B93" s="296"/>
      <c r="C93" s="1399"/>
      <c r="D93" s="1399"/>
      <c r="E93" s="1399"/>
      <c r="F93" s="1399"/>
      <c r="G93" s="1399"/>
      <c r="H93" s="1399"/>
      <c r="I93" s="1399"/>
      <c r="J93" s="1399"/>
      <c r="K93" s="1399"/>
      <c r="L93" s="1399"/>
      <c r="M93" s="1399"/>
      <c r="N93" s="296"/>
    </row>
    <row r="94" spans="1:14" s="480" customFormat="1" ht="14.25" customHeight="1">
      <c r="A94" s="295"/>
      <c r="B94" s="296"/>
      <c r="C94" s="1399"/>
      <c r="D94" s="1399"/>
      <c r="E94" s="1399"/>
      <c r="F94" s="1399"/>
      <c r="G94" s="1399"/>
      <c r="H94" s="1399"/>
      <c r="I94" s="1399"/>
      <c r="J94" s="1399"/>
      <c r="K94" s="1399"/>
      <c r="L94" s="1399"/>
      <c r="M94" s="1399"/>
      <c r="N94" s="296"/>
    </row>
    <row r="95" spans="1:14" s="480" customFormat="1" ht="13.5">
      <c r="A95" s="295"/>
      <c r="B95" s="296"/>
      <c r="C95" s="1399"/>
      <c r="D95" s="1399"/>
      <c r="E95" s="1399"/>
      <c r="F95" s="1399"/>
      <c r="G95" s="1399"/>
      <c r="H95" s="1399"/>
      <c r="I95" s="1399"/>
      <c r="J95" s="1399"/>
      <c r="K95" s="1399"/>
      <c r="L95" s="1399"/>
      <c r="M95" s="1399"/>
      <c r="N95" s="976"/>
    </row>
    <row r="96" spans="1:14" s="480" customFormat="1" ht="14.25" customHeight="1">
      <c r="A96" s="295"/>
      <c r="B96" s="296"/>
      <c r="C96" s="117"/>
      <c r="D96" s="117"/>
      <c r="E96" s="117"/>
      <c r="F96" s="117"/>
      <c r="G96" s="117"/>
      <c r="H96" s="117"/>
      <c r="I96" s="117"/>
      <c r="J96" s="117"/>
      <c r="K96" s="117"/>
      <c r="L96" s="117"/>
      <c r="M96" s="117"/>
      <c r="N96" s="296"/>
    </row>
    <row r="97" spans="1:17" s="480" customFormat="1" ht="13.5">
      <c r="A97" s="295"/>
      <c r="B97" s="296"/>
      <c r="C97" s="296"/>
      <c r="D97" s="296"/>
      <c r="E97" s="296"/>
      <c r="F97" s="296"/>
      <c r="G97" s="296"/>
      <c r="H97" s="296"/>
      <c r="I97" s="296"/>
      <c r="J97" s="296"/>
      <c r="K97" s="296"/>
      <c r="L97" s="296"/>
      <c r="M97" s="296"/>
      <c r="N97" s="296"/>
    </row>
    <row r="98" spans="1:17" s="480" customFormat="1" ht="15.5">
      <c r="A98" s="295"/>
      <c r="B98" s="296"/>
      <c r="C98" s="1308" t="s">
        <v>1703</v>
      </c>
      <c r="D98" s="1309"/>
      <c r="E98" s="1309"/>
      <c r="F98" s="1309"/>
      <c r="G98" s="1309"/>
      <c r="H98" s="1309"/>
      <c r="I98" s="1309"/>
      <c r="J98" s="1309"/>
      <c r="K98" s="1309"/>
      <c r="L98" s="1309"/>
      <c r="M98" s="1309"/>
      <c r="N98" s="296"/>
    </row>
    <row r="99" spans="1:17" s="480" customFormat="1" ht="15" customHeight="1">
      <c r="A99" s="295"/>
      <c r="B99" s="296"/>
      <c r="C99" s="2102" t="s">
        <v>724</v>
      </c>
      <c r="D99" s="1357"/>
      <c r="E99" s="1357"/>
      <c r="F99" s="1357"/>
      <c r="G99" s="1357"/>
      <c r="H99" s="1357"/>
      <c r="I99" s="1357"/>
      <c r="J99" s="1357"/>
      <c r="K99" s="1357"/>
      <c r="L99" s="1357"/>
      <c r="M99" s="1357"/>
      <c r="N99" s="1357"/>
    </row>
    <row r="100" spans="1:17" s="480" customFormat="1" ht="15" customHeight="1">
      <c r="A100" s="295"/>
      <c r="B100" s="296"/>
      <c r="C100" s="1288"/>
      <c r="D100" s="1288"/>
      <c r="E100" s="1288"/>
      <c r="F100" s="1288"/>
      <c r="G100" s="1288">
        <v>2022</v>
      </c>
      <c r="H100" s="1288"/>
      <c r="I100" s="1288">
        <v>2023</v>
      </c>
      <c r="J100" s="1288"/>
      <c r="K100" s="1288">
        <v>2024</v>
      </c>
      <c r="L100" s="1288"/>
      <c r="M100" s="1288">
        <v>2025</v>
      </c>
      <c r="N100" s="1288"/>
      <c r="O100" s="296"/>
      <c r="P100" s="296"/>
      <c r="Q100" s="296"/>
    </row>
    <row r="101" spans="1:17" s="480" customFormat="1" ht="15">
      <c r="A101" s="295"/>
      <c r="B101" s="296"/>
      <c r="C101" s="2111" t="s">
        <v>725</v>
      </c>
      <c r="D101" s="2111"/>
      <c r="E101" s="2111"/>
      <c r="F101" s="2112"/>
      <c r="G101" s="2103" t="s">
        <v>48</v>
      </c>
      <c r="H101" s="2104"/>
      <c r="I101" s="2103" t="s">
        <v>48</v>
      </c>
      <c r="J101" s="2104"/>
      <c r="K101" s="2105">
        <v>5469126927.5</v>
      </c>
      <c r="L101" s="2106"/>
      <c r="M101" s="2107">
        <v>6292786299.8199997</v>
      </c>
      <c r="N101" s="2108"/>
      <c r="O101" s="296"/>
      <c r="P101" s="296"/>
      <c r="Q101" s="296"/>
    </row>
    <row r="102" spans="1:17" s="480" customFormat="1" ht="15">
      <c r="A102" s="295"/>
      <c r="B102" s="296"/>
      <c r="C102" s="2111" t="s">
        <v>726</v>
      </c>
      <c r="D102" s="2111"/>
      <c r="E102" s="2111"/>
      <c r="F102" s="2112"/>
      <c r="G102" s="2109" t="s">
        <v>48</v>
      </c>
      <c r="H102" s="2110"/>
      <c r="I102" s="2109" t="s">
        <v>48</v>
      </c>
      <c r="J102" s="2110"/>
      <c r="K102" s="2105">
        <v>884292555.96000004</v>
      </c>
      <c r="L102" s="2106"/>
      <c r="M102" s="2107">
        <v>1241530641.0599999</v>
      </c>
      <c r="N102" s="2108"/>
      <c r="O102" s="296"/>
      <c r="P102" s="296"/>
      <c r="Q102" s="296"/>
    </row>
    <row r="103" spans="1:17" s="480" customFormat="1" ht="15">
      <c r="A103" s="295"/>
      <c r="B103" s="296"/>
      <c r="C103" s="2111" t="s">
        <v>727</v>
      </c>
      <c r="D103" s="2111"/>
      <c r="E103" s="2111"/>
      <c r="F103" s="2112"/>
      <c r="G103" s="2098">
        <v>0.09</v>
      </c>
      <c r="H103" s="2099"/>
      <c r="I103" s="2098">
        <v>0.08</v>
      </c>
      <c r="J103" s="2099"/>
      <c r="K103" s="2098">
        <v>0.16200000000000001</v>
      </c>
      <c r="L103" s="2099"/>
      <c r="M103" s="2100">
        <v>0.19700000000000001</v>
      </c>
      <c r="N103" s="2101"/>
      <c r="O103" s="296"/>
      <c r="P103" s="296"/>
      <c r="Q103" s="296"/>
    </row>
    <row r="104" spans="1:17" s="480" customFormat="1" ht="66.75" customHeight="1">
      <c r="A104" s="295"/>
      <c r="B104" s="296"/>
      <c r="C104" s="1336" t="s">
        <v>1493</v>
      </c>
      <c r="D104" s="1337"/>
      <c r="E104" s="1337"/>
      <c r="F104" s="1337"/>
      <c r="G104" s="1337"/>
      <c r="H104" s="1337"/>
      <c r="I104" s="1337"/>
      <c r="J104" s="1337"/>
      <c r="K104" s="1337"/>
      <c r="L104" s="1337"/>
      <c r="M104" s="1337"/>
      <c r="N104" s="296"/>
      <c r="O104" s="977"/>
    </row>
    <row r="105" spans="1:17" s="480" customFormat="1" ht="13.5">
      <c r="A105" s="295"/>
      <c r="B105" s="296"/>
      <c r="C105" s="296"/>
      <c r="D105" s="296"/>
      <c r="E105" s="296"/>
      <c r="F105" s="296"/>
      <c r="G105" s="296"/>
      <c r="H105" s="296"/>
      <c r="I105" s="296"/>
      <c r="J105" s="296"/>
      <c r="K105" s="296"/>
      <c r="L105" s="296"/>
      <c r="M105" s="296"/>
      <c r="N105" s="296"/>
    </row>
    <row r="106" spans="1:17" s="480" customFormat="1" ht="13.5">
      <c r="A106" s="295"/>
      <c r="B106" s="296"/>
      <c r="C106" s="296"/>
      <c r="D106" s="296"/>
      <c r="E106" s="296"/>
      <c r="F106" s="296"/>
      <c r="G106" s="296"/>
      <c r="H106" s="296"/>
      <c r="I106" s="296"/>
      <c r="J106" s="296"/>
      <c r="K106" s="296"/>
      <c r="L106" s="296"/>
      <c r="M106" s="296"/>
      <c r="N106" s="296"/>
    </row>
    <row r="107" spans="1:17" s="480" customFormat="1" ht="15.75" customHeight="1">
      <c r="A107" s="295"/>
      <c r="B107" s="296"/>
      <c r="C107" s="1308" t="s">
        <v>1109</v>
      </c>
      <c r="D107" s="1309"/>
      <c r="E107" s="1309"/>
      <c r="F107" s="1309"/>
      <c r="G107" s="1309"/>
      <c r="H107" s="1309"/>
      <c r="I107" s="1309"/>
      <c r="J107" s="1309"/>
      <c r="K107" s="1309"/>
      <c r="L107" s="1309"/>
      <c r="M107" s="1309"/>
      <c r="N107" s="296"/>
    </row>
    <row r="108" spans="1:17" s="480" customFormat="1" ht="15" customHeight="1">
      <c r="A108" s="295"/>
      <c r="B108" s="296"/>
      <c r="C108" s="1399" t="s">
        <v>1494</v>
      </c>
      <c r="D108" s="1399"/>
      <c r="E108" s="1399"/>
      <c r="F108" s="1399"/>
      <c r="G108" s="1399"/>
      <c r="H108" s="1399"/>
      <c r="I108" s="1399"/>
      <c r="J108" s="1399"/>
      <c r="K108" s="1399"/>
      <c r="L108" s="1399"/>
      <c r="M108" s="1399"/>
      <c r="N108" s="296"/>
    </row>
    <row r="109" spans="1:17" s="480" customFormat="1" ht="14.25" customHeight="1">
      <c r="A109" s="295"/>
      <c r="B109" s="296"/>
      <c r="C109" s="1399"/>
      <c r="D109" s="1399"/>
      <c r="E109" s="1399"/>
      <c r="F109" s="1399"/>
      <c r="G109" s="1399"/>
      <c r="H109" s="1399"/>
      <c r="I109" s="1399"/>
      <c r="J109" s="1399"/>
      <c r="K109" s="1399"/>
      <c r="L109" s="1399"/>
      <c r="M109" s="1399"/>
      <c r="N109" s="296"/>
    </row>
    <row r="110" spans="1:17" s="480" customFormat="1" ht="14.25" customHeight="1">
      <c r="A110" s="295"/>
      <c r="B110" s="296"/>
      <c r="C110" s="1399"/>
      <c r="D110" s="1399"/>
      <c r="E110" s="1399"/>
      <c r="F110" s="1399"/>
      <c r="G110" s="1399"/>
      <c r="H110" s="1399"/>
      <c r="I110" s="1399"/>
      <c r="J110" s="1399"/>
      <c r="K110" s="1399"/>
      <c r="L110" s="1399"/>
      <c r="M110" s="1399"/>
      <c r="N110" s="296"/>
    </row>
    <row r="111" spans="1:17" s="480" customFormat="1" ht="14.25" customHeight="1">
      <c r="A111" s="295"/>
      <c r="B111" s="296"/>
      <c r="C111" s="1399"/>
      <c r="D111" s="1399"/>
      <c r="E111" s="1399"/>
      <c r="F111" s="1399"/>
      <c r="G111" s="1399"/>
      <c r="H111" s="1399"/>
      <c r="I111" s="1399"/>
      <c r="J111" s="1399"/>
      <c r="K111" s="1399"/>
      <c r="L111" s="1399"/>
      <c r="M111" s="1399"/>
      <c r="N111" s="296"/>
    </row>
    <row r="112" spans="1:17" s="480" customFormat="1" ht="14.25" customHeight="1">
      <c r="A112" s="295"/>
      <c r="B112" s="296"/>
      <c r="C112" s="1399"/>
      <c r="D112" s="1399"/>
      <c r="E112" s="1399"/>
      <c r="F112" s="1399"/>
      <c r="G112" s="1399"/>
      <c r="H112" s="1399"/>
      <c r="I112" s="1399"/>
      <c r="J112" s="1399"/>
      <c r="K112" s="1399"/>
      <c r="L112" s="1399"/>
      <c r="M112" s="1399"/>
      <c r="N112" s="296"/>
    </row>
    <row r="113" spans="1:14" s="480" customFormat="1" ht="14.5">
      <c r="A113" s="295"/>
      <c r="B113" s="296"/>
      <c r="C113" s="1399"/>
      <c r="D113" s="1399"/>
      <c r="E113" s="1399"/>
      <c r="F113" s="1399"/>
      <c r="G113" s="1399"/>
      <c r="H113" s="1399"/>
      <c r="I113" s="1399"/>
      <c r="J113" s="1399"/>
      <c r="K113" s="1399"/>
      <c r="L113" s="1399"/>
      <c r="M113" s="1399"/>
      <c r="N113" s="845"/>
    </row>
    <row r="114" spans="1:14" s="480" customFormat="1" ht="14.25" customHeight="1">
      <c r="A114" s="295"/>
      <c r="B114" s="296"/>
      <c r="C114" s="1399"/>
      <c r="D114" s="1399"/>
      <c r="E114" s="1399"/>
      <c r="F114" s="1399"/>
      <c r="G114" s="1399"/>
      <c r="H114" s="1399"/>
      <c r="I114" s="1399"/>
      <c r="J114" s="1399"/>
      <c r="K114" s="1399"/>
      <c r="L114" s="1399"/>
      <c r="M114" s="1399"/>
    </row>
    <row r="115" spans="1:14" s="480" customFormat="1" ht="14.25" customHeight="1">
      <c r="A115" s="295"/>
      <c r="B115" s="296"/>
      <c r="C115" s="1399"/>
      <c r="D115" s="1399"/>
      <c r="E115" s="1399"/>
      <c r="F115" s="1399"/>
      <c r="G115" s="1399"/>
      <c r="H115" s="1399"/>
      <c r="I115" s="1399"/>
      <c r="J115" s="1399"/>
      <c r="K115" s="1399"/>
      <c r="L115" s="1399"/>
      <c r="M115" s="1399"/>
    </row>
    <row r="116" spans="1:14" s="480" customFormat="1" ht="14.25" customHeight="1">
      <c r="A116" s="295"/>
      <c r="B116" s="296"/>
    </row>
    <row r="117" spans="1:14" s="480" customFormat="1" ht="13.5">
      <c r="A117" s="295"/>
      <c r="B117" s="296"/>
    </row>
    <row r="118" spans="1:14" s="480" customFormat="1" ht="33" customHeight="1">
      <c r="A118" s="295"/>
      <c r="B118" s="296"/>
      <c r="C118" s="1308" t="s">
        <v>1704</v>
      </c>
      <c r="D118" s="1309"/>
      <c r="E118" s="1309"/>
      <c r="F118" s="1309"/>
      <c r="G118" s="1309"/>
      <c r="H118" s="1309"/>
      <c r="I118" s="1309"/>
      <c r="J118" s="1309"/>
      <c r="K118" s="1309"/>
      <c r="L118" s="1309"/>
      <c r="M118" s="1309"/>
    </row>
    <row r="119" spans="1:14" s="480" customFormat="1" ht="15" customHeight="1">
      <c r="A119" s="295"/>
      <c r="B119" s="296"/>
      <c r="C119" s="1399" t="s">
        <v>1553</v>
      </c>
      <c r="D119" s="1399"/>
      <c r="E119" s="1399"/>
      <c r="F119" s="1399"/>
      <c r="G119" s="1399"/>
      <c r="H119" s="1399"/>
      <c r="I119" s="1399"/>
      <c r="J119" s="1399"/>
      <c r="K119" s="1399"/>
      <c r="L119" s="1399"/>
      <c r="M119" s="1399"/>
    </row>
    <row r="120" spans="1:14" s="480" customFormat="1" ht="13.5">
      <c r="A120" s="295"/>
      <c r="B120" s="296"/>
      <c r="C120" s="1399"/>
      <c r="D120" s="1399"/>
      <c r="E120" s="1399"/>
      <c r="F120" s="1399"/>
      <c r="G120" s="1399"/>
      <c r="H120" s="1399"/>
      <c r="I120" s="1399"/>
      <c r="J120" s="1399"/>
      <c r="K120" s="1399"/>
      <c r="L120" s="1399"/>
      <c r="M120" s="1399"/>
    </row>
    <row r="121" spans="1:14" s="480" customFormat="1" ht="13.5">
      <c r="A121" s="295"/>
      <c r="B121" s="296"/>
      <c r="C121" s="1399"/>
      <c r="D121" s="1399"/>
      <c r="E121" s="1399"/>
      <c r="F121" s="1399"/>
      <c r="G121" s="1399"/>
      <c r="H121" s="1399"/>
      <c r="I121" s="1399"/>
      <c r="J121" s="1399"/>
      <c r="K121" s="1399"/>
      <c r="L121" s="1399"/>
      <c r="M121" s="1399"/>
    </row>
    <row r="122" spans="1:14" s="480" customFormat="1" ht="13.5">
      <c r="A122" s="295"/>
      <c r="B122" s="296"/>
      <c r="C122" s="1399"/>
      <c r="D122" s="1399"/>
      <c r="E122" s="1399"/>
      <c r="F122" s="1399"/>
      <c r="G122" s="1399"/>
      <c r="H122" s="1399"/>
      <c r="I122" s="1399"/>
      <c r="J122" s="1399"/>
      <c r="K122" s="1399"/>
      <c r="L122" s="1399"/>
      <c r="M122" s="1399"/>
    </row>
    <row r="123" spans="1:14" s="480" customFormat="1" ht="13.5">
      <c r="A123" s="295"/>
      <c r="B123" s="296"/>
      <c r="C123" s="1399"/>
      <c r="D123" s="1399"/>
      <c r="E123" s="1399"/>
      <c r="F123" s="1399"/>
      <c r="G123" s="1399"/>
      <c r="H123" s="1399"/>
      <c r="I123" s="1399"/>
      <c r="J123" s="1399"/>
      <c r="K123" s="1399"/>
      <c r="L123" s="1399"/>
      <c r="M123" s="1399"/>
    </row>
    <row r="124" spans="1:14" s="480" customFormat="1" ht="13.5">
      <c r="A124" s="295"/>
      <c r="B124" s="296"/>
      <c r="C124" s="1399"/>
      <c r="D124" s="1399"/>
      <c r="E124" s="1399"/>
      <c r="F124" s="1399"/>
      <c r="G124" s="1399"/>
      <c r="H124" s="1399"/>
      <c r="I124" s="1399"/>
      <c r="J124" s="1399"/>
      <c r="K124" s="1399"/>
      <c r="L124" s="1399"/>
      <c r="M124" s="1399"/>
    </row>
    <row r="125" spans="1:14" s="480" customFormat="1" ht="13.5">
      <c r="A125" s="295"/>
      <c r="B125" s="296"/>
      <c r="C125" s="1399"/>
      <c r="D125" s="1399"/>
      <c r="E125" s="1399"/>
      <c r="F125" s="1399"/>
      <c r="G125" s="1399"/>
      <c r="H125" s="1399"/>
      <c r="I125" s="1399"/>
      <c r="J125" s="1399"/>
      <c r="K125" s="1399"/>
      <c r="L125" s="1399"/>
      <c r="M125" s="1399"/>
    </row>
    <row r="126" spans="1:14" s="480" customFormat="1" ht="13.5">
      <c r="A126" s="295"/>
      <c r="B126" s="296"/>
      <c r="C126" s="1399"/>
      <c r="D126" s="1399"/>
      <c r="E126" s="1399"/>
      <c r="F126" s="1399"/>
      <c r="G126" s="1399"/>
      <c r="H126" s="1399"/>
      <c r="I126" s="1399"/>
      <c r="J126" s="1399"/>
      <c r="K126" s="1399"/>
      <c r="L126" s="1399"/>
      <c r="M126" s="1399"/>
    </row>
    <row r="127" spans="1:14" s="480" customFormat="1" ht="13.5">
      <c r="A127" s="295"/>
      <c r="B127" s="296"/>
      <c r="C127" s="1399"/>
      <c r="D127" s="1399"/>
      <c r="E127" s="1399"/>
      <c r="F127" s="1399"/>
      <c r="G127" s="1399"/>
      <c r="H127" s="1399"/>
      <c r="I127" s="1399"/>
      <c r="J127" s="1399"/>
      <c r="K127" s="1399"/>
      <c r="L127" s="1399"/>
      <c r="M127" s="1399"/>
    </row>
    <row r="128" spans="1:14" s="480" customFormat="1" ht="13.5">
      <c r="A128" s="295"/>
      <c r="B128" s="296"/>
      <c r="C128" s="1399"/>
      <c r="D128" s="1399"/>
      <c r="E128" s="1399"/>
      <c r="F128" s="1399"/>
      <c r="G128" s="1399"/>
      <c r="H128" s="1399"/>
      <c r="I128" s="1399"/>
      <c r="J128" s="1399"/>
      <c r="K128" s="1399"/>
      <c r="L128" s="1399"/>
      <c r="M128" s="1399"/>
    </row>
    <row r="129" spans="1:2" s="480" customFormat="1" ht="13.5">
      <c r="A129" s="295"/>
      <c r="B129" s="296"/>
    </row>
    <row r="130" spans="1:2" s="480" customFormat="1" ht="13.5">
      <c r="A130" s="295"/>
      <c r="B130" s="296"/>
    </row>
    <row r="131" spans="1:2" s="480" customFormat="1" ht="13.5">
      <c r="A131" s="295"/>
      <c r="B131" s="296"/>
    </row>
    <row r="132" spans="1:2" ht="13.5" hidden="1">
      <c r="A132" s="296"/>
    </row>
    <row r="133" spans="1:2" ht="13.5" hidden="1">
      <c r="A133" s="296"/>
    </row>
    <row r="134" spans="1:2" ht="13.5" hidden="1">
      <c r="A134" s="296"/>
    </row>
    <row r="135" spans="1:2" ht="13.5" hidden="1">
      <c r="A135" s="296"/>
    </row>
    <row r="136" spans="1:2" ht="13.5" hidden="1">
      <c r="A136" s="296"/>
    </row>
    <row r="137" spans="1:2" ht="13.5" hidden="1">
      <c r="A137" s="296"/>
    </row>
    <row r="138" spans="1:2" ht="13.5" hidden="1">
      <c r="A138" s="296"/>
    </row>
    <row r="139" spans="1:2" ht="13.5" hidden="1">
      <c r="A139" s="296"/>
    </row>
    <row r="140" spans="1:2" ht="13.5" hidden="1">
      <c r="A140" s="296"/>
    </row>
    <row r="141" spans="1:2" ht="13.5" hidden="1">
      <c r="A141" s="296"/>
    </row>
    <row r="142" spans="1:2" ht="13.5" hidden="1">
      <c r="A142" s="296"/>
    </row>
    <row r="143" spans="1:2" ht="13.5" hidden="1">
      <c r="A143" s="296"/>
    </row>
    <row r="144" spans="1:2" ht="13.5" hidden="1">
      <c r="A144" s="296"/>
    </row>
    <row r="145" s="296" customFormat="1" ht="13.5" hidden="1"/>
    <row r="146" s="296" customFormat="1" ht="13.5" hidden="1"/>
    <row r="147" s="296" customFormat="1" ht="13.5" hidden="1"/>
    <row r="148" s="296" customFormat="1" ht="13.5" hidden="1"/>
    <row r="149" s="296" customFormat="1" ht="13.5" hidden="1"/>
    <row r="150" s="296" customFormat="1" ht="13.5" hidden="1"/>
    <row r="151" s="296" customFormat="1" ht="13.5" hidden="1"/>
    <row r="152" s="296" customFormat="1" ht="13.5" hidden="1"/>
    <row r="153" s="296" customFormat="1" ht="13.5" hidden="1"/>
    <row r="154" s="296" customFormat="1" ht="13.5" hidden="1"/>
    <row r="155" s="296" customFormat="1" ht="13.5" hidden="1"/>
    <row r="156" s="296" customFormat="1" ht="13.5" hidden="1"/>
    <row r="157" s="296" customFormat="1" ht="13.5" hidden="1"/>
    <row r="158" s="296" customFormat="1" ht="13.5" hidden="1"/>
    <row r="159" s="296" customFormat="1" ht="13.5" hidden="1"/>
    <row r="160" s="296" customFormat="1" ht="13.5" hidden="1"/>
    <row r="161" spans="1:14" ht="13.5" hidden="1">
      <c r="A161" s="296"/>
    </row>
    <row r="162" spans="1:14" ht="13.5" hidden="1">
      <c r="A162" s="296"/>
    </row>
    <row r="163" spans="1:14" ht="13.5" hidden="1">
      <c r="A163" s="296"/>
    </row>
    <row r="164" spans="1:14" ht="13.5" hidden="1">
      <c r="A164" s="296"/>
    </row>
    <row r="165" spans="1:14" ht="13.5" hidden="1">
      <c r="A165" s="296"/>
    </row>
    <row r="166" spans="1:14" ht="13.5" hidden="1">
      <c r="A166" s="296"/>
    </row>
    <row r="167" spans="1:14" ht="13.5" hidden="1">
      <c r="A167" s="296"/>
    </row>
    <row r="168" spans="1:14" ht="13.5" hidden="1">
      <c r="A168" s="296"/>
    </row>
    <row r="169" spans="1:14" ht="13.5" hidden="1">
      <c r="A169" s="296"/>
    </row>
    <row r="170" spans="1:14" ht="13.5" hidden="1">
      <c r="A170" s="296"/>
    </row>
    <row r="171" spans="1:14" ht="13.5" hidden="1">
      <c r="A171" s="296"/>
    </row>
    <row r="172" spans="1:14" ht="15" hidden="1">
      <c r="A172" s="296"/>
      <c r="C172" s="959"/>
      <c r="D172" s="960"/>
      <c r="E172" s="959"/>
      <c r="F172" s="959"/>
      <c r="G172" s="959"/>
      <c r="H172" s="960"/>
      <c r="I172" s="914"/>
      <c r="J172" s="914"/>
      <c r="K172" s="914"/>
      <c r="L172" s="914"/>
      <c r="M172" s="914"/>
      <c r="N172" s="914"/>
    </row>
    <row r="173" spans="1:14" ht="15" hidden="1">
      <c r="A173" s="296"/>
      <c r="C173" s="961"/>
      <c r="D173" s="962"/>
      <c r="E173" s="959"/>
      <c r="F173" s="959"/>
      <c r="G173" s="960"/>
      <c r="H173" s="959"/>
      <c r="I173" s="959"/>
      <c r="J173" s="959"/>
      <c r="K173" s="960"/>
      <c r="L173" s="914"/>
      <c r="M173" s="914"/>
      <c r="N173" s="914"/>
    </row>
    <row r="174" spans="1:14" ht="15" hidden="1">
      <c r="A174" s="296"/>
      <c r="C174" s="961"/>
      <c r="D174" s="962"/>
      <c r="E174" s="959"/>
      <c r="F174" s="959"/>
      <c r="G174" s="960"/>
      <c r="H174" s="959"/>
      <c r="I174" s="959"/>
      <c r="J174" s="959"/>
      <c r="K174" s="960"/>
      <c r="L174" s="914"/>
      <c r="M174" s="914"/>
      <c r="N174" s="914"/>
    </row>
    <row r="175" spans="1:14" ht="15" hidden="1">
      <c r="A175" s="296"/>
      <c r="C175" s="961"/>
      <c r="D175" s="962"/>
      <c r="E175" s="959"/>
      <c r="F175" s="959"/>
      <c r="G175" s="960"/>
      <c r="H175" s="959"/>
      <c r="I175" s="959"/>
      <c r="J175" s="959"/>
      <c r="K175" s="960"/>
      <c r="L175" s="914"/>
      <c r="M175" s="914"/>
      <c r="N175" s="914"/>
    </row>
    <row r="176" spans="1:14" ht="13.5" hidden="1">
      <c r="A176" s="296"/>
    </row>
    <row r="177" s="296" customFormat="1" ht="13.5" hidden="1"/>
    <row r="178" s="296" customFormat="1" ht="13.5" hidden="1"/>
    <row r="179" s="296" customFormat="1" ht="13.5" hidden="1"/>
    <row r="180" s="296" customFormat="1" ht="13.5" hidden="1"/>
    <row r="181" s="296" customFormat="1" ht="13.5" hidden="1"/>
    <row r="182" s="296" customFormat="1" ht="13.5" hidden="1"/>
    <row r="183" s="296" customFormat="1" ht="13.5" hidden="1"/>
    <row r="184" s="296" customFormat="1" ht="13.5" hidden="1"/>
    <row r="185" s="296" customFormat="1" ht="13.5" hidden="1"/>
    <row r="186" s="296" customFormat="1" ht="13.5" hidden="1"/>
    <row r="187" s="296" customFormat="1" ht="13.5" hidden="1"/>
    <row r="188" s="296" customFormat="1" ht="13.5" hidden="1"/>
    <row r="189" s="296" customFormat="1" ht="13.5" hidden="1"/>
    <row r="190" s="296" customFormat="1" ht="13.5" hidden="1"/>
    <row r="191" s="296" customFormat="1" ht="13.5" hidden="1"/>
    <row r="192" s="296" customFormat="1" ht="13.5" hidden="1"/>
    <row r="193" s="296" customFormat="1" ht="13.5" hidden="1"/>
    <row r="194" s="296" customFormat="1" ht="13.5" hidden="1"/>
    <row r="195" s="296" customFormat="1" ht="13.5" hidden="1"/>
    <row r="196" s="296" customFormat="1" ht="13.5" hidden="1"/>
    <row r="197" s="296" customFormat="1" ht="13.5" hidden="1"/>
    <row r="198" s="296" customFormat="1" ht="13.5" hidden="1"/>
    <row r="199" s="296" customFormat="1" ht="13.5" hidden="1"/>
    <row r="200" s="296" customFormat="1" ht="13.5" hidden="1"/>
    <row r="201" s="296" customFormat="1" ht="13.5" hidden="1"/>
    <row r="202" s="296" customFormat="1" ht="13.5" hidden="1"/>
    <row r="203" s="296" customFormat="1" ht="13.5" hidden="1"/>
    <row r="204" s="296" customFormat="1" ht="13.5" hidden="1"/>
    <row r="205" s="296" customFormat="1" ht="13.5" hidden="1"/>
    <row r="206" s="296" customFormat="1" ht="13.5" hidden="1"/>
    <row r="207" s="296" customFormat="1" ht="13.5" hidden="1"/>
    <row r="208" s="296" customFormat="1" ht="13.5" hidden="1"/>
    <row r="209" s="296" customFormat="1" ht="13.5" hidden="1"/>
    <row r="210" s="296" customFormat="1" ht="13.5" hidden="1"/>
    <row r="211" s="296" customFormat="1" ht="13.5" hidden="1"/>
    <row r="212" s="296" customFormat="1" ht="13.5" hidden="1"/>
    <row r="213" s="296" customFormat="1" ht="13.5" hidden="1"/>
    <row r="214" s="296" customFormat="1" ht="13.5" hidden="1"/>
    <row r="215" s="296" customFormat="1" ht="13.5" hidden="1"/>
    <row r="216" s="296" customFormat="1" ht="13.5" hidden="1"/>
    <row r="217" s="296" customFormat="1" ht="13.5" hidden="1"/>
    <row r="218" s="296" customFormat="1" ht="13.5" hidden="1"/>
    <row r="219" s="296" customFormat="1" ht="13.5" hidden="1"/>
    <row r="220" s="296" customFormat="1" ht="13.5" hidden="1"/>
    <row r="221" s="296" customFormat="1" ht="13.5" hidden="1"/>
    <row r="222" s="296" customFormat="1" ht="13.5" hidden="1"/>
    <row r="223" s="296" customFormat="1" ht="13.5" hidden="1"/>
    <row r="224" s="296" customFormat="1" ht="13.5" hidden="1"/>
    <row r="225" spans="1:2" ht="13.5" hidden="1">
      <c r="A225" s="296"/>
    </row>
    <row r="226" spans="1:2" ht="13.5" hidden="1">
      <c r="A226" s="296"/>
    </row>
    <row r="227" spans="1:2" ht="13.5" hidden="1">
      <c r="A227" s="296"/>
    </row>
    <row r="228" spans="1:2" s="616" customFormat="1" ht="14" hidden="1" thickBot="1">
      <c r="A228" s="296"/>
      <c r="B228" s="296"/>
    </row>
    <row r="229" spans="1:2" ht="13.5" hidden="1">
      <c r="A229" s="296"/>
    </row>
    <row r="230" spans="1:2" ht="13.5" hidden="1">
      <c r="A230" s="296"/>
    </row>
    <row r="231" spans="1:2" ht="13.5" hidden="1">
      <c r="A231" s="296"/>
    </row>
    <row r="232" spans="1:2" ht="13.5" hidden="1">
      <c r="A232" s="296"/>
    </row>
    <row r="233" spans="1:2" ht="13.5" hidden="1">
      <c r="A233" s="296"/>
    </row>
    <row r="234" spans="1:2" ht="13.5" hidden="1">
      <c r="A234" s="296"/>
    </row>
    <row r="235" spans="1:2" ht="13.5" hidden="1">
      <c r="A235" s="296"/>
    </row>
    <row r="236" spans="1:2" ht="13.5" hidden="1">
      <c r="A236" s="296"/>
    </row>
    <row r="237" spans="1:2" ht="13.5" hidden="1">
      <c r="A237" s="296"/>
    </row>
    <row r="238" spans="1:2" ht="13.5" hidden="1">
      <c r="A238" s="296"/>
    </row>
    <row r="239" spans="1:2" ht="13.5" hidden="1">
      <c r="A239" s="296"/>
    </row>
    <row r="240" spans="1:2" ht="13.5" hidden="1">
      <c r="A240" s="296"/>
    </row>
    <row r="241" s="296" customFormat="1" ht="13.5" hidden="1"/>
    <row r="242" s="296" customFormat="1" ht="13.5" hidden="1"/>
    <row r="243" s="296" customFormat="1" ht="13.5" hidden="1"/>
    <row r="244" s="296" customFormat="1" ht="13.5" hidden="1"/>
    <row r="245" s="296" customFormat="1" ht="13.5" hidden="1"/>
    <row r="246" s="296" customFormat="1" ht="13.5" hidden="1"/>
    <row r="247" s="296" customFormat="1" ht="13.5" hidden="1"/>
    <row r="248" s="296" customFormat="1" ht="13.5" hidden="1"/>
    <row r="249" s="296" customFormat="1" ht="13.5" hidden="1"/>
    <row r="250" s="296" customFormat="1" ht="13.5" hidden="1"/>
    <row r="251" s="296" customFormat="1" ht="13.5" hidden="1"/>
    <row r="252" s="296" customFormat="1" ht="13.5" hidden="1"/>
    <row r="253" s="296" customFormat="1" ht="13.5" hidden="1"/>
    <row r="254" s="296" customFormat="1" ht="13.5" hidden="1"/>
    <row r="255" s="296" customFormat="1" ht="13.5" hidden="1"/>
    <row r="256" s="296" customFormat="1" ht="13.5" hidden="1"/>
    <row r="257" s="296" customFormat="1" ht="13.5" hidden="1"/>
    <row r="258" s="296" customFormat="1" ht="13.5" hidden="1"/>
    <row r="259" s="296" customFormat="1" ht="13.5" hidden="1"/>
    <row r="260" s="296" customFormat="1" ht="13.5" hidden="1"/>
    <row r="261" s="296" customFormat="1" ht="13.5" hidden="1"/>
    <row r="262" s="296" customFormat="1" ht="13.5" hidden="1"/>
    <row r="263" s="296" customFormat="1" ht="13.5" hidden="1"/>
    <row r="264" s="296" customFormat="1" ht="13.5" hidden="1"/>
    <row r="265" s="296" customFormat="1" ht="13.5" hidden="1"/>
    <row r="266" s="296" customFormat="1" ht="13.5" hidden="1"/>
    <row r="267" s="296" customFormat="1" ht="13.5" hidden="1"/>
    <row r="268" s="296" customFormat="1" ht="13.5" hidden="1"/>
    <row r="269" s="296" customFormat="1" ht="13.5" hidden="1"/>
    <row r="270" s="296" customFormat="1" ht="13.5" hidden="1"/>
    <row r="271" s="296" customFormat="1" ht="13.5" hidden="1"/>
    <row r="272" s="296" customFormat="1" ht="13.5" hidden="1"/>
    <row r="273" s="296" customFormat="1" ht="13.5" hidden="1"/>
    <row r="274" s="296" customFormat="1" ht="13.5" hidden="1"/>
    <row r="275" s="296" customFormat="1" ht="13.5" hidden="1"/>
    <row r="276" s="296" customFormat="1" ht="13.5" hidden="1"/>
    <row r="277" s="296" customFormat="1" ht="13.5" hidden="1"/>
    <row r="278" s="296" customFormat="1" ht="13.5" hidden="1"/>
    <row r="279" s="296" customFormat="1" ht="13.5" hidden="1"/>
    <row r="280" s="296" customFormat="1" ht="13.5" hidden="1"/>
    <row r="281" s="296" customFormat="1" ht="13.5" hidden="1"/>
    <row r="282" s="296" customFormat="1" ht="13.5" hidden="1"/>
    <row r="283" s="296" customFormat="1" ht="13.5" hidden="1"/>
    <row r="284" s="296" customFormat="1" ht="13.5" hidden="1"/>
    <row r="285" s="296" customFormat="1" ht="13.5" hidden="1"/>
    <row r="286" s="296" customFormat="1" ht="13.5" hidden="1"/>
    <row r="287" s="296" customFormat="1" ht="13.5" hidden="1"/>
    <row r="288" s="296" customFormat="1" ht="13.5" hidden="1"/>
    <row r="289" spans="1:2" ht="13.5" hidden="1">
      <c r="A289" s="296"/>
    </row>
    <row r="290" spans="1:2" ht="13.5" hidden="1">
      <c r="A290" s="296"/>
    </row>
    <row r="291" spans="1:2" ht="13.5" hidden="1">
      <c r="A291" s="296"/>
    </row>
    <row r="292" spans="1:2" ht="13.5" hidden="1">
      <c r="A292" s="296"/>
    </row>
    <row r="293" spans="1:2" ht="13.5" hidden="1">
      <c r="A293" s="296"/>
    </row>
    <row r="294" spans="1:2" ht="13.5" hidden="1">
      <c r="A294" s="296"/>
    </row>
    <row r="295" spans="1:2" ht="13.5" hidden="1">
      <c r="A295" s="296"/>
    </row>
    <row r="296" spans="1:2" ht="13.5" hidden="1">
      <c r="A296" s="296"/>
    </row>
    <row r="297" spans="1:2" ht="13.5" hidden="1">
      <c r="A297" s="296"/>
    </row>
    <row r="298" spans="1:2" ht="13.5" hidden="1">
      <c r="A298" s="296"/>
    </row>
    <row r="299" spans="1:2" s="616" customFormat="1" ht="14" hidden="1" thickBot="1">
      <c r="A299" s="296"/>
      <c r="B299" s="296"/>
    </row>
    <row r="300" spans="1:2" ht="13.5" hidden="1">
      <c r="A300" s="296"/>
    </row>
    <row r="301" spans="1:2" ht="13.5" hidden="1">
      <c r="A301" s="296"/>
    </row>
    <row r="302" spans="1:2" ht="13.5" hidden="1">
      <c r="A302" s="296"/>
    </row>
    <row r="303" spans="1:2" ht="13.5" hidden="1">
      <c r="A303" s="296"/>
    </row>
    <row r="304" spans="1:2" ht="13.5" hidden="1">
      <c r="A304" s="296"/>
    </row>
    <row r="305" s="296" customFormat="1" ht="13.5" hidden="1"/>
    <row r="306" s="296" customFormat="1" ht="13.5" hidden="1"/>
    <row r="307" s="296" customFormat="1" ht="13.5" hidden="1"/>
    <row r="308" s="296" customFormat="1" ht="13.5" hidden="1"/>
    <row r="309" s="296" customFormat="1" ht="13.5" hidden="1"/>
    <row r="310" s="296" customFormat="1" ht="13.5" hidden="1"/>
    <row r="311" s="296" customFormat="1" ht="13.5" hidden="1"/>
    <row r="312" s="296" customFormat="1" ht="13.5" hidden="1"/>
    <row r="313" s="296" customFormat="1" ht="13.5" hidden="1"/>
    <row r="314" s="296" customFormat="1" ht="13.5" hidden="1"/>
    <row r="315" s="296" customFormat="1" ht="13.5" hidden="1"/>
    <row r="316" s="296" customFormat="1" ht="13.5" hidden="1"/>
    <row r="317" s="296" customFormat="1" ht="13.5" hidden="1"/>
    <row r="318" s="296" customFormat="1" ht="13.5" hidden="1"/>
    <row r="319" s="296" customFormat="1" ht="13.5" hidden="1"/>
    <row r="320" s="296" customFormat="1" ht="13.5" hidden="1"/>
    <row r="321" s="296" customFormat="1" ht="13.5" hidden="1"/>
    <row r="322" s="296" customFormat="1" ht="13.5" hidden="1"/>
    <row r="323" s="296" customFormat="1" ht="13.5" hidden="1"/>
    <row r="324" s="296" customFormat="1" ht="13.5" hidden="1"/>
    <row r="325" s="296" customFormat="1" ht="13.5" hidden="1"/>
    <row r="326" s="296" customFormat="1" ht="13.5" hidden="1"/>
    <row r="327" s="296" customFormat="1" ht="13.5" hidden="1"/>
    <row r="328" s="296" customFormat="1" ht="13.5" hidden="1"/>
    <row r="329" s="296" customFormat="1" ht="13.5" hidden="1"/>
    <row r="330" s="296" customFormat="1" ht="13.5" hidden="1"/>
    <row r="331" s="296" customFormat="1" ht="13.5" hidden="1"/>
    <row r="332" s="296" customFormat="1" ht="13.5" hidden="1"/>
    <row r="333" s="296" customFormat="1" ht="13.5" hidden="1"/>
    <row r="334" s="296" customFormat="1" ht="13.5" hidden="1"/>
    <row r="335" s="296" customFormat="1" ht="13.5" hidden="1"/>
    <row r="336" s="296" customFormat="1" ht="13.5" hidden="1"/>
    <row r="337" s="296" customFormat="1" ht="13.5" hidden="1"/>
    <row r="338" s="296" customFormat="1" ht="13.5" hidden="1"/>
    <row r="339" s="296" customFormat="1" ht="13.5" hidden="1"/>
    <row r="340" s="296" customFormat="1" ht="13.5" hidden="1"/>
    <row r="341" s="296" customFormat="1" ht="13.5" hidden="1"/>
    <row r="342" s="296" customFormat="1" ht="13.5" hidden="1"/>
    <row r="343" s="296" customFormat="1" ht="13.5" hidden="1"/>
    <row r="344" s="296" customFormat="1" ht="13.5" hidden="1"/>
    <row r="345" s="296" customFormat="1" ht="13.5" hidden="1"/>
    <row r="346" s="296" customFormat="1" ht="13.5" hidden="1"/>
    <row r="347" s="296" customFormat="1" ht="13.5" hidden="1"/>
    <row r="348" s="296" customFormat="1" ht="13.5" hidden="1"/>
    <row r="349" s="296" customFormat="1" ht="13.5" hidden="1"/>
    <row r="350" s="296" customFormat="1" ht="13.5" hidden="1"/>
    <row r="351" s="296" customFormat="1" ht="13.5" hidden="1"/>
    <row r="352" s="296" customFormat="1" ht="13.5" hidden="1"/>
    <row r="353" s="296" customFormat="1" ht="13.5" hidden="1"/>
    <row r="354" s="296" customFormat="1" ht="13.5" hidden="1"/>
    <row r="355" s="296" customFormat="1" ht="13.5" hidden="1"/>
    <row r="356" s="296" customFormat="1" ht="13.5" hidden="1"/>
    <row r="357" s="296" customFormat="1" ht="13.5" hidden="1"/>
    <row r="358" s="296" customFormat="1" ht="13.5" hidden="1"/>
    <row r="359" s="296" customFormat="1" ht="13.5" hidden="1"/>
    <row r="360" s="296" customFormat="1" ht="13.5" hidden="1"/>
    <row r="361" s="296" customFormat="1" ht="13.5" hidden="1"/>
    <row r="362" s="296" customFormat="1" ht="13.5" hidden="1"/>
    <row r="363" s="296" customFormat="1" ht="13.5" hidden="1"/>
    <row r="364" s="296" customFormat="1" ht="13.5" hidden="1"/>
    <row r="365" s="296" customFormat="1" ht="13.5" hidden="1"/>
    <row r="366" s="296" customFormat="1" ht="13.5" hidden="1"/>
    <row r="367" s="296" customFormat="1" ht="13.5" hidden="1"/>
    <row r="368" s="296" customFormat="1" ht="13.5" hidden="1"/>
    <row r="369" s="296" customFormat="1" ht="13.5" hidden="1"/>
    <row r="370" s="296" customFormat="1" ht="13.5" hidden="1"/>
    <row r="371" s="296" customFormat="1" ht="13.5" hidden="1"/>
    <row r="372" s="296" customFormat="1" ht="13.5" hidden="1"/>
    <row r="373" s="296" customFormat="1" ht="13.5" hidden="1"/>
    <row r="374" s="296" customFormat="1" ht="13.5" hidden="1"/>
    <row r="375" s="296" customFormat="1" ht="13.5" hidden="1"/>
    <row r="376" s="296" customFormat="1" ht="13.5" hidden="1"/>
    <row r="377" s="296" customFormat="1" ht="13.5" hidden="1"/>
    <row r="378" s="296" customFormat="1" ht="13.5" hidden="1"/>
    <row r="379" s="296" customFormat="1" ht="13.5" hidden="1"/>
    <row r="380" s="296" customFormat="1" ht="13.5" hidden="1"/>
    <row r="381" s="296" customFormat="1" ht="13.5" hidden="1"/>
    <row r="382" s="296" customFormat="1" ht="13.5" hidden="1"/>
    <row r="383" s="296" customFormat="1" ht="13.5" hidden="1"/>
    <row r="384" s="296" customFormat="1" ht="13.5" hidden="1"/>
    <row r="385" s="296" customFormat="1" ht="13.5" hidden="1"/>
    <row r="386" s="296" customFormat="1" ht="13.5" hidden="1"/>
    <row r="387" s="296" customFormat="1" ht="13.5" hidden="1"/>
    <row r="388" s="296" customFormat="1" ht="13.5" hidden="1"/>
    <row r="389" s="296" customFormat="1" ht="13.5" hidden="1"/>
    <row r="390" s="296" customFormat="1" ht="13.5" hidden="1"/>
    <row r="391" s="296" customFormat="1" ht="13.5" hidden="1"/>
    <row r="392" s="296" customFormat="1" ht="13.5" hidden="1"/>
    <row r="393" s="296" customFormat="1" ht="13.5" hidden="1"/>
    <row r="394" s="296" customFormat="1" ht="13.5" hidden="1"/>
    <row r="395" s="296" customFormat="1" ht="13.5" hidden="1"/>
    <row r="396" s="296" customFormat="1" ht="13.5" hidden="1"/>
    <row r="397" s="296" customFormat="1" ht="13.5" hidden="1"/>
    <row r="398" s="296" customFormat="1" ht="13.5" hidden="1"/>
    <row r="399" s="296" customFormat="1" ht="13.5" hidden="1"/>
    <row r="400" s="296" customFormat="1" ht="13.5" hidden="1"/>
    <row r="401" s="296" customFormat="1" ht="13.5" hidden="1"/>
    <row r="402" s="296" customFormat="1" ht="13.5" hidden="1"/>
    <row r="403" s="296" customFormat="1" ht="13.5" hidden="1"/>
    <row r="404" s="296" customFormat="1" ht="13.5" hidden="1"/>
    <row r="405" s="296" customFormat="1" ht="13.5" hidden="1"/>
    <row r="406" s="296" customFormat="1" ht="13.5" hidden="1"/>
    <row r="407" s="296" customFormat="1" ht="13.5" hidden="1"/>
    <row r="408" s="296" customFormat="1" ht="13.5" hidden="1"/>
    <row r="409" s="296" customFormat="1" ht="13.5" hidden="1"/>
    <row r="410" s="296" customFormat="1" ht="13.5" hidden="1"/>
    <row r="411" s="296" customFormat="1" ht="13.5" hidden="1"/>
    <row r="412" s="296" customFormat="1" ht="13.5" hidden="1"/>
    <row r="413" s="296" customFormat="1" ht="13.5" hidden="1"/>
    <row r="414" s="296" customFormat="1" ht="13.5" hidden="1"/>
    <row r="415" s="296" customFormat="1" ht="13.5" hidden="1"/>
    <row r="416" s="296" customFormat="1" ht="13.5" hidden="1"/>
    <row r="417" s="296" customFormat="1" ht="13.5" hidden="1"/>
    <row r="418" s="296" customFormat="1" ht="13.5" hidden="1"/>
  </sheetData>
  <sheetProtection algorithmName="SHA-512" hashValue="AOSxV6JEvb+3xoGEAkbpWfkDZAoLRYz3sw8TDyVEkhzU96R37PpC4dNZhbOgQBv2NCkbPA5GNoCMXz8RhDQi8A==" saltValue="uXqISM6VYew7bz3yrsn2Aw==" spinCount="100000" sheet="1" objects="1" scenarios="1"/>
  <mergeCells count="88">
    <mergeCell ref="C15:M15"/>
    <mergeCell ref="C16:F16"/>
    <mergeCell ref="G16:M16"/>
    <mergeCell ref="C12:F12"/>
    <mergeCell ref="G8:M8"/>
    <mergeCell ref="G9:M9"/>
    <mergeCell ref="G10:M10"/>
    <mergeCell ref="G11:M11"/>
    <mergeCell ref="G12:M12"/>
    <mergeCell ref="C10:F10"/>
    <mergeCell ref="C7:F7"/>
    <mergeCell ref="G7:M7"/>
    <mergeCell ref="C8:F8"/>
    <mergeCell ref="C9:F9"/>
    <mergeCell ref="C11:F11"/>
    <mergeCell ref="C17:F17"/>
    <mergeCell ref="C18:F18"/>
    <mergeCell ref="G17:M18"/>
    <mergeCell ref="C21:M21"/>
    <mergeCell ref="C22:F22"/>
    <mergeCell ref="G22:M22"/>
    <mergeCell ref="C23:F23"/>
    <mergeCell ref="C24:F24"/>
    <mergeCell ref="G23:M23"/>
    <mergeCell ref="G24:M24"/>
    <mergeCell ref="H40:I40"/>
    <mergeCell ref="C38:M38"/>
    <mergeCell ref="H41:I45"/>
    <mergeCell ref="C34:F34"/>
    <mergeCell ref="C28:J28"/>
    <mergeCell ref="C35:F35"/>
    <mergeCell ref="C40:F40"/>
    <mergeCell ref="C39:J39"/>
    <mergeCell ref="C30:F30"/>
    <mergeCell ref="C31:F31"/>
    <mergeCell ref="C32:F32"/>
    <mergeCell ref="C33:F33"/>
    <mergeCell ref="C41:F41"/>
    <mergeCell ref="C42:F42"/>
    <mergeCell ref="C43:F43"/>
    <mergeCell ref="C44:F44"/>
    <mergeCell ref="C45:F45"/>
    <mergeCell ref="C48:J48"/>
    <mergeCell ref="C49:F49"/>
    <mergeCell ref="C50:F50"/>
    <mergeCell ref="C51:F51"/>
    <mergeCell ref="H49:I49"/>
    <mergeCell ref="H50:I51"/>
    <mergeCell ref="C98:M98"/>
    <mergeCell ref="C80:M80"/>
    <mergeCell ref="C27:M27"/>
    <mergeCell ref="C100:F100"/>
    <mergeCell ref="I100:J100"/>
    <mergeCell ref="K100:L100"/>
    <mergeCell ref="M100:N100"/>
    <mergeCell ref="C81:M95"/>
    <mergeCell ref="C60:M60"/>
    <mergeCell ref="C61:M77"/>
    <mergeCell ref="C55:F55"/>
    <mergeCell ref="C56:F56"/>
    <mergeCell ref="C57:F57"/>
    <mergeCell ref="H55:I55"/>
    <mergeCell ref="H56:I57"/>
    <mergeCell ref="C54:J54"/>
    <mergeCell ref="M102:N102"/>
    <mergeCell ref="C101:F101"/>
    <mergeCell ref="C102:F102"/>
    <mergeCell ref="C103:F103"/>
    <mergeCell ref="G100:H100"/>
    <mergeCell ref="G101:H101"/>
    <mergeCell ref="G102:H102"/>
    <mergeCell ref="G103:H103"/>
    <mergeCell ref="C6:M6"/>
    <mergeCell ref="C107:M107"/>
    <mergeCell ref="C3:V3"/>
    <mergeCell ref="C119:M128"/>
    <mergeCell ref="C108:M115"/>
    <mergeCell ref="C118:M118"/>
    <mergeCell ref="I103:J103"/>
    <mergeCell ref="K103:L103"/>
    <mergeCell ref="M103:N103"/>
    <mergeCell ref="C99:N99"/>
    <mergeCell ref="C104:M104"/>
    <mergeCell ref="I101:J101"/>
    <mergeCell ref="K101:L101"/>
    <mergeCell ref="M101:N101"/>
    <mergeCell ref="I102:J102"/>
    <mergeCell ref="K102:L10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E185-4733-4FB6-B458-1F038D6ADC03}">
  <sheetPr codeName="Planilha16">
    <tabColor theme="0"/>
  </sheetPr>
  <dimension ref="A1:AL429"/>
  <sheetViews>
    <sheetView showGridLines="0" zoomScale="70" zoomScaleNormal="70" workbookViewId="0"/>
  </sheetViews>
  <sheetFormatPr defaultColWidth="0" defaultRowHeight="0" customHeight="1" zeroHeight="1"/>
  <cols>
    <col min="1" max="1" width="46.7265625" style="69" customWidth="1"/>
    <col min="2" max="2" width="7.81640625" style="11" customWidth="1"/>
    <col min="3" max="6" width="20.7265625" style="11" customWidth="1"/>
    <col min="7" max="18" width="21" style="11" customWidth="1"/>
    <col min="19" max="19" width="23.453125" style="11" bestFit="1" customWidth="1"/>
    <col min="20" max="20" width="22" style="11" bestFit="1" customWidth="1"/>
    <col min="21" max="21" width="21" style="11" bestFit="1" customWidth="1"/>
    <col min="22" max="22" width="26.453125" style="11" bestFit="1" customWidth="1"/>
    <col min="23" max="23" width="20.7265625" style="11" customWidth="1"/>
    <col min="24" max="16384" width="0" style="11" hidden="1"/>
  </cols>
  <sheetData>
    <row r="1" spans="1:38" ht="13.5"/>
    <row r="2" spans="1:38" ht="13.5"/>
    <row r="3" spans="1:38" s="296" customFormat="1" ht="31.5">
      <c r="A3" s="295"/>
      <c r="C3" s="1228" t="s">
        <v>963</v>
      </c>
      <c r="D3" s="1229"/>
      <c r="E3" s="1229"/>
      <c r="F3" s="1229"/>
      <c r="G3" s="1229"/>
      <c r="H3" s="1229"/>
      <c r="I3" s="1229"/>
      <c r="J3" s="1229"/>
      <c r="K3" s="1229"/>
      <c r="L3" s="1229"/>
      <c r="M3" s="1229"/>
      <c r="N3" s="1229"/>
      <c r="O3" s="1229"/>
      <c r="P3" s="1229"/>
      <c r="Q3" s="1229"/>
      <c r="R3" s="1229"/>
      <c r="S3" s="1229"/>
      <c r="T3" s="1229"/>
      <c r="U3" s="1229"/>
      <c r="V3" s="1229"/>
    </row>
    <row r="4" spans="1:38" ht="13.5"/>
    <row r="5" spans="1:38" ht="13.5"/>
    <row r="6" spans="1:38" ht="14" thickBot="1">
      <c r="C6" s="98"/>
      <c r="D6" s="98"/>
      <c r="E6" s="98"/>
      <c r="F6" s="98"/>
      <c r="G6" s="98"/>
      <c r="H6" s="98"/>
      <c r="I6" s="98"/>
      <c r="J6" s="98"/>
      <c r="K6" s="99"/>
      <c r="L6" s="99"/>
      <c r="M6" s="99"/>
      <c r="N6" s="99"/>
      <c r="O6" s="99"/>
      <c r="P6" s="99"/>
      <c r="Q6" s="98"/>
      <c r="R6" s="98"/>
      <c r="S6" s="98"/>
      <c r="T6" s="98"/>
      <c r="U6" s="98"/>
      <c r="V6" s="98"/>
      <c r="W6" s="98"/>
      <c r="X6" s="98"/>
      <c r="Y6" s="98"/>
      <c r="Z6" s="98"/>
      <c r="AA6" s="98"/>
      <c r="AB6" s="98"/>
      <c r="AC6" s="98"/>
      <c r="AD6" s="98"/>
      <c r="AE6" s="98"/>
      <c r="AF6" s="98"/>
      <c r="AG6" s="98"/>
      <c r="AH6" s="98"/>
      <c r="AI6" s="98"/>
      <c r="AJ6" s="98"/>
      <c r="AK6" s="98"/>
      <c r="AL6" s="98"/>
    </row>
    <row r="7" spans="1:38" ht="23">
      <c r="C7" s="79" t="s">
        <v>728</v>
      </c>
      <c r="K7" s="12"/>
      <c r="L7" s="12"/>
      <c r="M7" s="12"/>
      <c r="N7" s="12"/>
      <c r="O7" s="12"/>
      <c r="P7" s="12"/>
    </row>
    <row r="8" spans="1:38" ht="13.5"/>
    <row r="9" spans="1:38" ht="13.5"/>
    <row r="10" spans="1:38" ht="15.5">
      <c r="C10" s="1308" t="s">
        <v>1705</v>
      </c>
      <c r="D10" s="1309"/>
      <c r="E10" s="1309"/>
      <c r="F10" s="1309"/>
      <c r="G10" s="1309"/>
      <c r="H10" s="1309"/>
      <c r="I10" s="1309"/>
      <c r="J10" s="1309"/>
      <c r="K10" s="1309"/>
      <c r="L10" s="1309"/>
      <c r="M10" s="1309"/>
    </row>
    <row r="11" spans="1:38" ht="12" customHeight="1">
      <c r="C11" s="1399" t="s">
        <v>1496</v>
      </c>
      <c r="D11" s="1399"/>
      <c r="E11" s="1399"/>
      <c r="F11" s="1399"/>
      <c r="G11" s="1399"/>
      <c r="H11" s="1399"/>
      <c r="I11" s="1399"/>
      <c r="J11" s="1399"/>
      <c r="K11" s="1399"/>
      <c r="L11" s="1399"/>
      <c r="M11" s="1399"/>
    </row>
    <row r="12" spans="1:38" ht="13.5">
      <c r="C12" s="1399"/>
      <c r="D12" s="1399"/>
      <c r="E12" s="1399"/>
      <c r="F12" s="1399"/>
      <c r="G12" s="1399"/>
      <c r="H12" s="1399"/>
      <c r="I12" s="1399"/>
      <c r="J12" s="1399"/>
      <c r="K12" s="1399"/>
      <c r="L12" s="1399"/>
      <c r="M12" s="1399"/>
    </row>
    <row r="13" spans="1:38" ht="13.5">
      <c r="C13" s="1399"/>
      <c r="D13" s="1399"/>
      <c r="E13" s="1399"/>
      <c r="F13" s="1399"/>
      <c r="G13" s="1399"/>
      <c r="H13" s="1399"/>
      <c r="I13" s="1399"/>
      <c r="J13" s="1399"/>
      <c r="K13" s="1399"/>
      <c r="L13" s="1399"/>
      <c r="M13" s="1399"/>
    </row>
    <row r="14" spans="1:38" ht="13.5">
      <c r="C14" s="1399"/>
      <c r="D14" s="1399"/>
      <c r="E14" s="1399"/>
      <c r="F14" s="1399"/>
      <c r="G14" s="1399"/>
      <c r="H14" s="1399"/>
      <c r="I14" s="1399"/>
      <c r="J14" s="1399"/>
      <c r="K14" s="1399"/>
      <c r="L14" s="1399"/>
      <c r="M14" s="1399"/>
    </row>
    <row r="15" spans="1:38" ht="13.5">
      <c r="C15" s="1399"/>
      <c r="D15" s="1399"/>
      <c r="E15" s="1399"/>
      <c r="F15" s="1399"/>
      <c r="G15" s="1399"/>
      <c r="H15" s="1399"/>
      <c r="I15" s="1399"/>
      <c r="J15" s="1399"/>
      <c r="K15" s="1399"/>
      <c r="L15" s="1399"/>
      <c r="M15" s="1399"/>
    </row>
    <row r="16" spans="1:38" ht="13.5"/>
    <row r="17" spans="1:13" ht="13.5"/>
    <row r="18" spans="1:13" ht="15.5">
      <c r="C18" s="1308" t="s">
        <v>1706</v>
      </c>
      <c r="D18" s="1309"/>
      <c r="E18" s="1309"/>
      <c r="F18" s="1309"/>
      <c r="G18" s="1309"/>
      <c r="H18" s="1309"/>
      <c r="I18" s="1309"/>
      <c r="J18" s="1309"/>
      <c r="K18" s="1309"/>
      <c r="L18" s="1309"/>
      <c r="M18" s="1309"/>
    </row>
    <row r="19" spans="1:13" ht="15">
      <c r="C19" s="2144" t="s">
        <v>211</v>
      </c>
      <c r="D19" s="2144"/>
      <c r="E19" s="2144"/>
      <c r="F19" s="2145"/>
      <c r="G19" s="2146" t="s">
        <v>456</v>
      </c>
      <c r="H19" s="2147"/>
      <c r="I19" s="2147"/>
      <c r="J19" s="2147"/>
      <c r="K19" s="2147"/>
      <c r="L19" s="2147"/>
      <c r="M19" s="2147"/>
    </row>
    <row r="20" spans="1:13" s="296" customFormat="1" ht="144" customHeight="1">
      <c r="A20" s="295"/>
      <c r="C20" s="2169" t="s">
        <v>729</v>
      </c>
      <c r="D20" s="2169"/>
      <c r="E20" s="2169"/>
      <c r="F20" s="2170"/>
      <c r="G20" s="1292" t="s">
        <v>1562</v>
      </c>
      <c r="H20" s="1292"/>
      <c r="I20" s="1292"/>
      <c r="J20" s="1292"/>
      <c r="K20" s="1292"/>
      <c r="L20" s="1292"/>
      <c r="M20" s="1292"/>
    </row>
    <row r="21" spans="1:13" s="296" customFormat="1" ht="109.5" customHeight="1">
      <c r="A21" s="295"/>
      <c r="C21" s="2169" t="s">
        <v>730</v>
      </c>
      <c r="D21" s="2169"/>
      <c r="E21" s="2169"/>
      <c r="F21" s="2170"/>
      <c r="G21" s="2171" t="s">
        <v>732</v>
      </c>
      <c r="H21" s="2171"/>
      <c r="I21" s="2171"/>
      <c r="J21" s="2171"/>
      <c r="K21" s="2171"/>
      <c r="L21" s="2171"/>
      <c r="M21" s="2171"/>
    </row>
    <row r="22" spans="1:13" ht="145.5" customHeight="1">
      <c r="C22" s="2169" t="s">
        <v>1497</v>
      </c>
      <c r="D22" s="2169"/>
      <c r="E22" s="2169"/>
      <c r="F22" s="2170"/>
      <c r="G22" s="1292" t="s">
        <v>1498</v>
      </c>
      <c r="H22" s="1292"/>
      <c r="I22" s="1292"/>
      <c r="J22" s="1292"/>
      <c r="K22" s="1292"/>
      <c r="L22" s="1292"/>
      <c r="M22" s="1292"/>
    </row>
    <row r="23" spans="1:13" s="296" customFormat="1" ht="98.25" customHeight="1">
      <c r="A23" s="295"/>
      <c r="C23" s="2169" t="s">
        <v>731</v>
      </c>
      <c r="D23" s="2169"/>
      <c r="E23" s="2169"/>
      <c r="F23" s="2170"/>
      <c r="G23" s="2171" t="s">
        <v>733</v>
      </c>
      <c r="H23" s="2171"/>
      <c r="I23" s="2171"/>
      <c r="J23" s="2171"/>
      <c r="K23" s="2171"/>
      <c r="L23" s="2171"/>
      <c r="M23" s="2171"/>
    </row>
    <row r="24" spans="1:13" ht="13.5"/>
    <row r="25" spans="1:13" ht="13.5"/>
    <row r="26" spans="1:13" ht="15.75" customHeight="1">
      <c r="C26" s="1308" t="s">
        <v>734</v>
      </c>
      <c r="D26" s="1309"/>
      <c r="E26" s="1309"/>
      <c r="F26" s="1309"/>
      <c r="G26" s="1309"/>
      <c r="H26" s="1309"/>
      <c r="I26" s="1309"/>
      <c r="J26" s="1309"/>
      <c r="K26" s="1309"/>
      <c r="L26" s="1309"/>
      <c r="M26" s="1309"/>
    </row>
    <row r="27" spans="1:13" ht="15" customHeight="1">
      <c r="C27" s="1399" t="s">
        <v>1544</v>
      </c>
      <c r="D27" s="1399"/>
      <c r="E27" s="1399"/>
      <c r="F27" s="1399"/>
      <c r="G27" s="1399"/>
      <c r="H27" s="1399"/>
      <c r="I27" s="1399"/>
      <c r="J27" s="1399"/>
      <c r="K27" s="1399"/>
      <c r="L27" s="1399"/>
      <c r="M27" s="1399"/>
    </row>
    <row r="28" spans="1:13" ht="13.5">
      <c r="C28" s="1399"/>
      <c r="D28" s="1399"/>
      <c r="E28" s="1399"/>
      <c r="F28" s="1399"/>
      <c r="G28" s="1399"/>
      <c r="H28" s="1399"/>
      <c r="I28" s="1399"/>
      <c r="J28" s="1399"/>
      <c r="K28" s="1399"/>
      <c r="L28" s="1399"/>
      <c r="M28" s="1399"/>
    </row>
    <row r="29" spans="1:13" ht="13.5">
      <c r="C29" s="1399"/>
      <c r="D29" s="1399"/>
      <c r="E29" s="1399"/>
      <c r="F29" s="1399"/>
      <c r="G29" s="1399"/>
      <c r="H29" s="1399"/>
      <c r="I29" s="1399"/>
      <c r="J29" s="1399"/>
      <c r="K29" s="1399"/>
      <c r="L29" s="1399"/>
      <c r="M29" s="1399"/>
    </row>
    <row r="30" spans="1:13" ht="13.5">
      <c r="C30" s="1399"/>
      <c r="D30" s="1399"/>
      <c r="E30" s="1399"/>
      <c r="F30" s="1399"/>
      <c r="G30" s="1399"/>
      <c r="H30" s="1399"/>
      <c r="I30" s="1399"/>
      <c r="J30" s="1399"/>
      <c r="K30" s="1399"/>
      <c r="L30" s="1399"/>
      <c r="M30" s="1399"/>
    </row>
    <row r="31" spans="1:13" ht="13.5">
      <c r="C31" s="1399"/>
      <c r="D31" s="1399"/>
      <c r="E31" s="1399"/>
      <c r="F31" s="1399"/>
      <c r="G31" s="1399"/>
      <c r="H31" s="1399"/>
      <c r="I31" s="1399"/>
      <c r="J31" s="1399"/>
      <c r="K31" s="1399"/>
      <c r="L31" s="1399"/>
      <c r="M31" s="1399"/>
    </row>
    <row r="32" spans="1:13" ht="13.5">
      <c r="C32" s="1399"/>
      <c r="D32" s="1399"/>
      <c r="E32" s="1399"/>
      <c r="F32" s="1399"/>
      <c r="G32" s="1399"/>
      <c r="H32" s="1399"/>
      <c r="I32" s="1399"/>
      <c r="J32" s="1399"/>
      <c r="K32" s="1399"/>
      <c r="L32" s="1399"/>
      <c r="M32" s="1399"/>
    </row>
    <row r="33" spans="3:13" ht="13.5">
      <c r="C33" s="1399"/>
      <c r="D33" s="1399"/>
      <c r="E33" s="1399"/>
      <c r="F33" s="1399"/>
      <c r="G33" s="1399"/>
      <c r="H33" s="1399"/>
      <c r="I33" s="1399"/>
      <c r="J33" s="1399"/>
      <c r="K33" s="1399"/>
      <c r="L33" s="1399"/>
      <c r="M33" s="1399"/>
    </row>
    <row r="34" spans="3:13" ht="13.5">
      <c r="C34" s="1399"/>
      <c r="D34" s="1399"/>
      <c r="E34" s="1399"/>
      <c r="F34" s="1399"/>
      <c r="G34" s="1399"/>
      <c r="H34" s="1399"/>
      <c r="I34" s="1399"/>
      <c r="J34" s="1399"/>
      <c r="K34" s="1399"/>
      <c r="L34" s="1399"/>
      <c r="M34" s="1399"/>
    </row>
    <row r="35" spans="3:13" ht="13.5">
      <c r="C35" s="1399"/>
      <c r="D35" s="1399"/>
      <c r="E35" s="1399"/>
      <c r="F35" s="1399"/>
      <c r="G35" s="1399"/>
      <c r="H35" s="1399"/>
      <c r="I35" s="1399"/>
      <c r="J35" s="1399"/>
      <c r="K35" s="1399"/>
      <c r="L35" s="1399"/>
      <c r="M35" s="1399"/>
    </row>
    <row r="36" spans="3:13" ht="13.5">
      <c r="C36" s="1399"/>
      <c r="D36" s="1399"/>
      <c r="E36" s="1399"/>
      <c r="F36" s="1399"/>
      <c r="G36" s="1399"/>
      <c r="H36" s="1399"/>
      <c r="I36" s="1399"/>
      <c r="J36" s="1399"/>
      <c r="K36" s="1399"/>
      <c r="L36" s="1399"/>
      <c r="M36" s="1399"/>
    </row>
    <row r="37" spans="3:13" ht="13.5">
      <c r="C37" s="1399"/>
      <c r="D37" s="1399"/>
      <c r="E37" s="1399"/>
      <c r="F37" s="1399"/>
      <c r="G37" s="1399"/>
      <c r="H37" s="1399"/>
      <c r="I37" s="1399"/>
      <c r="J37" s="1399"/>
      <c r="K37" s="1399"/>
      <c r="L37" s="1399"/>
      <c r="M37" s="1399"/>
    </row>
    <row r="38" spans="3:13" ht="13.5">
      <c r="C38" s="1399"/>
      <c r="D38" s="1399"/>
      <c r="E38" s="1399"/>
      <c r="F38" s="1399"/>
      <c r="G38" s="1399"/>
      <c r="H38" s="1399"/>
      <c r="I38" s="1399"/>
      <c r="J38" s="1399"/>
      <c r="K38" s="1399"/>
      <c r="L38" s="1399"/>
      <c r="M38" s="1399"/>
    </row>
    <row r="39" spans="3:13" ht="13.5">
      <c r="C39" s="1399"/>
      <c r="D39" s="1399"/>
      <c r="E39" s="1399"/>
      <c r="F39" s="1399"/>
      <c r="G39" s="1399"/>
      <c r="H39" s="1399"/>
      <c r="I39" s="1399"/>
      <c r="J39" s="1399"/>
      <c r="K39" s="1399"/>
      <c r="L39" s="1399"/>
      <c r="M39" s="1399"/>
    </row>
    <row r="40" spans="3:13" ht="13.5">
      <c r="C40" s="1399"/>
      <c r="D40" s="1399"/>
      <c r="E40" s="1399"/>
      <c r="F40" s="1399"/>
      <c r="G40" s="1399"/>
      <c r="H40" s="1399"/>
      <c r="I40" s="1399"/>
      <c r="J40" s="1399"/>
      <c r="K40" s="1399"/>
      <c r="L40" s="1399"/>
      <c r="M40" s="1399"/>
    </row>
    <row r="41" spans="3:13" ht="13.5"/>
    <row r="42" spans="3:13" ht="15">
      <c r="C42" s="345"/>
      <c r="D42" s="345"/>
      <c r="E42" s="345"/>
      <c r="F42" s="345"/>
      <c r="G42" s="328">
        <v>2023</v>
      </c>
      <c r="H42" s="328">
        <v>2024</v>
      </c>
      <c r="I42" s="328">
        <v>2025</v>
      </c>
    </row>
    <row r="43" spans="3:13" ht="15">
      <c r="C43" s="2163" t="s">
        <v>735</v>
      </c>
      <c r="D43" s="2164"/>
      <c r="E43" s="2164"/>
      <c r="F43" s="2165"/>
      <c r="G43" s="28">
        <v>0</v>
      </c>
      <c r="H43" s="332">
        <v>0</v>
      </c>
      <c r="I43" s="342">
        <v>0</v>
      </c>
    </row>
    <row r="44" spans="3:13" ht="15">
      <c r="C44" s="2163" t="s">
        <v>736</v>
      </c>
      <c r="D44" s="2164"/>
      <c r="E44" s="2164"/>
      <c r="F44" s="2165"/>
      <c r="G44" s="25">
        <v>0</v>
      </c>
      <c r="H44" s="344">
        <v>0</v>
      </c>
      <c r="I44" s="343">
        <v>0</v>
      </c>
    </row>
    <row r="45" spans="3:13" ht="13.5"/>
    <row r="46" spans="3:13" ht="13.5"/>
    <row r="47" spans="3:13" ht="15.75" customHeight="1">
      <c r="C47" s="1308" t="s">
        <v>976</v>
      </c>
      <c r="D47" s="1309"/>
      <c r="E47" s="1309"/>
      <c r="F47" s="1309"/>
      <c r="G47" s="1309"/>
      <c r="H47" s="1309"/>
      <c r="I47" s="1309"/>
      <c r="J47" s="1309"/>
      <c r="K47" s="1309"/>
      <c r="L47" s="1309"/>
      <c r="M47" s="1309"/>
    </row>
    <row r="48" spans="3:13" ht="15" customHeight="1">
      <c r="C48" s="1729" t="s">
        <v>1499</v>
      </c>
      <c r="D48" s="1729"/>
      <c r="E48" s="1729"/>
      <c r="F48" s="1729"/>
      <c r="G48" s="1729"/>
      <c r="H48" s="1729"/>
      <c r="I48" s="1729"/>
      <c r="J48" s="1729"/>
      <c r="K48" s="1729"/>
      <c r="L48" s="1729"/>
      <c r="M48" s="1729"/>
    </row>
    <row r="49" spans="3:38" ht="13.5">
      <c r="C49" s="1729"/>
      <c r="D49" s="1729"/>
      <c r="E49" s="1729"/>
      <c r="F49" s="1729"/>
      <c r="G49" s="1729"/>
      <c r="H49" s="1729"/>
      <c r="I49" s="1729"/>
      <c r="J49" s="1729"/>
      <c r="K49" s="1729"/>
      <c r="L49" s="1729"/>
      <c r="M49" s="1729"/>
    </row>
    <row r="50" spans="3:38" ht="13.5">
      <c r="C50" s="1729"/>
      <c r="D50" s="1729"/>
      <c r="E50" s="1729"/>
      <c r="F50" s="1729"/>
      <c r="G50" s="1729"/>
      <c r="H50" s="1729"/>
      <c r="I50" s="1729"/>
      <c r="J50" s="1729"/>
      <c r="K50" s="1729"/>
      <c r="L50" s="1729"/>
      <c r="M50" s="1729"/>
    </row>
    <row r="51" spans="3:38" ht="13.5">
      <c r="C51" s="1729"/>
      <c r="D51" s="1729"/>
      <c r="E51" s="1729"/>
      <c r="F51" s="1729"/>
      <c r="G51" s="1729"/>
      <c r="H51" s="1729"/>
      <c r="I51" s="1729"/>
      <c r="J51" s="1729"/>
      <c r="K51" s="1729"/>
      <c r="L51" s="1729"/>
      <c r="M51" s="1729"/>
    </row>
    <row r="52" spans="3:38" ht="13.5">
      <c r="C52" s="1729"/>
      <c r="D52" s="1729"/>
      <c r="E52" s="1729"/>
      <c r="F52" s="1729"/>
      <c r="G52" s="1729"/>
      <c r="H52" s="1729"/>
      <c r="I52" s="1729"/>
      <c r="J52" s="1729"/>
      <c r="K52" s="1729"/>
      <c r="L52" s="1729"/>
      <c r="M52" s="1729"/>
    </row>
    <row r="53" spans="3:38" ht="13.5">
      <c r="C53" s="1729"/>
      <c r="D53" s="1729"/>
      <c r="E53" s="1729"/>
      <c r="F53" s="1729"/>
      <c r="G53" s="1729"/>
      <c r="H53" s="1729"/>
      <c r="I53" s="1729"/>
      <c r="J53" s="1729"/>
      <c r="K53" s="1729"/>
      <c r="L53" s="1729"/>
      <c r="M53" s="1729"/>
    </row>
    <row r="54" spans="3:38" ht="13.5">
      <c r="C54" s="1729"/>
      <c r="D54" s="1729"/>
      <c r="E54" s="1729"/>
      <c r="F54" s="1729"/>
      <c r="G54" s="1729"/>
      <c r="H54" s="1729"/>
      <c r="I54" s="1729"/>
      <c r="J54" s="1729"/>
      <c r="K54" s="1729"/>
      <c r="L54" s="1729"/>
      <c r="M54" s="1729"/>
    </row>
    <row r="55" spans="3:38" ht="13.5">
      <c r="C55" s="1729"/>
      <c r="D55" s="1729"/>
      <c r="E55" s="1729"/>
      <c r="F55" s="1729"/>
      <c r="G55" s="1729"/>
      <c r="H55" s="1729"/>
      <c r="I55" s="1729"/>
      <c r="J55" s="1729"/>
      <c r="K55" s="1729"/>
      <c r="L55" s="1729"/>
      <c r="M55" s="1729"/>
    </row>
    <row r="56" spans="3:38" ht="13.5">
      <c r="C56" s="1729"/>
      <c r="D56" s="1729"/>
      <c r="E56" s="1729"/>
      <c r="F56" s="1729"/>
      <c r="G56" s="1729"/>
      <c r="H56" s="1729"/>
      <c r="I56" s="1729"/>
      <c r="J56" s="1729"/>
      <c r="K56" s="1729"/>
      <c r="L56" s="1729"/>
      <c r="M56" s="1729"/>
    </row>
    <row r="57" spans="3:38" ht="13.5">
      <c r="C57" s="1729"/>
      <c r="D57" s="1729"/>
      <c r="E57" s="1729"/>
      <c r="F57" s="1729"/>
      <c r="G57" s="1729"/>
      <c r="H57" s="1729"/>
      <c r="I57" s="1729"/>
      <c r="J57" s="1729"/>
      <c r="K57" s="1729"/>
      <c r="L57" s="1729"/>
      <c r="M57" s="1729"/>
    </row>
    <row r="58" spans="3:38" ht="13.5"/>
    <row r="59" spans="3:38" ht="13.5"/>
    <row r="60" spans="3:38" ht="14" thickBot="1">
      <c r="C60" s="98"/>
      <c r="D60" s="98"/>
      <c r="E60" s="98"/>
      <c r="F60" s="98"/>
      <c r="G60" s="98"/>
      <c r="H60" s="98"/>
      <c r="I60" s="98"/>
      <c r="J60" s="98"/>
      <c r="K60" s="99"/>
      <c r="L60" s="99"/>
      <c r="M60" s="99"/>
      <c r="N60" s="99"/>
      <c r="O60" s="99"/>
      <c r="P60" s="99"/>
      <c r="Q60" s="98"/>
      <c r="R60" s="98"/>
      <c r="S60" s="98"/>
      <c r="T60" s="98"/>
      <c r="U60" s="98"/>
      <c r="V60" s="98"/>
      <c r="W60" s="98"/>
      <c r="X60" s="98"/>
      <c r="Y60" s="98"/>
      <c r="Z60" s="98"/>
      <c r="AA60" s="98"/>
      <c r="AB60" s="98"/>
      <c r="AC60" s="98"/>
      <c r="AD60" s="98"/>
      <c r="AE60" s="98"/>
      <c r="AF60" s="98"/>
      <c r="AG60" s="98"/>
      <c r="AH60" s="98"/>
      <c r="AI60" s="98"/>
      <c r="AJ60" s="98"/>
      <c r="AK60" s="98"/>
      <c r="AL60" s="98"/>
    </row>
    <row r="61" spans="3:38" ht="23">
      <c r="C61" s="79" t="s">
        <v>737</v>
      </c>
      <c r="K61" s="12"/>
      <c r="L61" s="12"/>
      <c r="M61" s="12"/>
      <c r="N61" s="12"/>
      <c r="O61" s="12"/>
      <c r="P61" s="12"/>
    </row>
    <row r="62" spans="3:38" ht="13.5"/>
    <row r="63" spans="3:38" ht="13.5"/>
    <row r="64" spans="3:38" ht="15.75" customHeight="1">
      <c r="C64" s="2167" t="s">
        <v>1707</v>
      </c>
      <c r="D64" s="2168"/>
      <c r="E64" s="2168"/>
      <c r="F64" s="2168"/>
      <c r="G64" s="2168"/>
      <c r="H64" s="2168"/>
      <c r="I64" s="2168"/>
      <c r="J64" s="2168"/>
      <c r="K64" s="2168"/>
      <c r="L64" s="2168"/>
      <c r="M64" s="2168"/>
    </row>
    <row r="65" spans="3:22" ht="15">
      <c r="C65" s="2158" t="s">
        <v>738</v>
      </c>
      <c r="D65" s="2159"/>
      <c r="E65" s="2159"/>
      <c r="F65" s="2159"/>
      <c r="G65" s="2159"/>
      <c r="H65" s="2159"/>
      <c r="I65" s="2159"/>
      <c r="J65" s="2159"/>
      <c r="K65" s="2159"/>
      <c r="L65" s="2159"/>
      <c r="M65" s="2159"/>
      <c r="N65" s="2159"/>
      <c r="O65" s="2159"/>
      <c r="P65" s="2159"/>
      <c r="Q65" s="2159"/>
      <c r="R65" s="2159"/>
      <c r="S65" s="2159"/>
      <c r="T65" s="2159"/>
      <c r="U65" s="2159"/>
      <c r="V65" s="2159"/>
    </row>
    <row r="66" spans="3:22" ht="15">
      <c r="C66" s="2166" t="s">
        <v>42</v>
      </c>
      <c r="D66" s="1288"/>
      <c r="E66" s="1288"/>
      <c r="F66" s="1288"/>
      <c r="G66" s="1502">
        <v>2022</v>
      </c>
      <c r="H66" s="1502"/>
      <c r="I66" s="1502"/>
      <c r="J66" s="1502"/>
      <c r="K66" s="1502">
        <v>2023</v>
      </c>
      <c r="L66" s="1502"/>
      <c r="M66" s="1502"/>
      <c r="N66" s="1502"/>
      <c r="O66" s="1502">
        <v>2024</v>
      </c>
      <c r="P66" s="1502"/>
      <c r="Q66" s="1502"/>
      <c r="R66" s="1502"/>
      <c r="S66" s="1502">
        <v>2025</v>
      </c>
      <c r="T66" s="1502"/>
      <c r="U66" s="1502"/>
      <c r="V66" s="1502"/>
    </row>
    <row r="67" spans="3:22" ht="15">
      <c r="C67" s="2166" t="s">
        <v>42</v>
      </c>
      <c r="D67" s="1288"/>
      <c r="E67" s="1288"/>
      <c r="F67" s="1288"/>
      <c r="G67" s="304" t="s">
        <v>742</v>
      </c>
      <c r="H67" s="304" t="s">
        <v>743</v>
      </c>
      <c r="I67" s="304" t="s">
        <v>744</v>
      </c>
      <c r="J67" s="304" t="s">
        <v>45</v>
      </c>
      <c r="K67" s="304" t="s">
        <v>742</v>
      </c>
      <c r="L67" s="304" t="s">
        <v>743</v>
      </c>
      <c r="M67" s="304" t="s">
        <v>744</v>
      </c>
      <c r="N67" s="304" t="s">
        <v>45</v>
      </c>
      <c r="O67" s="304" t="s">
        <v>742</v>
      </c>
      <c r="P67" s="304" t="s">
        <v>743</v>
      </c>
      <c r="Q67" s="304" t="s">
        <v>744</v>
      </c>
      <c r="R67" s="304" t="s">
        <v>45</v>
      </c>
      <c r="S67" s="304" t="s">
        <v>742</v>
      </c>
      <c r="T67" s="304" t="s">
        <v>743</v>
      </c>
      <c r="U67" s="304" t="s">
        <v>744</v>
      </c>
      <c r="V67" s="304" t="s">
        <v>45</v>
      </c>
    </row>
    <row r="68" spans="3:22" ht="15" customHeight="1">
      <c r="C68" s="2152" t="s">
        <v>739</v>
      </c>
      <c r="D68" s="1714"/>
      <c r="E68" s="1714"/>
      <c r="F68" s="1733"/>
      <c r="G68" s="846">
        <v>233661</v>
      </c>
      <c r="H68" s="847">
        <v>30643</v>
      </c>
      <c r="I68" s="847">
        <v>3007</v>
      </c>
      <c r="J68" s="848">
        <v>267311</v>
      </c>
      <c r="K68" s="849">
        <v>237811</v>
      </c>
      <c r="L68" s="850">
        <v>22553</v>
      </c>
      <c r="M68" s="850">
        <v>2926</v>
      </c>
      <c r="N68" s="851">
        <v>263290</v>
      </c>
      <c r="O68" s="852">
        <v>303071</v>
      </c>
      <c r="P68" s="847">
        <v>18269</v>
      </c>
      <c r="Q68" s="847">
        <v>837</v>
      </c>
      <c r="R68" s="853">
        <f>O68+P68+Q68</f>
        <v>322177</v>
      </c>
      <c r="S68" s="849">
        <v>142050.62</v>
      </c>
      <c r="T68" s="850">
        <v>33049.031999999999</v>
      </c>
      <c r="U68" s="850">
        <v>2320.7249999999999</v>
      </c>
      <c r="V68" s="1093">
        <f>SUM(S68:U68)</f>
        <v>177420.37700000001</v>
      </c>
    </row>
    <row r="69" spans="3:22" ht="15">
      <c r="C69" s="2162" t="s">
        <v>740</v>
      </c>
      <c r="D69" s="1717"/>
      <c r="E69" s="1717"/>
      <c r="F69" s="1718"/>
      <c r="G69" s="854">
        <v>15862</v>
      </c>
      <c r="H69" s="855">
        <v>6032</v>
      </c>
      <c r="I69" s="855">
        <v>0</v>
      </c>
      <c r="J69" s="856">
        <v>21894</v>
      </c>
      <c r="K69" s="857">
        <v>48221</v>
      </c>
      <c r="L69" s="858">
        <v>1482</v>
      </c>
      <c r="M69" s="858">
        <v>0</v>
      </c>
      <c r="N69" s="859">
        <v>49704</v>
      </c>
      <c r="O69" s="860">
        <v>40121</v>
      </c>
      <c r="P69" s="855">
        <v>3568</v>
      </c>
      <c r="Q69" s="855">
        <v>0</v>
      </c>
      <c r="R69" s="861">
        <f t="shared" ref="R69:R70" si="0">O69+P69+Q69</f>
        <v>43689</v>
      </c>
      <c r="S69" s="857">
        <v>95535.945999999996</v>
      </c>
      <c r="T69" s="858">
        <v>2068.1660000000002</v>
      </c>
      <c r="U69" s="858">
        <v>0</v>
      </c>
      <c r="V69" s="1093">
        <f>SUM(S69:U69)</f>
        <v>97604.111999999994</v>
      </c>
    </row>
    <row r="70" spans="3:22" ht="15">
      <c r="C70" s="2152" t="s">
        <v>741</v>
      </c>
      <c r="D70" s="1714"/>
      <c r="E70" s="1714"/>
      <c r="F70" s="1733"/>
      <c r="G70" s="862">
        <v>27755</v>
      </c>
      <c r="H70" s="863">
        <v>0</v>
      </c>
      <c r="I70" s="863">
        <v>0</v>
      </c>
      <c r="J70" s="864">
        <v>27755</v>
      </c>
      <c r="K70" s="865">
        <v>38409</v>
      </c>
      <c r="L70" s="866">
        <v>0</v>
      </c>
      <c r="M70" s="866">
        <v>0</v>
      </c>
      <c r="N70" s="867">
        <v>38409</v>
      </c>
      <c r="O70" s="868">
        <v>24271</v>
      </c>
      <c r="P70" s="863">
        <v>1266</v>
      </c>
      <c r="Q70" s="863">
        <v>0</v>
      </c>
      <c r="R70" s="869">
        <f t="shared" si="0"/>
        <v>25537</v>
      </c>
      <c r="S70" s="865">
        <v>39398.648000000001</v>
      </c>
      <c r="T70" s="866">
        <v>1214.712</v>
      </c>
      <c r="U70" s="866">
        <v>0</v>
      </c>
      <c r="V70" s="1093">
        <f>SUM(S70:U70)</f>
        <v>40613.360000000001</v>
      </c>
    </row>
    <row r="71" spans="3:22" ht="56.25" customHeight="1">
      <c r="C71" s="1421" t="s">
        <v>745</v>
      </c>
      <c r="D71" s="2160"/>
      <c r="E71" s="2160"/>
      <c r="F71" s="2160"/>
      <c r="G71" s="2160"/>
      <c r="H71" s="2160"/>
      <c r="I71" s="2160"/>
      <c r="J71" s="2160"/>
      <c r="K71" s="2160"/>
      <c r="L71" s="2160"/>
      <c r="M71" s="2160"/>
    </row>
    <row r="72" spans="3:22" ht="13.5"/>
    <row r="73" spans="3:22" ht="13.5"/>
    <row r="74" spans="3:22" ht="15.5">
      <c r="C74" s="2150" t="s">
        <v>746</v>
      </c>
      <c r="D74" s="2151"/>
      <c r="E74" s="2151"/>
      <c r="F74" s="2151"/>
      <c r="G74" s="2151"/>
      <c r="H74" s="2151"/>
      <c r="I74" s="2151"/>
      <c r="J74" s="2151"/>
      <c r="K74" s="2151"/>
      <c r="L74" s="2151"/>
      <c r="M74" s="2151"/>
    </row>
    <row r="75" spans="3:22" ht="15">
      <c r="C75" s="2161" t="s">
        <v>42</v>
      </c>
      <c r="D75" s="1501"/>
      <c r="E75" s="1501"/>
      <c r="F75" s="1501"/>
      <c r="G75" s="346">
        <v>2022</v>
      </c>
      <c r="H75" s="346">
        <v>2023</v>
      </c>
      <c r="I75" s="346">
        <v>2024</v>
      </c>
      <c r="J75" s="346">
        <v>2025</v>
      </c>
    </row>
    <row r="76" spans="3:22" ht="30">
      <c r="C76" s="2152" t="s">
        <v>747</v>
      </c>
      <c r="D76" s="1714"/>
      <c r="E76" s="1714"/>
      <c r="F76" s="1733"/>
      <c r="G76" s="54" t="s">
        <v>750</v>
      </c>
      <c r="H76" s="348" t="s">
        <v>751</v>
      </c>
      <c r="I76" s="28">
        <v>73</v>
      </c>
      <c r="J76" s="350">
        <v>67</v>
      </c>
    </row>
    <row r="77" spans="3:22" ht="15">
      <c r="C77" s="2152" t="s">
        <v>748</v>
      </c>
      <c r="D77" s="1714"/>
      <c r="E77" s="1714"/>
      <c r="F77" s="1733"/>
      <c r="G77" s="347">
        <v>20</v>
      </c>
      <c r="H77" s="349">
        <v>27</v>
      </c>
      <c r="I77" s="347">
        <v>43</v>
      </c>
      <c r="J77" s="351">
        <v>63</v>
      </c>
    </row>
    <row r="78" spans="3:22" ht="15">
      <c r="C78" s="2152" t="s">
        <v>749</v>
      </c>
      <c r="D78" s="1714"/>
      <c r="E78" s="1714"/>
      <c r="F78" s="1733"/>
      <c r="G78" s="347">
        <v>39</v>
      </c>
      <c r="H78" s="349">
        <v>59</v>
      </c>
      <c r="I78" s="347">
        <v>30</v>
      </c>
      <c r="J78" s="351">
        <v>4</v>
      </c>
    </row>
    <row r="79" spans="3:22" ht="34.5" customHeight="1">
      <c r="C79" s="2155" t="s">
        <v>1018</v>
      </c>
      <c r="D79" s="2155"/>
      <c r="E79" s="2155"/>
      <c r="F79" s="2155"/>
      <c r="G79" s="2155"/>
      <c r="H79" s="2155"/>
      <c r="I79" s="2155"/>
      <c r="J79" s="2155"/>
      <c r="K79" s="2155"/>
      <c r="L79" s="2155"/>
      <c r="M79" s="2155"/>
    </row>
    <row r="80" spans="3:22" ht="13.5"/>
    <row r="81" spans="1:13" ht="13.5"/>
    <row r="82" spans="1:13" ht="15.75" customHeight="1">
      <c r="C82" s="2150" t="s">
        <v>752</v>
      </c>
      <c r="D82" s="2151"/>
      <c r="E82" s="2151"/>
      <c r="F82" s="2151"/>
      <c r="G82" s="2151"/>
      <c r="H82" s="2151"/>
      <c r="I82" s="2151"/>
      <c r="J82" s="2151"/>
      <c r="K82" s="2151"/>
      <c r="L82" s="2151"/>
      <c r="M82" s="2151"/>
    </row>
    <row r="83" spans="1:13" ht="15">
      <c r="C83" s="2156" t="s">
        <v>42</v>
      </c>
      <c r="D83" s="2157"/>
      <c r="E83" s="2157"/>
      <c r="F83" s="2157"/>
      <c r="G83" s="353">
        <v>2022</v>
      </c>
      <c r="H83" s="353">
        <v>2023</v>
      </c>
      <c r="I83" s="353">
        <v>2024</v>
      </c>
      <c r="J83" s="353">
        <v>2025</v>
      </c>
    </row>
    <row r="84" spans="1:13" ht="15">
      <c r="C84" s="2152" t="s">
        <v>753</v>
      </c>
      <c r="D84" s="1714"/>
      <c r="E84" s="1714"/>
      <c r="F84" s="1733"/>
      <c r="G84" s="968">
        <v>6.2</v>
      </c>
      <c r="H84" s="969">
        <v>5.9</v>
      </c>
      <c r="I84" s="970">
        <v>4.63</v>
      </c>
      <c r="J84" s="971">
        <v>5.3</v>
      </c>
    </row>
    <row r="85" spans="1:13" ht="38.25" customHeight="1">
      <c r="C85" s="2153" t="s">
        <v>1019</v>
      </c>
      <c r="D85" s="1844"/>
      <c r="E85" s="1844"/>
      <c r="F85" s="2154"/>
      <c r="G85" s="354">
        <v>0.108</v>
      </c>
      <c r="H85" s="356">
        <v>9.4E-2</v>
      </c>
      <c r="I85" s="357">
        <v>0.10299999999999999</v>
      </c>
      <c r="J85" s="355">
        <v>0.08</v>
      </c>
    </row>
    <row r="86" spans="1:13" ht="13.5"/>
    <row r="87" spans="1:13" ht="13.5"/>
    <row r="88" spans="1:13" ht="13.5"/>
    <row r="89" spans="1:13" ht="13.5"/>
    <row r="90" spans="1:13" ht="13.5" hidden="1">
      <c r="A90" s="11"/>
    </row>
    <row r="91" spans="1:13" ht="13.5" hidden="1">
      <c r="A91" s="11"/>
    </row>
    <row r="92" spans="1:13" ht="13.5" hidden="1">
      <c r="A92" s="11"/>
    </row>
    <row r="93" spans="1:13" ht="13.5" hidden="1">
      <c r="A93" s="11"/>
    </row>
    <row r="94" spans="1:13" ht="13.5" hidden="1">
      <c r="A94" s="11"/>
    </row>
    <row r="95" spans="1:13" ht="13.5" hidden="1">
      <c r="A95" s="11"/>
    </row>
    <row r="96" spans="1:13" ht="13.5" hidden="1">
      <c r="A96" s="11"/>
    </row>
    <row r="97" s="11" customFormat="1" ht="13.5" hidden="1"/>
    <row r="98" s="11" customFormat="1" ht="13.5" hidden="1"/>
    <row r="99" s="11" customFormat="1" ht="13.5" hidden="1"/>
    <row r="100" s="11" customFormat="1" ht="13.5" hidden="1"/>
    <row r="101" s="11" customFormat="1" ht="13.5" hidden="1"/>
    <row r="102" s="11" customFormat="1" ht="13.5" hidden="1"/>
    <row r="103" s="11" customFormat="1" ht="13.5" hidden="1"/>
    <row r="104" s="11" customFormat="1" ht="13.5" hidden="1"/>
    <row r="105" s="11" customFormat="1" ht="13.5" hidden="1"/>
    <row r="106" s="11" customFormat="1" ht="13.5" hidden="1"/>
    <row r="107" s="11" customFormat="1" ht="13.5" hidden="1"/>
    <row r="108" s="11" customFormat="1" ht="13.5" hidden="1"/>
    <row r="109" s="11" customFormat="1" ht="13.5" hidden="1"/>
    <row r="110" s="11" customFormat="1" ht="13.5" hidden="1"/>
    <row r="111" s="11" customFormat="1" ht="13.5" hidden="1"/>
    <row r="112" s="11" customFormat="1" ht="13.5" hidden="1"/>
    <row r="113" s="11" customFormat="1" ht="13.5" hidden="1"/>
    <row r="114" s="11" customFormat="1" ht="13.5" hidden="1"/>
    <row r="115" s="11" customFormat="1" ht="13.5" hidden="1"/>
    <row r="116" s="11" customFormat="1" ht="13.5" hidden="1"/>
    <row r="117" s="11" customFormat="1" ht="13.5" hidden="1"/>
    <row r="118" s="11" customFormat="1" ht="13.5" hidden="1"/>
    <row r="119" s="11" customFormat="1" ht="13.5" hidden="1"/>
    <row r="120" s="11" customFormat="1" ht="13.5" hidden="1"/>
    <row r="121" s="11" customFormat="1" ht="13.5" hidden="1"/>
    <row r="122" s="11" customFormat="1" ht="13.5" hidden="1"/>
    <row r="123" s="11" customFormat="1" ht="13.5" hidden="1"/>
    <row r="124" s="11" customFormat="1" ht="13.5" hidden="1"/>
    <row r="125" s="11" customFormat="1" ht="13.5" hidden="1"/>
    <row r="126" s="11" customFormat="1" ht="13.5" hidden="1"/>
    <row r="127" s="11" customFormat="1" ht="13.5" hidden="1"/>
    <row r="128" s="11" customFormat="1" ht="13.5" hidden="1"/>
    <row r="129" s="11" customFormat="1" ht="13.5" hidden="1"/>
    <row r="130" s="11" customFormat="1" ht="13.5" hidden="1"/>
    <row r="131" s="11" customFormat="1" ht="13.5" hidden="1"/>
    <row r="132" s="11" customFormat="1" ht="13.5" hidden="1"/>
    <row r="133" s="11" customFormat="1" ht="13.5" hidden="1"/>
    <row r="134" s="11" customFormat="1" ht="13.5" hidden="1"/>
    <row r="135" s="11" customFormat="1" ht="13.5" hidden="1"/>
    <row r="136" s="11" customFormat="1" ht="13.5" hidden="1"/>
    <row r="137" s="11" customFormat="1" ht="13.5" hidden="1"/>
    <row r="138" s="11" customFormat="1" ht="13.5" hidden="1"/>
    <row r="139" s="11" customFormat="1" ht="13.5" hidden="1"/>
    <row r="140" s="11" customFormat="1" ht="13.5" hidden="1"/>
    <row r="141" s="11" customFormat="1" ht="13.5" hidden="1"/>
    <row r="142" s="11" customFormat="1" ht="13.5" hidden="1"/>
    <row r="143" s="11" customFormat="1" ht="13.5" hidden="1"/>
    <row r="144" s="11" customFormat="1" ht="13.5" hidden="1"/>
    <row r="145" s="11" customFormat="1" ht="13.5" hidden="1"/>
    <row r="146" s="11" customFormat="1" ht="13.5" hidden="1"/>
    <row r="147" s="11" customFormat="1" ht="13.5" hidden="1"/>
    <row r="148" s="11" customFormat="1" ht="13.5" hidden="1"/>
    <row r="149" s="11" customFormat="1" ht="13.5" hidden="1"/>
    <row r="150" s="11" customFormat="1" ht="13.5" hidden="1"/>
    <row r="151" s="11" customFormat="1" ht="13.5" hidden="1"/>
    <row r="152" s="11" customFormat="1" ht="13.5" hidden="1"/>
    <row r="153" s="11" customFormat="1" ht="13.5" hidden="1"/>
    <row r="154" s="11" customFormat="1" ht="13.5" hidden="1"/>
    <row r="155" s="11" customFormat="1" ht="13.5" hidden="1"/>
    <row r="156" s="11" customFormat="1" ht="13.5" hidden="1"/>
    <row r="157" s="11" customFormat="1" ht="13.5" hidden="1"/>
    <row r="158" s="11" customFormat="1" ht="13.5" hidden="1"/>
    <row r="159" s="11" customFormat="1" ht="13.5" hidden="1"/>
    <row r="160" s="11" customFormat="1" ht="13.5" hidden="1"/>
    <row r="161" s="11" customFormat="1" ht="13.5" hidden="1"/>
    <row r="162" s="11" customFormat="1" ht="13.5" hidden="1"/>
    <row r="163" s="11" customFormat="1" ht="13.5" hidden="1"/>
    <row r="164" s="11" customFormat="1" ht="13.5" hidden="1"/>
    <row r="165" s="11" customFormat="1" ht="13.5" hidden="1"/>
    <row r="166" s="11" customFormat="1" ht="13.5" hidden="1"/>
    <row r="167" s="11" customFormat="1" ht="13.5" hidden="1"/>
    <row r="168" s="11" customFormat="1" ht="13.5" hidden="1"/>
    <row r="169" s="11" customFormat="1" ht="13.5" hidden="1"/>
    <row r="170" s="11" customFormat="1" ht="13.5" hidden="1"/>
    <row r="171" s="11" customFormat="1" ht="13.5" hidden="1"/>
    <row r="172" s="11" customFormat="1" ht="13.5" hidden="1"/>
    <row r="173" s="11" customFormat="1" ht="13.5" hidden="1"/>
    <row r="174" s="11" customFormat="1" ht="13.5" hidden="1"/>
    <row r="175" s="11" customFormat="1" ht="13.5" hidden="1"/>
    <row r="176" s="11" customFormat="1" ht="13.5" hidden="1"/>
    <row r="177" s="11" customFormat="1" ht="13.5" hidden="1"/>
    <row r="178" s="11" customFormat="1" ht="13.5" hidden="1"/>
    <row r="179" s="11" customFormat="1" ht="13.5" hidden="1"/>
    <row r="180" s="11" customFormat="1" ht="13.5" hidden="1"/>
    <row r="181" s="11" customFormat="1" ht="13.5" hidden="1"/>
    <row r="182" s="11" customFormat="1" ht="13.5" hidden="1"/>
    <row r="183" s="11" customFormat="1" ht="13.5" hidden="1"/>
    <row r="184" s="11" customFormat="1" ht="13.5" hidden="1"/>
    <row r="185" s="11" customFormat="1" ht="13.5" hidden="1"/>
    <row r="186" s="11" customFormat="1" ht="13.5" hidden="1"/>
    <row r="187" s="11" customFormat="1" ht="13.5" hidden="1"/>
    <row r="188" s="11" customFormat="1" ht="13.5" hidden="1"/>
    <row r="189" s="11" customFormat="1" ht="13.5" hidden="1"/>
    <row r="190" s="11" customFormat="1" ht="13.5" hidden="1"/>
    <row r="191" s="11" customFormat="1" ht="13.5" hidden="1"/>
    <row r="192" s="11" customFormat="1" ht="13.5" hidden="1"/>
    <row r="193" s="11" customFormat="1" ht="13.5" hidden="1"/>
    <row r="194" s="11" customFormat="1" ht="13.5" hidden="1"/>
    <row r="195" s="11" customFormat="1" ht="13.5" hidden="1"/>
    <row r="196" s="11" customFormat="1" ht="13.5" hidden="1"/>
    <row r="197" s="11" customFormat="1" ht="13.5" hidden="1"/>
    <row r="198" s="11" customFormat="1" ht="13.5" hidden="1"/>
    <row r="199" s="11" customFormat="1" ht="13.5" hidden="1"/>
    <row r="200" s="11" customFormat="1" ht="13.5" hidden="1"/>
    <row r="201" s="11" customFormat="1" ht="13.5" hidden="1"/>
    <row r="202" s="11" customFormat="1" ht="13.5" hidden="1"/>
    <row r="203" s="11" customFormat="1" ht="13.5" hidden="1"/>
    <row r="204" s="11" customFormat="1" ht="13.5" hidden="1"/>
    <row r="205" s="11" customFormat="1" ht="13.5" hidden="1"/>
    <row r="206" s="11" customFormat="1" ht="13.5" hidden="1"/>
    <row r="207" s="11" customFormat="1" ht="13.5" hidden="1"/>
    <row r="208" s="11" customFormat="1" ht="13.5" hidden="1"/>
    <row r="209" s="11" customFormat="1" ht="13.5" hidden="1"/>
    <row r="210" s="11" customFormat="1" ht="13.5" hidden="1"/>
    <row r="211" s="11" customFormat="1" ht="13.5" hidden="1"/>
    <row r="212" s="11" customFormat="1" ht="13.5" hidden="1"/>
    <row r="213" s="11" customFormat="1" ht="13.5" hidden="1"/>
    <row r="214" s="11" customFormat="1" ht="13.5" hidden="1"/>
    <row r="215" s="11" customFormat="1" ht="13.5" hidden="1"/>
    <row r="216" s="11" customFormat="1" ht="13.5" hidden="1"/>
    <row r="217" s="11" customFormat="1" ht="13.5" hidden="1"/>
    <row r="218" s="11" customFormat="1" ht="13.5" hidden="1"/>
    <row r="219" s="11" customFormat="1" ht="13.5" hidden="1"/>
    <row r="220" s="11" customFormat="1" ht="13.5" hidden="1"/>
    <row r="221" s="11" customFormat="1" ht="13.5" hidden="1"/>
    <row r="222" s="11" customFormat="1" ht="13.5" hidden="1"/>
    <row r="223" s="11" customFormat="1" ht="13.5" hidden="1"/>
    <row r="224" s="11" customFormat="1" ht="13.5" hidden="1"/>
    <row r="225" spans="1:2" ht="13.5" hidden="1">
      <c r="A225" s="11"/>
    </row>
    <row r="226" spans="1:2" ht="13.5" hidden="1">
      <c r="A226" s="11"/>
    </row>
    <row r="227" spans="1:2" ht="13.5" hidden="1">
      <c r="A227" s="11"/>
    </row>
    <row r="228" spans="1:2" ht="13.5" hidden="1">
      <c r="A228" s="11"/>
    </row>
    <row r="229" spans="1:2" ht="13.5" hidden="1">
      <c r="A229" s="11"/>
    </row>
    <row r="230" spans="1:2" ht="13.5" hidden="1">
      <c r="A230" s="11"/>
    </row>
    <row r="231" spans="1:2" ht="13.5" hidden="1">
      <c r="A231" s="11"/>
    </row>
    <row r="232" spans="1:2" ht="13.5" hidden="1">
      <c r="A232" s="11"/>
    </row>
    <row r="233" spans="1:2" ht="13.5" hidden="1">
      <c r="A233" s="11"/>
    </row>
    <row r="234" spans="1:2" ht="13.5" hidden="1">
      <c r="A234" s="11"/>
    </row>
    <row r="235" spans="1:2" ht="13.5" hidden="1">
      <c r="A235" s="11"/>
    </row>
    <row r="236" spans="1:2" ht="13.5" hidden="1">
      <c r="A236" s="11"/>
    </row>
    <row r="237" spans="1:2" ht="13.5" hidden="1">
      <c r="A237" s="11"/>
    </row>
    <row r="238" spans="1:2" ht="13.5" hidden="1">
      <c r="A238" s="11"/>
    </row>
    <row r="239" spans="1:2" s="98" customFormat="1" ht="14" hidden="1" thickBot="1">
      <c r="A239" s="11"/>
      <c r="B239" s="11"/>
    </row>
    <row r="240" spans="1:2" ht="13.5" hidden="1">
      <c r="A240" s="11"/>
    </row>
    <row r="241" s="11" customFormat="1" ht="13.5" hidden="1"/>
    <row r="242" s="11" customFormat="1" ht="13.5" hidden="1"/>
    <row r="243" s="11" customFormat="1" ht="13.5" hidden="1"/>
    <row r="244" s="11" customFormat="1" ht="13.5" hidden="1"/>
    <row r="245" s="11" customFormat="1" ht="13.5" hidden="1"/>
    <row r="246" s="11" customFormat="1" ht="13.5" hidden="1"/>
    <row r="247" s="11" customFormat="1" ht="13.5" hidden="1"/>
    <row r="248" s="11" customFormat="1" ht="13.5" hidden="1"/>
    <row r="249" s="11" customFormat="1" ht="13.5" hidden="1"/>
    <row r="250" s="11" customFormat="1" ht="13.5" hidden="1"/>
    <row r="251" s="11" customFormat="1" ht="13.5" hidden="1"/>
    <row r="252" s="11" customFormat="1" ht="13.5" hidden="1"/>
    <row r="253" s="11" customFormat="1" ht="13.5" hidden="1"/>
    <row r="254" s="11" customFormat="1" ht="13.5" hidden="1"/>
    <row r="255" s="11" customFormat="1" ht="13.5" hidden="1"/>
    <row r="256" s="11" customFormat="1" ht="13.5" hidden="1"/>
    <row r="257" s="11" customFormat="1" ht="13.5" hidden="1"/>
    <row r="258" s="11" customFormat="1" ht="13.5" hidden="1"/>
    <row r="259" s="11" customFormat="1" ht="13.5" hidden="1"/>
    <row r="260" s="11" customFormat="1" ht="13.5" hidden="1"/>
    <row r="261" s="11" customFormat="1" ht="13.5" hidden="1"/>
    <row r="262" s="11" customFormat="1" ht="13.5" hidden="1"/>
    <row r="263" s="11" customFormat="1" ht="13.5" hidden="1"/>
    <row r="264" s="11" customFormat="1" ht="13.5" hidden="1"/>
    <row r="265" s="11" customFormat="1" ht="13.5" hidden="1"/>
    <row r="266" s="11" customFormat="1" ht="13.5" hidden="1"/>
    <row r="267" s="11" customFormat="1" ht="13.5" hidden="1"/>
    <row r="268" s="11" customFormat="1" ht="13.5" hidden="1"/>
    <row r="269" s="11" customFormat="1" ht="13.5" hidden="1"/>
    <row r="270" s="11" customFormat="1" ht="13.5" hidden="1"/>
    <row r="271" s="11" customFormat="1" ht="13.5" hidden="1"/>
    <row r="272" s="11" customFormat="1" ht="13.5" hidden="1"/>
    <row r="273" s="11" customFormat="1" ht="13.5" hidden="1"/>
    <row r="274" s="11" customFormat="1" ht="13.5" hidden="1"/>
    <row r="275" s="11" customFormat="1" ht="13.5" hidden="1"/>
    <row r="276" s="11" customFormat="1" ht="13.5" hidden="1"/>
    <row r="277" s="11" customFormat="1" ht="13.5" hidden="1"/>
    <row r="278" s="11" customFormat="1" ht="13.5" hidden="1"/>
    <row r="279" s="11" customFormat="1" ht="13.5" hidden="1"/>
    <row r="280" s="11" customFormat="1" ht="13.5" hidden="1"/>
    <row r="281" s="11" customFormat="1" ht="13.5" hidden="1"/>
    <row r="282" s="11" customFormat="1" ht="13.5" hidden="1"/>
    <row r="283" s="11" customFormat="1" ht="13.5" hidden="1"/>
    <row r="284" s="11" customFormat="1" ht="13.5" hidden="1"/>
    <row r="285" s="11" customFormat="1" ht="13.5" hidden="1"/>
    <row r="286" s="11" customFormat="1" ht="13.5" hidden="1"/>
    <row r="287" s="11" customFormat="1" ht="13.5" hidden="1"/>
    <row r="288" s="11" customFormat="1" ht="13.5" hidden="1"/>
    <row r="289" s="11" customFormat="1" ht="13.5" hidden="1"/>
    <row r="290" s="11" customFormat="1" ht="13.5" hidden="1"/>
    <row r="291" s="11" customFormat="1" ht="13.5" hidden="1"/>
    <row r="292" s="11" customFormat="1" ht="13.5" hidden="1"/>
    <row r="293" s="11" customFormat="1" ht="13.5" hidden="1"/>
    <row r="294" s="11" customFormat="1" ht="13.5" hidden="1"/>
    <row r="295" s="11" customFormat="1" ht="13.5" hidden="1"/>
    <row r="296" s="11" customFormat="1" ht="13.5" hidden="1"/>
    <row r="297" s="11" customFormat="1" ht="13.5" hidden="1"/>
    <row r="298" s="11" customFormat="1" ht="13.5" hidden="1"/>
    <row r="299" s="11" customFormat="1" ht="13.5" hidden="1"/>
    <row r="300" s="11" customFormat="1" ht="13.5" hidden="1"/>
    <row r="301" s="11" customFormat="1" ht="13.5" hidden="1"/>
    <row r="302" s="11" customFormat="1" ht="13.5" hidden="1"/>
    <row r="303" s="11" customFormat="1" ht="13.5" hidden="1"/>
    <row r="304" s="11" customFormat="1" ht="13.5" hidden="1"/>
    <row r="305" spans="1:2" ht="13.5" hidden="1">
      <c r="A305" s="11"/>
    </row>
    <row r="306" spans="1:2" ht="13.5" hidden="1">
      <c r="A306" s="11"/>
    </row>
    <row r="307" spans="1:2" ht="13.5" hidden="1">
      <c r="A307" s="11"/>
    </row>
    <row r="308" spans="1:2" ht="13.5" hidden="1">
      <c r="A308" s="11"/>
    </row>
    <row r="309" spans="1:2" ht="13.5" hidden="1">
      <c r="A309" s="11"/>
    </row>
    <row r="310" spans="1:2" s="98" customFormat="1" ht="14" hidden="1" thickBot="1">
      <c r="A310" s="11"/>
      <c r="B310" s="11"/>
    </row>
    <row r="311" spans="1:2" ht="13.5" hidden="1">
      <c r="A311" s="11"/>
    </row>
    <row r="312" spans="1:2" ht="13.5" hidden="1">
      <c r="A312" s="11"/>
    </row>
    <row r="313" spans="1:2" ht="13.5" hidden="1">
      <c r="A313" s="11"/>
    </row>
    <row r="314" spans="1:2" ht="13.5" hidden="1">
      <c r="A314" s="11"/>
    </row>
    <row r="315" spans="1:2" ht="13.5" hidden="1">
      <c r="A315" s="11"/>
    </row>
    <row r="316" spans="1:2" ht="13.5" hidden="1">
      <c r="A316" s="11"/>
    </row>
    <row r="317" spans="1:2" ht="13.5" hidden="1">
      <c r="A317" s="11"/>
    </row>
    <row r="318" spans="1:2" ht="13.5" hidden="1">
      <c r="A318" s="11"/>
    </row>
    <row r="319" spans="1:2" ht="13.5" hidden="1">
      <c r="A319" s="11"/>
    </row>
    <row r="320" spans="1:2" ht="13.5" hidden="1">
      <c r="A320" s="11"/>
    </row>
    <row r="321" s="11" customFormat="1" ht="13.5" hidden="1"/>
    <row r="322" s="11" customFormat="1" ht="13.5" hidden="1"/>
    <row r="323" s="11" customFormat="1" ht="13.5" hidden="1"/>
    <row r="324" s="11" customFormat="1" ht="13.5" hidden="1"/>
    <row r="325" s="11" customFormat="1" ht="13.5" hidden="1"/>
    <row r="326" s="11" customFormat="1" ht="13.5" hidden="1"/>
    <row r="327" s="11" customFormat="1" ht="13.5" hidden="1"/>
    <row r="328" s="11" customFormat="1" ht="13.5" hidden="1"/>
    <row r="329" s="11" customFormat="1" ht="13.5" hidden="1"/>
    <row r="330" s="11" customFormat="1" ht="13.5" hidden="1"/>
    <row r="331" s="11" customFormat="1" ht="13.5" hidden="1"/>
    <row r="332" s="11" customFormat="1" ht="13.5" hidden="1"/>
    <row r="333" s="11" customFormat="1" ht="13.5" hidden="1"/>
    <row r="334" s="11" customFormat="1" ht="13.5" hidden="1"/>
    <row r="335" s="11" customFormat="1" ht="13.5" hidden="1"/>
    <row r="336" s="11" customFormat="1" ht="13.5" hidden="1"/>
    <row r="337" s="11" customFormat="1" ht="13.5" hidden="1"/>
    <row r="338" s="11" customFormat="1" ht="13.5" hidden="1"/>
    <row r="339" s="11" customFormat="1" ht="13.5" hidden="1"/>
    <row r="340" s="11" customFormat="1" ht="13.5" hidden="1"/>
    <row r="341" s="11" customFormat="1" ht="13.5" hidden="1"/>
    <row r="342" s="11" customFormat="1" ht="13.5" hidden="1"/>
    <row r="343" s="11" customFormat="1" ht="13.5" hidden="1"/>
    <row r="344" s="11" customFormat="1" ht="13.5" hidden="1"/>
    <row r="345" s="11" customFormat="1" ht="13.5" hidden="1"/>
    <row r="346" s="11" customFormat="1" ht="13.5" hidden="1"/>
    <row r="347" s="11" customFormat="1" ht="13.5" hidden="1"/>
    <row r="348" s="11" customFormat="1" ht="13.5" hidden="1"/>
    <row r="349" s="11" customFormat="1" ht="13.5" hidden="1"/>
    <row r="350" s="11" customFormat="1" ht="13.5" hidden="1"/>
    <row r="351" s="11" customFormat="1" ht="13.5" hidden="1"/>
    <row r="352" s="11" customFormat="1" ht="13.5" hidden="1"/>
    <row r="353" s="11" customFormat="1" ht="13.5" hidden="1"/>
    <row r="354" s="11" customFormat="1" ht="13.5" hidden="1"/>
    <row r="355" s="11" customFormat="1" ht="13.5" hidden="1"/>
    <row r="356" s="11" customFormat="1" ht="13.5" hidden="1"/>
    <row r="357" s="11" customFormat="1" ht="13.5" hidden="1"/>
    <row r="358" s="11" customFormat="1" ht="13.5" hidden="1"/>
    <row r="359" s="11" customFormat="1" ht="13.5" hidden="1"/>
    <row r="360" s="11" customFormat="1" ht="13.5" hidden="1"/>
    <row r="361" s="11" customFormat="1" ht="13.5" hidden="1"/>
    <row r="362" s="11" customFormat="1" ht="13.5" hidden="1"/>
    <row r="363" s="11" customFormat="1" ht="13.5" hidden="1"/>
    <row r="364" s="11" customFormat="1" ht="13.5" hidden="1"/>
    <row r="365" s="11" customFormat="1" ht="13.5" hidden="1"/>
    <row r="366" s="11" customFormat="1" ht="13.5" hidden="1"/>
    <row r="367" s="11" customFormat="1" ht="13.5" hidden="1"/>
    <row r="368" s="11" customFormat="1" ht="13.5" hidden="1"/>
    <row r="369" s="11" customFormat="1" ht="13.5" hidden="1"/>
    <row r="370" s="11" customFormat="1" ht="13.5" hidden="1"/>
    <row r="371" s="11" customFormat="1" ht="13.5" hidden="1"/>
    <row r="372" s="11" customFormat="1" ht="13.5" hidden="1"/>
    <row r="373" s="11" customFormat="1" ht="13.5" hidden="1"/>
    <row r="374" s="11" customFormat="1" ht="13.5" hidden="1"/>
    <row r="375" s="11" customFormat="1" ht="13.5" hidden="1"/>
    <row r="376" s="11" customFormat="1" ht="13.5" hidden="1"/>
    <row r="377" s="11" customFormat="1" ht="13.5" hidden="1"/>
    <row r="378" s="11" customFormat="1" ht="13.5" hidden="1"/>
    <row r="379" s="11" customFormat="1" ht="13.5" hidden="1"/>
    <row r="380" s="11" customFormat="1" ht="13.5" hidden="1"/>
    <row r="381" s="11" customFormat="1" ht="13.5" hidden="1"/>
    <row r="382" s="11" customFormat="1" ht="13.5" hidden="1"/>
    <row r="383" s="11" customFormat="1" ht="13.5" hidden="1"/>
    <row r="384" s="11" customFormat="1" ht="13.5" hidden="1"/>
    <row r="385" s="11" customFormat="1" ht="13.5" hidden="1"/>
    <row r="386" s="11" customFormat="1" ht="13.5" hidden="1"/>
    <row r="387" s="11" customFormat="1" ht="13.5" hidden="1"/>
    <row r="388" s="11" customFormat="1" ht="13.5" hidden="1"/>
    <row r="389" s="11" customFormat="1" ht="13.5" hidden="1"/>
    <row r="390" s="11" customFormat="1" ht="13.5" hidden="1"/>
    <row r="391" s="11" customFormat="1" ht="13.5" hidden="1"/>
    <row r="392" s="11" customFormat="1" ht="13.5" hidden="1"/>
    <row r="393" s="11" customFormat="1" ht="13.5" hidden="1"/>
    <row r="394" s="11" customFormat="1" ht="13.5" hidden="1"/>
    <row r="395" s="11" customFormat="1" ht="13.5" hidden="1"/>
    <row r="396" s="11" customFormat="1" ht="13.5" hidden="1"/>
    <row r="397" s="11" customFormat="1" ht="13.5" hidden="1"/>
    <row r="398" s="11" customFormat="1" ht="13.5" hidden="1"/>
    <row r="399" s="11" customFormat="1" ht="13.5" hidden="1"/>
    <row r="400" s="11" customFormat="1" ht="13.5" hidden="1"/>
    <row r="401" s="11" customFormat="1" ht="13.5" hidden="1"/>
    <row r="402" s="11" customFormat="1" ht="13.5" hidden="1"/>
    <row r="403" s="11" customFormat="1" ht="13.5" hidden="1"/>
    <row r="404" s="11" customFormat="1" ht="13.5" hidden="1"/>
    <row r="405" s="11" customFormat="1" ht="13.5" hidden="1"/>
    <row r="406" s="11" customFormat="1" ht="13.5" hidden="1"/>
    <row r="407" s="11" customFormat="1" ht="13.5" hidden="1"/>
    <row r="408" s="11" customFormat="1" ht="13.5" hidden="1"/>
    <row r="409" s="11" customFormat="1" ht="13.5" hidden="1"/>
    <row r="410" s="11" customFormat="1" ht="13.5" hidden="1"/>
    <row r="411" s="11" customFormat="1" ht="13.5" hidden="1"/>
    <row r="412" s="11" customFormat="1" ht="13.5" hidden="1"/>
    <row r="413" s="11" customFormat="1" ht="13.5" hidden="1"/>
    <row r="414" s="11" customFormat="1" ht="13.5" hidden="1"/>
    <row r="415" s="11" customFormat="1" ht="13.5" hidden="1"/>
    <row r="416" s="11" customFormat="1" ht="13.5" hidden="1"/>
    <row r="417" s="11" customFormat="1" ht="13.5" hidden="1"/>
    <row r="418" s="11" customFormat="1" ht="13.5" hidden="1"/>
    <row r="419" s="11" customFormat="1" ht="13.5" hidden="1"/>
    <row r="420" s="11" customFormat="1" ht="13.5" hidden="1"/>
    <row r="421" s="11" customFormat="1" ht="13.5" hidden="1"/>
    <row r="422" s="11" customFormat="1" ht="13.5" hidden="1"/>
    <row r="423" s="11" customFormat="1" ht="13.5" hidden="1"/>
    <row r="424" s="11" customFormat="1" ht="13.5" hidden="1"/>
    <row r="425" s="11" customFormat="1" ht="13.5" hidden="1"/>
    <row r="426" s="11" customFormat="1" ht="13.5" hidden="1"/>
    <row r="427" s="11" customFormat="1" ht="13.5" hidden="1"/>
    <row r="428" s="11" customFormat="1" ht="13.5" hidden="1"/>
    <row r="429" s="11" customFormat="1" ht="13.5" hidden="1"/>
  </sheetData>
  <sheetProtection algorithmName="SHA-512" hashValue="XzVs2aHyor5mJWEs+sVa2exHiQzrfaBnp52Lc+jnO2L/6PSiIGQLaxgdiQmMUCqAXj7p3ag8D5oepvlggWMLww==" saltValue="iE48C2qXfjXnuYVII8O6qw==" spinCount="100000" sheet="1" objects="1" scenarios="1"/>
  <mergeCells count="42">
    <mergeCell ref="C10:M10"/>
    <mergeCell ref="C11:M15"/>
    <mergeCell ref="C18:M18"/>
    <mergeCell ref="C19:F19"/>
    <mergeCell ref="G19:M19"/>
    <mergeCell ref="C27:M40"/>
    <mergeCell ref="C20:F20"/>
    <mergeCell ref="C21:F21"/>
    <mergeCell ref="C22:F22"/>
    <mergeCell ref="C23:F23"/>
    <mergeCell ref="G20:M20"/>
    <mergeCell ref="G21:M21"/>
    <mergeCell ref="G22:M22"/>
    <mergeCell ref="G23:M23"/>
    <mergeCell ref="C26:M26"/>
    <mergeCell ref="C70:F70"/>
    <mergeCell ref="G66:J66"/>
    <mergeCell ref="K66:N66"/>
    <mergeCell ref="O66:R66"/>
    <mergeCell ref="C43:F43"/>
    <mergeCell ref="C44:F44"/>
    <mergeCell ref="C66:F66"/>
    <mergeCell ref="C67:F67"/>
    <mergeCell ref="C48:M57"/>
    <mergeCell ref="C47:M47"/>
    <mergeCell ref="C64:M64"/>
    <mergeCell ref="C82:M82"/>
    <mergeCell ref="C3:V3"/>
    <mergeCell ref="C84:F84"/>
    <mergeCell ref="C85:F85"/>
    <mergeCell ref="C76:F76"/>
    <mergeCell ref="C77:F77"/>
    <mergeCell ref="C78:F78"/>
    <mergeCell ref="C79:M79"/>
    <mergeCell ref="C83:F83"/>
    <mergeCell ref="S66:V66"/>
    <mergeCell ref="C65:V65"/>
    <mergeCell ref="C71:M71"/>
    <mergeCell ref="C74:M74"/>
    <mergeCell ref="C75:F75"/>
    <mergeCell ref="C68:F68"/>
    <mergeCell ref="C69:F6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56BE-DA59-4F26-A169-3F9B0BC9EACE}">
  <sheetPr codeName="Planilha17">
    <tabColor theme="0"/>
  </sheetPr>
  <dimension ref="A1:X361"/>
  <sheetViews>
    <sheetView showGridLines="0" zoomScale="70" zoomScaleNormal="70" workbookViewId="0"/>
  </sheetViews>
  <sheetFormatPr defaultColWidth="0" defaultRowHeight="13.5" zeroHeight="1"/>
  <cols>
    <col min="1" max="1" width="46.7265625" style="11" customWidth="1"/>
    <col min="2" max="2" width="7.81640625" style="11" customWidth="1"/>
    <col min="3" max="8" width="20.7265625" style="11" customWidth="1"/>
    <col min="9" max="9" width="22.7265625" style="11" bestFit="1" customWidth="1"/>
    <col min="10" max="10" width="25.453125" style="11" customWidth="1"/>
    <col min="11" max="17" width="20.7265625" style="11" customWidth="1"/>
    <col min="18" max="18" width="23" style="11" bestFit="1" customWidth="1"/>
    <col min="19" max="21" width="20.7265625" style="11" customWidth="1"/>
    <col min="22" max="22" width="23" style="11" bestFit="1" customWidth="1"/>
    <col min="23" max="24" width="20.7265625" style="11" customWidth="1"/>
    <col min="25" max="16384" width="20.7265625" style="11" hidden="1"/>
  </cols>
  <sheetData>
    <row r="1" spans="1:22">
      <c r="A1" s="69"/>
      <c r="D1" s="2207"/>
      <c r="E1" s="2207"/>
      <c r="F1" s="2207"/>
      <c r="G1" s="2207"/>
      <c r="H1" s="2207"/>
      <c r="I1" s="2207"/>
      <c r="J1" s="2207"/>
    </row>
    <row r="2" spans="1:22">
      <c r="A2" s="69"/>
    </row>
    <row r="3" spans="1:22" s="296" customFormat="1" ht="31.5">
      <c r="A3" s="295"/>
      <c r="C3" s="1228" t="s">
        <v>962</v>
      </c>
      <c r="D3" s="1229"/>
      <c r="E3" s="1229"/>
      <c r="F3" s="1229"/>
      <c r="G3" s="1229"/>
      <c r="H3" s="1229"/>
      <c r="I3" s="1229"/>
      <c r="J3" s="1229"/>
      <c r="K3" s="1229"/>
      <c r="L3" s="1229"/>
      <c r="M3" s="1229"/>
      <c r="N3" s="1229"/>
      <c r="O3" s="1229"/>
      <c r="P3" s="1229"/>
      <c r="Q3" s="1229"/>
      <c r="R3" s="1229"/>
      <c r="S3" s="1229"/>
      <c r="T3" s="1229"/>
      <c r="U3" s="1229"/>
      <c r="V3" s="1229"/>
    </row>
    <row r="4" spans="1:22">
      <c r="A4" s="69"/>
    </row>
    <row r="5" spans="1:22">
      <c r="A5" s="69"/>
    </row>
    <row r="6" spans="1:22" ht="15.5">
      <c r="A6" s="69"/>
      <c r="C6" s="1317" t="s">
        <v>1074</v>
      </c>
      <c r="D6" s="1317"/>
      <c r="E6" s="1317"/>
      <c r="F6" s="1317"/>
      <c r="G6" s="1317"/>
      <c r="H6" s="1317"/>
      <c r="I6" s="1317"/>
      <c r="J6" s="1317"/>
      <c r="K6" s="1317"/>
      <c r="L6" s="1317"/>
      <c r="M6" s="1317"/>
    </row>
    <row r="7" spans="1:22" ht="15" customHeight="1">
      <c r="A7" s="69"/>
      <c r="C7" s="1399" t="s">
        <v>1500</v>
      </c>
      <c r="D7" s="1399"/>
      <c r="E7" s="1399"/>
      <c r="F7" s="1399"/>
      <c r="G7" s="1399"/>
      <c r="H7" s="1399"/>
      <c r="I7" s="1399"/>
      <c r="J7" s="1399"/>
      <c r="K7" s="1399"/>
      <c r="L7" s="1399"/>
      <c r="M7" s="1399"/>
    </row>
    <row r="8" spans="1:22" ht="15" customHeight="1">
      <c r="A8" s="69"/>
      <c r="C8" s="1399"/>
      <c r="D8" s="1399"/>
      <c r="E8" s="1399"/>
      <c r="F8" s="1399"/>
      <c r="G8" s="1399"/>
      <c r="H8" s="1399"/>
      <c r="I8" s="1399"/>
      <c r="J8" s="1399"/>
      <c r="K8" s="1399"/>
      <c r="L8" s="1399"/>
      <c r="M8" s="1399"/>
    </row>
    <row r="9" spans="1:22" ht="15" customHeight="1">
      <c r="A9" s="69"/>
      <c r="C9" s="1399"/>
      <c r="D9" s="1399"/>
      <c r="E9" s="1399"/>
      <c r="F9" s="1399"/>
      <c r="G9" s="1399"/>
      <c r="H9" s="1399"/>
      <c r="I9" s="1399"/>
      <c r="J9" s="1399"/>
      <c r="K9" s="1399"/>
      <c r="L9" s="1399"/>
      <c r="M9" s="1399"/>
    </row>
    <row r="10" spans="1:22" ht="15" customHeight="1">
      <c r="A10" s="69"/>
      <c r="C10" s="1399"/>
      <c r="D10" s="1399"/>
      <c r="E10" s="1399"/>
      <c r="F10" s="1399"/>
      <c r="G10" s="1399"/>
      <c r="H10" s="1399"/>
      <c r="I10" s="1399"/>
      <c r="J10" s="1399"/>
      <c r="K10" s="1399"/>
      <c r="L10" s="1399"/>
      <c r="M10" s="1399"/>
    </row>
    <row r="11" spans="1:22" ht="15" customHeight="1">
      <c r="A11" s="69"/>
      <c r="C11" s="1399"/>
      <c r="D11" s="1399"/>
      <c r="E11" s="1399"/>
      <c r="F11" s="1399"/>
      <c r="G11" s="1399"/>
      <c r="H11" s="1399"/>
      <c r="I11" s="1399"/>
      <c r="J11" s="1399"/>
      <c r="K11" s="1399"/>
      <c r="L11" s="1399"/>
      <c r="M11" s="1399"/>
    </row>
    <row r="12" spans="1:22" ht="15" customHeight="1">
      <c r="A12" s="69"/>
      <c r="C12" s="1399"/>
      <c r="D12" s="1399"/>
      <c r="E12" s="1399"/>
      <c r="F12" s="1399"/>
      <c r="G12" s="1399"/>
      <c r="H12" s="1399"/>
      <c r="I12" s="1399"/>
      <c r="J12" s="1399"/>
      <c r="K12" s="1399"/>
      <c r="L12" s="1399"/>
      <c r="M12" s="1399"/>
    </row>
    <row r="13" spans="1:22">
      <c r="A13" s="69"/>
      <c r="C13" s="1399"/>
      <c r="D13" s="1399"/>
      <c r="E13" s="1399"/>
      <c r="F13" s="1399"/>
      <c r="G13" s="1399"/>
      <c r="H13" s="1399"/>
      <c r="I13" s="1399"/>
      <c r="J13" s="1399"/>
      <c r="K13" s="1399"/>
      <c r="L13" s="1399"/>
      <c r="M13" s="1399"/>
    </row>
    <row r="14" spans="1:22">
      <c r="A14" s="69"/>
      <c r="C14" s="1399"/>
      <c r="D14" s="1399"/>
      <c r="E14" s="1399"/>
      <c r="F14" s="1399"/>
      <c r="G14" s="1399"/>
      <c r="H14" s="1399"/>
      <c r="I14" s="1399"/>
      <c r="J14" s="1399"/>
      <c r="K14" s="1399"/>
      <c r="L14" s="1399"/>
      <c r="M14" s="1399"/>
    </row>
    <row r="15" spans="1:22">
      <c r="A15" s="69"/>
      <c r="C15" s="1399"/>
      <c r="D15" s="1399"/>
      <c r="E15" s="1399"/>
      <c r="F15" s="1399"/>
      <c r="G15" s="1399"/>
      <c r="H15" s="1399"/>
      <c r="I15" s="1399"/>
      <c r="J15" s="1399"/>
      <c r="K15" s="1399"/>
      <c r="L15" s="1399"/>
      <c r="M15" s="1399"/>
    </row>
    <row r="16" spans="1:22">
      <c r="A16" s="69"/>
      <c r="C16" s="1399"/>
      <c r="D16" s="1399"/>
      <c r="E16" s="1399"/>
      <c r="F16" s="1399"/>
      <c r="G16" s="1399"/>
      <c r="H16" s="1399"/>
      <c r="I16" s="1399"/>
      <c r="J16" s="1399"/>
      <c r="K16" s="1399"/>
      <c r="L16" s="1399"/>
      <c r="M16" s="1399"/>
    </row>
    <row r="17" spans="1:24">
      <c r="A17" s="69"/>
    </row>
    <row r="18" spans="1:24">
      <c r="A18" s="69"/>
    </row>
    <row r="19" spans="1:24" ht="15.5">
      <c r="A19" s="69"/>
      <c r="C19" s="2193" t="s">
        <v>1709</v>
      </c>
      <c r="D19" s="2194"/>
      <c r="E19" s="2194"/>
      <c r="F19" s="2194"/>
      <c r="G19" s="2194"/>
      <c r="H19" s="2194"/>
      <c r="I19" s="2194"/>
      <c r="J19" s="2194"/>
      <c r="K19" s="2194"/>
      <c r="L19" s="2194"/>
      <c r="M19" s="2194"/>
    </row>
    <row r="20" spans="1:24" ht="15">
      <c r="A20" s="69"/>
      <c r="C20" s="1240" t="s">
        <v>42</v>
      </c>
      <c r="D20" s="1240"/>
      <c r="E20" s="1240"/>
      <c r="F20" s="1240"/>
      <c r="G20" s="2157">
        <v>2023</v>
      </c>
      <c r="H20" s="2157"/>
      <c r="I20" s="2157">
        <v>2023</v>
      </c>
      <c r="J20" s="2157"/>
      <c r="K20" s="2157">
        <v>2024</v>
      </c>
      <c r="L20" s="2157"/>
      <c r="M20" s="2157">
        <v>2025</v>
      </c>
      <c r="N20" s="2157"/>
    </row>
    <row r="21" spans="1:24" ht="30" customHeight="1">
      <c r="A21" s="69"/>
      <c r="C21" s="1325" t="s">
        <v>754</v>
      </c>
      <c r="D21" s="1325"/>
      <c r="E21" s="1325"/>
      <c r="F21" s="1702"/>
      <c r="G21" s="2175">
        <v>4235147.18</v>
      </c>
      <c r="H21" s="2176"/>
      <c r="I21" s="2187">
        <v>4019504.41</v>
      </c>
      <c r="J21" s="2188"/>
      <c r="K21" s="2181">
        <v>4244637.96</v>
      </c>
      <c r="L21" s="2181"/>
      <c r="M21" s="2182">
        <v>6392151.5999999996</v>
      </c>
      <c r="N21" s="2183"/>
    </row>
    <row r="22" spans="1:24" ht="15">
      <c r="A22" s="69"/>
      <c r="C22" s="1319" t="s">
        <v>755</v>
      </c>
      <c r="D22" s="1319"/>
      <c r="E22" s="1319"/>
      <c r="F22" s="1810"/>
      <c r="G22" s="2177">
        <v>4235147.4800000004</v>
      </c>
      <c r="H22" s="2178"/>
      <c r="I22" s="2189">
        <v>4019504.41</v>
      </c>
      <c r="J22" s="2190"/>
      <c r="K22" s="2184">
        <v>4244637.96</v>
      </c>
      <c r="L22" s="2184"/>
      <c r="M22" s="2185">
        <v>6392151.5999999996</v>
      </c>
      <c r="N22" s="2186"/>
    </row>
    <row r="23" spans="1:24" ht="15">
      <c r="A23" s="69"/>
      <c r="C23" s="1325" t="s">
        <v>756</v>
      </c>
      <c r="D23" s="1325"/>
      <c r="E23" s="1325"/>
      <c r="F23" s="1702"/>
      <c r="G23" s="2179">
        <v>1</v>
      </c>
      <c r="H23" s="2180"/>
      <c r="I23" s="2191">
        <v>1</v>
      </c>
      <c r="J23" s="2192"/>
      <c r="K23" s="2172">
        <v>1</v>
      </c>
      <c r="L23" s="2172"/>
      <c r="M23" s="2173">
        <v>1</v>
      </c>
      <c r="N23" s="2174"/>
    </row>
    <row r="24" spans="1:24" ht="40.5" customHeight="1">
      <c r="A24" s="69"/>
      <c r="C24" s="2195" t="s">
        <v>1708</v>
      </c>
      <c r="D24" s="2195"/>
      <c r="E24" s="2195"/>
      <c r="F24" s="2195"/>
      <c r="G24" s="2195"/>
      <c r="H24" s="2195"/>
      <c r="I24" s="2195"/>
      <c r="J24" s="2195"/>
      <c r="K24" s="2195"/>
      <c r="L24" s="2195"/>
      <c r="M24" s="2195"/>
    </row>
    <row r="25" spans="1:24" ht="15" customHeight="1">
      <c r="A25" s="69"/>
    </row>
    <row r="26" spans="1:24" s="478" customFormat="1" ht="15">
      <c r="A26" s="69"/>
      <c r="B26" s="11"/>
      <c r="C26" s="11"/>
      <c r="D26" s="11"/>
      <c r="E26" s="11"/>
      <c r="F26" s="11"/>
      <c r="G26" s="11"/>
      <c r="H26" s="11"/>
      <c r="I26" s="11"/>
      <c r="J26" s="11"/>
      <c r="K26" s="11"/>
      <c r="L26" s="11"/>
      <c r="M26" s="11"/>
      <c r="N26" s="11"/>
      <c r="O26" s="11"/>
      <c r="P26" s="11"/>
      <c r="Q26" s="11"/>
      <c r="R26" s="11"/>
      <c r="S26" s="11"/>
      <c r="T26" s="11"/>
      <c r="U26" s="11"/>
      <c r="V26" s="11"/>
      <c r="W26" s="11"/>
      <c r="X26" s="11"/>
    </row>
    <row r="27" spans="1:24" ht="15" customHeight="1">
      <c r="A27" s="69"/>
      <c r="C27" s="2193" t="s">
        <v>1717</v>
      </c>
      <c r="D27" s="2194"/>
      <c r="E27" s="2194"/>
      <c r="F27" s="2194"/>
      <c r="G27" s="2194"/>
      <c r="H27" s="2194"/>
      <c r="I27" s="2194"/>
      <c r="J27" s="2194"/>
      <c r="K27" s="2194"/>
      <c r="L27" s="2194"/>
      <c r="M27" s="2194"/>
    </row>
    <row r="28" spans="1:24" ht="55.5" customHeight="1">
      <c r="A28" s="69"/>
      <c r="C28" s="2158" t="s">
        <v>757</v>
      </c>
      <c r="D28" s="2159"/>
      <c r="E28" s="2159"/>
      <c r="F28" s="2159"/>
      <c r="G28" s="2159"/>
      <c r="H28" s="2159"/>
      <c r="I28" s="2159"/>
      <c r="J28" s="2159"/>
      <c r="K28" s="2159"/>
      <c r="L28" s="2159"/>
      <c r="M28" s="2159"/>
      <c r="N28" s="2159"/>
      <c r="O28" s="2159"/>
      <c r="P28" s="2159"/>
      <c r="Q28" s="2159"/>
      <c r="R28" s="2159"/>
      <c r="S28" s="2159"/>
      <c r="T28" s="2159"/>
      <c r="U28" s="2159"/>
      <c r="V28" s="2159"/>
    </row>
    <row r="29" spans="1:24" ht="15">
      <c r="A29" s="69"/>
      <c r="C29" s="61"/>
      <c r="D29" s="61"/>
      <c r="E29" s="61"/>
      <c r="F29" s="61"/>
      <c r="G29" s="1321">
        <v>2022</v>
      </c>
      <c r="H29" s="1321"/>
      <c r="I29" s="1321"/>
      <c r="J29" s="1321"/>
      <c r="K29" s="1321">
        <v>2023</v>
      </c>
      <c r="L29" s="1321"/>
      <c r="M29" s="1321"/>
      <c r="N29" s="1321"/>
      <c r="O29" s="1321">
        <v>2024</v>
      </c>
      <c r="P29" s="1321"/>
      <c r="Q29" s="1321"/>
      <c r="R29" s="1321"/>
      <c r="S29" s="1321">
        <v>2025</v>
      </c>
      <c r="T29" s="1321"/>
      <c r="U29" s="1321"/>
      <c r="V29" s="1321"/>
    </row>
    <row r="30" spans="1:24" ht="30">
      <c r="A30" s="69"/>
      <c r="C30" s="61"/>
      <c r="D30" s="61"/>
      <c r="E30" s="61"/>
      <c r="F30" s="61"/>
      <c r="G30" s="319" t="s">
        <v>762</v>
      </c>
      <c r="H30" s="319" t="s">
        <v>763</v>
      </c>
      <c r="I30" s="319" t="s">
        <v>764</v>
      </c>
      <c r="J30" s="319" t="s">
        <v>45</v>
      </c>
      <c r="K30" s="319" t="s">
        <v>762</v>
      </c>
      <c r="L30" s="319" t="s">
        <v>763</v>
      </c>
      <c r="M30" s="319" t="s">
        <v>764</v>
      </c>
      <c r="N30" s="319" t="s">
        <v>45</v>
      </c>
      <c r="O30" s="319" t="s">
        <v>762</v>
      </c>
      <c r="P30" s="319" t="s">
        <v>763</v>
      </c>
      <c r="Q30" s="319" t="s">
        <v>764</v>
      </c>
      <c r="R30" s="319" t="s">
        <v>45</v>
      </c>
      <c r="S30" s="319" t="s">
        <v>762</v>
      </c>
      <c r="T30" s="319" t="s">
        <v>763</v>
      </c>
      <c r="U30" s="319" t="s">
        <v>764</v>
      </c>
      <c r="V30" s="319" t="s">
        <v>45</v>
      </c>
    </row>
    <row r="31" spans="1:24" ht="15">
      <c r="A31" s="69"/>
      <c r="C31" s="1325" t="s">
        <v>758</v>
      </c>
      <c r="D31" s="1325"/>
      <c r="E31" s="1325"/>
      <c r="F31" s="1702"/>
      <c r="G31" s="364">
        <v>1</v>
      </c>
      <c r="H31" s="360">
        <v>10</v>
      </c>
      <c r="I31" s="360">
        <v>154</v>
      </c>
      <c r="J31" s="365">
        <v>165</v>
      </c>
      <c r="K31" s="368">
        <v>0</v>
      </c>
      <c r="L31" s="369">
        <v>13</v>
      </c>
      <c r="M31" s="369">
        <v>122</v>
      </c>
      <c r="N31" s="370">
        <v>135</v>
      </c>
      <c r="O31" s="360">
        <v>1</v>
      </c>
      <c r="P31" s="360">
        <v>16</v>
      </c>
      <c r="Q31" s="360">
        <v>123</v>
      </c>
      <c r="R31" s="361">
        <v>140</v>
      </c>
      <c r="S31" s="368">
        <v>1</v>
      </c>
      <c r="T31" s="369">
        <v>15</v>
      </c>
      <c r="U31" s="369">
        <v>2</v>
      </c>
      <c r="V31" s="375">
        <v>18</v>
      </c>
    </row>
    <row r="32" spans="1:24" ht="15">
      <c r="A32" s="69"/>
      <c r="C32" s="1325" t="s">
        <v>759</v>
      </c>
      <c r="D32" s="1325"/>
      <c r="E32" s="1325"/>
      <c r="F32" s="1702"/>
      <c r="G32" s="366">
        <v>0</v>
      </c>
      <c r="H32" s="362">
        <v>0</v>
      </c>
      <c r="I32" s="362">
        <v>0</v>
      </c>
      <c r="J32" s="367">
        <v>0</v>
      </c>
      <c r="K32" s="371">
        <v>0</v>
      </c>
      <c r="L32" s="372">
        <v>0</v>
      </c>
      <c r="M32" s="372">
        <v>0</v>
      </c>
      <c r="N32" s="373">
        <v>0</v>
      </c>
      <c r="O32" s="362">
        <v>0</v>
      </c>
      <c r="P32" s="362">
        <v>0</v>
      </c>
      <c r="Q32" s="362">
        <v>0</v>
      </c>
      <c r="R32" s="363">
        <v>0</v>
      </c>
      <c r="S32" s="371">
        <v>0</v>
      </c>
      <c r="T32" s="372">
        <v>1</v>
      </c>
      <c r="U32" s="372">
        <v>0</v>
      </c>
      <c r="V32" s="374">
        <v>1</v>
      </c>
    </row>
    <row r="33" spans="1:24" ht="30" customHeight="1">
      <c r="A33" s="69"/>
      <c r="C33" s="1325" t="s">
        <v>760</v>
      </c>
      <c r="D33" s="1325"/>
      <c r="E33" s="1325"/>
      <c r="F33" s="1702"/>
      <c r="G33" s="870">
        <v>15000</v>
      </c>
      <c r="H33" s="871">
        <v>28318334</v>
      </c>
      <c r="I33" s="871">
        <v>15507777</v>
      </c>
      <c r="J33" s="872">
        <v>43841111</v>
      </c>
      <c r="K33" s="873">
        <v>0</v>
      </c>
      <c r="L33" s="874">
        <v>17780855</v>
      </c>
      <c r="M33" s="874">
        <v>15278160</v>
      </c>
      <c r="N33" s="875">
        <v>33059015</v>
      </c>
      <c r="O33" s="876">
        <v>7541.86</v>
      </c>
      <c r="P33" s="876">
        <v>27588473.379999999</v>
      </c>
      <c r="Q33" s="876">
        <v>9210731.9000000004</v>
      </c>
      <c r="R33" s="877">
        <v>36806747.140000001</v>
      </c>
      <c r="S33" s="873">
        <v>2638.42</v>
      </c>
      <c r="T33" s="874">
        <v>13995256.960000001</v>
      </c>
      <c r="U33" s="874">
        <v>10697.08</v>
      </c>
      <c r="V33" s="878">
        <f>SUM(S33:U33)</f>
        <v>14008592.460000001</v>
      </c>
      <c r="X33" s="478"/>
    </row>
    <row r="34" spans="1:24" ht="30" customHeight="1">
      <c r="A34" s="69"/>
      <c r="C34" s="1325" t="s">
        <v>761</v>
      </c>
      <c r="D34" s="1325"/>
      <c r="E34" s="1325"/>
      <c r="F34" s="1702"/>
      <c r="G34" s="366">
        <v>0</v>
      </c>
      <c r="H34" s="362">
        <v>0</v>
      </c>
      <c r="I34" s="362">
        <v>0</v>
      </c>
      <c r="J34" s="367">
        <v>0</v>
      </c>
      <c r="K34" s="371">
        <v>0</v>
      </c>
      <c r="L34" s="372">
        <v>0</v>
      </c>
      <c r="M34" s="372">
        <v>0</v>
      </c>
      <c r="N34" s="373">
        <v>0</v>
      </c>
      <c r="O34" s="362">
        <v>0</v>
      </c>
      <c r="P34" s="362">
        <v>0</v>
      </c>
      <c r="Q34" s="362">
        <v>0</v>
      </c>
      <c r="R34" s="363">
        <v>0</v>
      </c>
      <c r="S34" s="371">
        <v>0</v>
      </c>
      <c r="T34" s="372">
        <v>0</v>
      </c>
      <c r="U34" s="372">
        <v>0</v>
      </c>
      <c r="V34" s="374">
        <v>0</v>
      </c>
    </row>
    <row r="35" spans="1:24" ht="57" customHeight="1">
      <c r="A35" s="69"/>
      <c r="C35" s="1336" t="s">
        <v>1501</v>
      </c>
      <c r="D35" s="1337"/>
      <c r="E35" s="1337"/>
      <c r="F35" s="1337"/>
      <c r="G35" s="1337"/>
      <c r="H35" s="1337"/>
      <c r="I35" s="1337"/>
      <c r="J35" s="1337"/>
      <c r="K35" s="1337"/>
      <c r="L35" s="1337"/>
      <c r="M35" s="1337"/>
    </row>
    <row r="36" spans="1:24">
      <c r="A36" s="69"/>
    </row>
    <row r="37" spans="1:24" ht="14.25" customHeight="1">
      <c r="A37" s="69"/>
    </row>
    <row r="38" spans="1:24" ht="15.5">
      <c r="A38" s="69"/>
      <c r="C38" s="1316" t="s">
        <v>765</v>
      </c>
      <c r="D38" s="1317"/>
      <c r="E38" s="1317"/>
      <c r="F38" s="1317"/>
      <c r="G38" s="1317"/>
      <c r="H38" s="1317"/>
      <c r="I38" s="1317"/>
      <c r="J38" s="1317"/>
      <c r="K38" s="1317"/>
      <c r="L38" s="1317"/>
      <c r="M38" s="1317"/>
    </row>
    <row r="39" spans="1:24" ht="15">
      <c r="A39" s="69"/>
      <c r="C39" s="1240" t="s">
        <v>42</v>
      </c>
      <c r="D39" s="1240"/>
      <c r="E39" s="1240"/>
      <c r="F39" s="1240"/>
      <c r="G39" s="352">
        <v>2022</v>
      </c>
      <c r="H39" s="352">
        <v>2023</v>
      </c>
      <c r="I39" s="352">
        <v>2024</v>
      </c>
      <c r="J39" s="352">
        <v>2025</v>
      </c>
    </row>
    <row r="40" spans="1:24" ht="15">
      <c r="A40" s="69"/>
      <c r="C40" s="1709" t="s">
        <v>766</v>
      </c>
      <c r="D40" s="1709"/>
      <c r="E40" s="1709"/>
      <c r="F40" s="1710"/>
      <c r="G40" s="376">
        <v>4.33</v>
      </c>
      <c r="H40" s="377">
        <v>5.16</v>
      </c>
      <c r="I40" s="54">
        <v>4.8499999999999996</v>
      </c>
      <c r="J40" s="150">
        <v>4.75</v>
      </c>
    </row>
    <row r="41" spans="1:24" ht="30" customHeight="1">
      <c r="A41" s="69"/>
      <c r="C41" s="2210" t="s">
        <v>1073</v>
      </c>
      <c r="D41" s="2211"/>
      <c r="E41" s="2211"/>
      <c r="F41" s="2211"/>
      <c r="G41" s="2211"/>
      <c r="H41" s="2211"/>
      <c r="I41" s="2212"/>
      <c r="J41" s="2212"/>
      <c r="K41" s="2212"/>
      <c r="L41" s="2212"/>
    </row>
    <row r="42" spans="1:24">
      <c r="A42" s="69"/>
      <c r="C42" s="1130"/>
      <c r="D42" s="1114"/>
      <c r="E42" s="1114"/>
      <c r="F42" s="1114"/>
      <c r="G42" s="1114"/>
      <c r="H42" s="1114"/>
      <c r="I42" s="1114"/>
      <c r="J42" s="1114"/>
      <c r="K42" s="1114"/>
      <c r="L42" s="1114"/>
    </row>
    <row r="43" spans="1:24">
      <c r="A43" s="69"/>
    </row>
    <row r="44" spans="1:24" ht="15.5">
      <c r="A44" s="69"/>
      <c r="C44" s="1316" t="s">
        <v>767</v>
      </c>
      <c r="D44" s="1317"/>
      <c r="E44" s="1317"/>
      <c r="F44" s="1317"/>
      <c r="G44" s="1317"/>
      <c r="H44" s="1317"/>
      <c r="I44" s="1317"/>
      <c r="J44" s="1317"/>
      <c r="K44" s="1317"/>
      <c r="L44" s="1317"/>
      <c r="M44" s="1317"/>
    </row>
    <row r="45" spans="1:24">
      <c r="A45" s="69"/>
      <c r="C45" s="1421" t="s">
        <v>1502</v>
      </c>
      <c r="D45" s="1421"/>
      <c r="E45" s="1421"/>
      <c r="F45" s="1421"/>
      <c r="G45" s="1421"/>
      <c r="H45" s="1421"/>
      <c r="I45" s="1421"/>
      <c r="J45" s="1421"/>
      <c r="K45" s="1421"/>
      <c r="L45" s="1421"/>
      <c r="M45" s="1421"/>
    </row>
    <row r="46" spans="1:24">
      <c r="A46" s="69"/>
      <c r="C46" s="1421"/>
      <c r="D46" s="1421"/>
      <c r="E46" s="1421"/>
      <c r="F46" s="1421"/>
      <c r="G46" s="1421"/>
      <c r="H46" s="1421"/>
      <c r="I46" s="1421"/>
      <c r="J46" s="1421"/>
      <c r="K46" s="1421"/>
      <c r="L46" s="1421"/>
      <c r="M46" s="1421"/>
    </row>
    <row r="47" spans="1:24">
      <c r="A47" s="69"/>
      <c r="C47" s="1421"/>
      <c r="D47" s="1421"/>
      <c r="E47" s="1421"/>
      <c r="F47" s="1421"/>
      <c r="G47" s="1421"/>
      <c r="H47" s="1421"/>
      <c r="I47" s="1421"/>
      <c r="J47" s="1421"/>
      <c r="K47" s="1421"/>
      <c r="L47" s="1421"/>
      <c r="M47" s="1421"/>
    </row>
    <row r="48" spans="1:24" s="12" customFormat="1">
      <c r="A48" s="69"/>
      <c r="B48" s="11"/>
      <c r="C48" s="1421"/>
      <c r="D48" s="1421"/>
      <c r="E48" s="1421"/>
      <c r="F48" s="1421"/>
      <c r="G48" s="1421"/>
      <c r="H48" s="1421"/>
      <c r="I48" s="1421"/>
      <c r="J48" s="1421"/>
      <c r="K48" s="1421"/>
      <c r="L48" s="1421"/>
      <c r="M48" s="1421"/>
      <c r="N48" s="11"/>
      <c r="O48" s="11"/>
      <c r="P48" s="11"/>
      <c r="Q48" s="11"/>
      <c r="R48" s="11"/>
      <c r="S48" s="11"/>
      <c r="T48" s="11"/>
      <c r="U48" s="11"/>
      <c r="V48" s="11"/>
      <c r="W48" s="11"/>
      <c r="X48" s="11"/>
    </row>
    <row r="49" spans="1:24" s="12" customFormat="1">
      <c r="A49" s="69"/>
      <c r="B49" s="11"/>
      <c r="C49" s="1421"/>
      <c r="D49" s="1421"/>
      <c r="E49" s="1421"/>
      <c r="F49" s="1421"/>
      <c r="G49" s="1421"/>
      <c r="H49" s="1421"/>
      <c r="I49" s="1421"/>
      <c r="J49" s="1421"/>
      <c r="K49" s="1421"/>
      <c r="L49" s="1421"/>
      <c r="M49" s="1421"/>
      <c r="N49" s="11"/>
      <c r="O49" s="11"/>
      <c r="P49" s="11"/>
      <c r="Q49" s="11"/>
      <c r="R49" s="11"/>
      <c r="S49" s="11"/>
      <c r="T49" s="11"/>
      <c r="U49" s="11"/>
      <c r="V49" s="11"/>
      <c r="W49" s="11"/>
      <c r="X49" s="11"/>
    </row>
    <row r="50" spans="1:24" s="12" customFormat="1">
      <c r="A50" s="69"/>
      <c r="B50" s="11"/>
      <c r="C50" s="1421"/>
      <c r="D50" s="1421"/>
      <c r="E50" s="1421"/>
      <c r="F50" s="1421"/>
      <c r="G50" s="1421"/>
      <c r="H50" s="1421"/>
      <c r="I50" s="1421"/>
      <c r="J50" s="1421"/>
      <c r="K50" s="1421"/>
      <c r="L50" s="1421"/>
      <c r="M50" s="1421"/>
      <c r="N50" s="11"/>
      <c r="O50" s="11"/>
      <c r="P50" s="11"/>
      <c r="Q50" s="11"/>
      <c r="R50" s="11"/>
      <c r="S50" s="11"/>
      <c r="T50" s="11"/>
      <c r="U50" s="11"/>
      <c r="V50" s="11"/>
      <c r="W50" s="11"/>
      <c r="X50" s="11"/>
    </row>
    <row r="51" spans="1:24" s="12" customFormat="1">
      <c r="A51" s="69"/>
      <c r="B51" s="11"/>
      <c r="C51" s="1421"/>
      <c r="D51" s="1421"/>
      <c r="E51" s="1421"/>
      <c r="F51" s="1421"/>
      <c r="G51" s="1421"/>
      <c r="H51" s="1421"/>
      <c r="I51" s="1421"/>
      <c r="J51" s="1421"/>
      <c r="K51" s="1421"/>
      <c r="L51" s="1421"/>
      <c r="M51" s="1421"/>
      <c r="N51" s="11"/>
      <c r="O51" s="11"/>
      <c r="P51" s="11"/>
      <c r="Q51" s="11"/>
      <c r="R51" s="11"/>
      <c r="S51" s="11"/>
      <c r="T51" s="11"/>
      <c r="U51" s="11"/>
      <c r="V51" s="11"/>
      <c r="W51" s="11"/>
      <c r="X51" s="11"/>
    </row>
    <row r="52" spans="1:24" s="12" customFormat="1">
      <c r="A52" s="69"/>
      <c r="B52" s="11"/>
      <c r="C52" s="1421"/>
      <c r="D52" s="1421"/>
      <c r="E52" s="1421"/>
      <c r="F52" s="1421"/>
      <c r="G52" s="1421"/>
      <c r="H52" s="1421"/>
      <c r="I52" s="1421"/>
      <c r="J52" s="1421"/>
      <c r="K52" s="1421"/>
      <c r="L52" s="1421"/>
      <c r="M52" s="1421"/>
      <c r="N52" s="11"/>
      <c r="O52" s="11"/>
      <c r="P52" s="11"/>
      <c r="Q52" s="11"/>
      <c r="R52" s="11"/>
      <c r="S52" s="11"/>
      <c r="T52" s="11"/>
      <c r="U52" s="11"/>
      <c r="V52" s="11"/>
      <c r="W52" s="11"/>
      <c r="X52" s="11"/>
    </row>
    <row r="53" spans="1:24" s="12" customFormat="1">
      <c r="A53" s="69"/>
      <c r="B53" s="11"/>
      <c r="C53" s="1421"/>
      <c r="D53" s="1421"/>
      <c r="E53" s="1421"/>
      <c r="F53" s="1421"/>
      <c r="G53" s="1421"/>
      <c r="H53" s="1421"/>
      <c r="I53" s="1421"/>
      <c r="J53" s="1421"/>
      <c r="K53" s="1421"/>
      <c r="L53" s="1421"/>
      <c r="M53" s="1421"/>
      <c r="N53" s="11"/>
      <c r="O53" s="11"/>
      <c r="P53" s="11"/>
      <c r="Q53" s="11"/>
      <c r="R53" s="11"/>
      <c r="S53" s="11"/>
      <c r="T53" s="11"/>
      <c r="U53" s="11"/>
      <c r="V53" s="11"/>
      <c r="W53" s="11"/>
    </row>
    <row r="54" spans="1:24" s="12" customFormat="1">
      <c r="A54" s="69"/>
      <c r="B54" s="11"/>
      <c r="C54" s="1421"/>
      <c r="D54" s="1421"/>
      <c r="E54" s="1421"/>
      <c r="F54" s="1421"/>
      <c r="G54" s="1421"/>
      <c r="H54" s="1421"/>
      <c r="I54" s="1421"/>
      <c r="J54" s="1421"/>
      <c r="K54" s="1421"/>
      <c r="L54" s="1421"/>
      <c r="M54" s="1421"/>
      <c r="N54" s="11"/>
      <c r="O54" s="11"/>
      <c r="P54" s="11"/>
      <c r="Q54" s="11"/>
      <c r="R54" s="11"/>
      <c r="S54" s="11"/>
      <c r="T54" s="11"/>
      <c r="U54" s="11"/>
      <c r="V54" s="11"/>
      <c r="W54" s="11"/>
    </row>
    <row r="55" spans="1:24" s="12" customFormat="1">
      <c r="A55" s="69"/>
      <c r="B55" s="11"/>
      <c r="C55" s="1421"/>
      <c r="D55" s="1421"/>
      <c r="E55" s="1421"/>
      <c r="F55" s="1421"/>
      <c r="G55" s="1421"/>
      <c r="H55" s="1421"/>
      <c r="I55" s="1421"/>
      <c r="J55" s="1421"/>
      <c r="K55" s="1421"/>
      <c r="L55" s="1421"/>
      <c r="M55" s="1421"/>
      <c r="N55" s="11"/>
      <c r="O55" s="11"/>
      <c r="P55" s="11"/>
      <c r="Q55" s="11"/>
      <c r="R55" s="11"/>
      <c r="S55" s="11"/>
      <c r="T55" s="11"/>
      <c r="U55" s="11"/>
      <c r="V55" s="11"/>
      <c r="W55" s="11"/>
    </row>
    <row r="56" spans="1:24" s="12" customFormat="1">
      <c r="A56" s="69"/>
      <c r="B56" s="11"/>
      <c r="C56" s="1421"/>
      <c r="D56" s="1421"/>
      <c r="E56" s="1421"/>
      <c r="F56" s="1421"/>
      <c r="G56" s="1421"/>
      <c r="H56" s="1421"/>
      <c r="I56" s="1421"/>
      <c r="J56" s="1421"/>
      <c r="K56" s="1421"/>
      <c r="L56" s="1421"/>
      <c r="M56" s="1421"/>
      <c r="N56" s="11"/>
      <c r="O56" s="11"/>
      <c r="P56" s="11"/>
      <c r="Q56" s="11"/>
      <c r="R56" s="11"/>
      <c r="S56" s="11"/>
      <c r="T56" s="11"/>
      <c r="U56" s="11"/>
      <c r="V56" s="11"/>
      <c r="W56" s="11"/>
    </row>
    <row r="57" spans="1:24" s="12" customFormat="1">
      <c r="A57" s="69"/>
      <c r="B57" s="11"/>
      <c r="C57" s="1421"/>
      <c r="D57" s="1421"/>
      <c r="E57" s="1421"/>
      <c r="F57" s="1421"/>
      <c r="G57" s="1421"/>
      <c r="H57" s="1421"/>
      <c r="I57" s="1421"/>
      <c r="J57" s="1421"/>
      <c r="K57" s="1421"/>
      <c r="L57" s="1421"/>
      <c r="M57" s="1421"/>
      <c r="N57" s="11"/>
      <c r="O57" s="11"/>
      <c r="P57" s="11"/>
      <c r="Q57" s="11"/>
      <c r="R57" s="11"/>
      <c r="S57" s="11"/>
      <c r="T57" s="11"/>
      <c r="U57" s="11"/>
      <c r="V57" s="11"/>
      <c r="W57" s="11"/>
    </row>
    <row r="58" spans="1:24" s="12" customFormat="1">
      <c r="A58" s="69"/>
      <c r="B58" s="11"/>
      <c r="C58" s="1421"/>
      <c r="D58" s="1421"/>
      <c r="E58" s="1421"/>
      <c r="F58" s="1421"/>
      <c r="G58" s="1421"/>
      <c r="H58" s="1421"/>
      <c r="I58" s="1421"/>
      <c r="J58" s="1421"/>
      <c r="K58" s="1421"/>
      <c r="L58" s="1421"/>
      <c r="M58" s="1421"/>
      <c r="N58" s="11"/>
      <c r="O58" s="11"/>
      <c r="P58" s="11"/>
      <c r="Q58" s="11"/>
      <c r="R58" s="11"/>
      <c r="S58" s="11"/>
      <c r="T58" s="11"/>
      <c r="U58" s="11"/>
      <c r="V58" s="11"/>
      <c r="W58" s="11"/>
    </row>
    <row r="59" spans="1:24" s="12" customFormat="1">
      <c r="A59" s="69"/>
      <c r="B59" s="11"/>
      <c r="C59" s="1421"/>
      <c r="D59" s="1421"/>
      <c r="E59" s="1421"/>
      <c r="F59" s="1421"/>
      <c r="G59" s="1421"/>
      <c r="H59" s="1421"/>
      <c r="I59" s="1421"/>
      <c r="J59" s="1421"/>
      <c r="K59" s="1421"/>
      <c r="L59" s="1421"/>
      <c r="M59" s="1421"/>
      <c r="N59" s="11"/>
      <c r="O59" s="11"/>
      <c r="P59" s="11"/>
      <c r="Q59" s="11"/>
      <c r="R59" s="11"/>
      <c r="S59" s="11"/>
      <c r="T59" s="11"/>
      <c r="U59" s="11"/>
      <c r="V59" s="11"/>
      <c r="W59" s="11"/>
    </row>
    <row r="60" spans="1:24" s="12" customFormat="1">
      <c r="A60" s="69"/>
      <c r="B60" s="11"/>
      <c r="C60" s="1421"/>
      <c r="D60" s="1421"/>
      <c r="E60" s="1421"/>
      <c r="F60" s="1421"/>
      <c r="G60" s="1421"/>
      <c r="H60" s="1421"/>
      <c r="I60" s="1421"/>
      <c r="J60" s="1421"/>
      <c r="K60" s="1421"/>
      <c r="L60" s="1421"/>
      <c r="M60" s="1421"/>
      <c r="N60" s="11"/>
      <c r="O60" s="11"/>
      <c r="P60" s="11"/>
      <c r="Q60" s="11"/>
      <c r="R60" s="11"/>
      <c r="S60" s="11"/>
      <c r="T60" s="11"/>
      <c r="U60" s="11"/>
      <c r="V60" s="11"/>
      <c r="W60" s="11"/>
    </row>
    <row r="61" spans="1:24" s="12" customFormat="1">
      <c r="A61" s="69"/>
      <c r="B61" s="11"/>
      <c r="C61" s="1421"/>
      <c r="D61" s="1421"/>
      <c r="E61" s="1421"/>
      <c r="F61" s="1421"/>
      <c r="G61" s="1421"/>
      <c r="H61" s="1421"/>
      <c r="I61" s="1421"/>
      <c r="J61" s="1421"/>
      <c r="K61" s="1421"/>
      <c r="L61" s="1421"/>
      <c r="M61" s="1421"/>
      <c r="N61" s="11"/>
      <c r="O61" s="11"/>
      <c r="P61" s="11"/>
      <c r="Q61" s="11"/>
      <c r="R61" s="11"/>
      <c r="S61" s="11"/>
      <c r="T61" s="11"/>
      <c r="U61" s="11"/>
      <c r="V61" s="11"/>
      <c r="W61" s="11"/>
    </row>
    <row r="62" spans="1:24" s="12" customFormat="1">
      <c r="A62" s="69"/>
      <c r="B62" s="11"/>
      <c r="C62" s="1421"/>
      <c r="D62" s="1421"/>
      <c r="E62" s="1421"/>
      <c r="F62" s="1421"/>
      <c r="G62" s="1421"/>
      <c r="H62" s="1421"/>
      <c r="I62" s="1421"/>
      <c r="J62" s="1421"/>
      <c r="K62" s="1421"/>
      <c r="L62" s="1421"/>
      <c r="M62" s="1421"/>
      <c r="N62" s="11"/>
      <c r="O62" s="11"/>
      <c r="P62" s="11"/>
      <c r="Q62" s="11"/>
      <c r="R62" s="11"/>
      <c r="S62" s="11"/>
      <c r="T62" s="11"/>
      <c r="U62" s="11"/>
      <c r="V62" s="11"/>
      <c r="W62" s="11"/>
    </row>
    <row r="63" spans="1:24" s="12" customFormat="1">
      <c r="A63" s="69"/>
      <c r="B63" s="11"/>
      <c r="C63" s="1421"/>
      <c r="D63" s="1421"/>
      <c r="E63" s="1421"/>
      <c r="F63" s="1421"/>
      <c r="G63" s="1421"/>
      <c r="H63" s="1421"/>
      <c r="I63" s="1421"/>
      <c r="J63" s="1421"/>
      <c r="K63" s="1421"/>
      <c r="L63" s="1421"/>
      <c r="M63" s="1421"/>
      <c r="N63" s="11"/>
      <c r="O63" s="11"/>
      <c r="P63" s="11"/>
      <c r="Q63" s="11"/>
      <c r="R63" s="11"/>
      <c r="S63" s="11"/>
      <c r="T63" s="11"/>
      <c r="U63" s="11"/>
      <c r="V63" s="11"/>
      <c r="W63" s="11"/>
    </row>
    <row r="64" spans="1:24" s="12" customFormat="1">
      <c r="A64" s="69"/>
      <c r="B64" s="11"/>
      <c r="C64" s="1421"/>
      <c r="D64" s="1421"/>
      <c r="E64" s="1421"/>
      <c r="F64" s="1421"/>
      <c r="G64" s="1421"/>
      <c r="H64" s="1421"/>
      <c r="I64" s="1421"/>
      <c r="J64" s="1421"/>
      <c r="K64" s="1421"/>
      <c r="L64" s="1421"/>
      <c r="M64" s="1421"/>
      <c r="N64" s="11"/>
      <c r="O64" s="11"/>
      <c r="P64" s="11"/>
      <c r="Q64" s="11"/>
      <c r="R64" s="11"/>
      <c r="S64" s="11"/>
      <c r="T64" s="11"/>
      <c r="U64" s="11"/>
      <c r="V64" s="11"/>
      <c r="W64" s="11"/>
    </row>
    <row r="65" spans="1:23" s="12" customFormat="1">
      <c r="A65" s="69"/>
      <c r="B65" s="11"/>
      <c r="C65" s="1421"/>
      <c r="D65" s="1421"/>
      <c r="E65" s="1421"/>
      <c r="F65" s="1421"/>
      <c r="G65" s="1421"/>
      <c r="H65" s="1421"/>
      <c r="I65" s="1421"/>
      <c r="J65" s="1421"/>
      <c r="K65" s="1421"/>
      <c r="L65" s="1421"/>
      <c r="M65" s="1421"/>
      <c r="N65" s="11"/>
      <c r="O65" s="11"/>
      <c r="P65" s="11"/>
      <c r="Q65" s="11"/>
      <c r="R65" s="11"/>
      <c r="S65" s="11"/>
      <c r="T65" s="11"/>
      <c r="U65" s="11"/>
      <c r="V65" s="11"/>
      <c r="W65" s="11"/>
    </row>
    <row r="66" spans="1:23" s="12" customFormat="1">
      <c r="A66" s="69"/>
      <c r="B66" s="11"/>
      <c r="C66" s="1421"/>
      <c r="D66" s="1421"/>
      <c r="E66" s="1421"/>
      <c r="F66" s="1421"/>
      <c r="G66" s="1421"/>
      <c r="H66" s="1421"/>
      <c r="I66" s="1421"/>
      <c r="J66" s="1421"/>
      <c r="K66" s="1421"/>
      <c r="L66" s="1421"/>
      <c r="M66" s="1421"/>
      <c r="N66" s="11"/>
      <c r="O66" s="11"/>
      <c r="P66" s="11"/>
      <c r="Q66" s="11"/>
      <c r="R66" s="11"/>
      <c r="S66" s="11"/>
      <c r="T66" s="11"/>
      <c r="U66" s="11"/>
      <c r="V66" s="11"/>
      <c r="W66" s="11"/>
    </row>
    <row r="67" spans="1:23" s="12" customFormat="1">
      <c r="A67" s="69"/>
      <c r="B67" s="11"/>
      <c r="C67" s="1421"/>
      <c r="D67" s="1421"/>
      <c r="E67" s="1421"/>
      <c r="F67" s="1421"/>
      <c r="G67" s="1421"/>
      <c r="H67" s="1421"/>
      <c r="I67" s="1421"/>
      <c r="J67" s="1421"/>
      <c r="K67" s="1421"/>
      <c r="L67" s="1421"/>
      <c r="M67" s="1421"/>
      <c r="N67" s="11"/>
      <c r="O67" s="11"/>
      <c r="P67" s="11"/>
      <c r="Q67" s="11"/>
      <c r="R67" s="11"/>
      <c r="S67" s="11"/>
      <c r="T67" s="11"/>
      <c r="U67" s="11"/>
      <c r="V67" s="11"/>
      <c r="W67" s="11"/>
    </row>
    <row r="68" spans="1:23" s="12" customFormat="1">
      <c r="A68" s="69"/>
      <c r="B68" s="11"/>
      <c r="C68" s="1421"/>
      <c r="D68" s="1421"/>
      <c r="E68" s="1421"/>
      <c r="F68" s="1421"/>
      <c r="G68" s="1421"/>
      <c r="H68" s="1421"/>
      <c r="I68" s="1421"/>
      <c r="J68" s="1421"/>
      <c r="K68" s="1421"/>
      <c r="L68" s="1421"/>
      <c r="M68" s="1421"/>
      <c r="N68" s="11"/>
      <c r="O68" s="11"/>
      <c r="P68" s="11"/>
      <c r="Q68" s="11"/>
      <c r="R68" s="11"/>
      <c r="S68" s="11"/>
      <c r="T68" s="11"/>
      <c r="U68" s="11"/>
      <c r="V68" s="11"/>
      <c r="W68" s="11"/>
    </row>
    <row r="69" spans="1:23" s="12" customFormat="1">
      <c r="A69" s="69"/>
      <c r="B69" s="11"/>
      <c r="C69" s="1421"/>
      <c r="D69" s="1421"/>
      <c r="E69" s="1421"/>
      <c r="F69" s="1421"/>
      <c r="G69" s="1421"/>
      <c r="H69" s="1421"/>
      <c r="I69" s="1421"/>
      <c r="J69" s="1421"/>
      <c r="K69" s="1421"/>
      <c r="L69" s="1421"/>
      <c r="M69" s="1421"/>
      <c r="N69" s="11"/>
      <c r="O69" s="11"/>
      <c r="P69" s="11"/>
      <c r="Q69" s="11"/>
      <c r="R69" s="11"/>
      <c r="S69" s="11"/>
      <c r="T69" s="11"/>
      <c r="U69" s="11"/>
      <c r="V69" s="11"/>
      <c r="W69" s="11"/>
    </row>
    <row r="70" spans="1:23" s="12" customFormat="1">
      <c r="A70" s="69"/>
      <c r="B70" s="11"/>
      <c r="C70" s="1421"/>
      <c r="D70" s="1421"/>
      <c r="E70" s="1421"/>
      <c r="F70" s="1421"/>
      <c r="G70" s="1421"/>
      <c r="H70" s="1421"/>
      <c r="I70" s="1421"/>
      <c r="J70" s="1421"/>
      <c r="K70" s="1421"/>
      <c r="L70" s="1421"/>
      <c r="M70" s="1421"/>
      <c r="N70" s="11"/>
      <c r="O70" s="11"/>
      <c r="P70" s="11"/>
      <c r="Q70" s="11"/>
      <c r="R70" s="11"/>
      <c r="S70" s="11"/>
      <c r="T70" s="11"/>
      <c r="U70" s="11"/>
      <c r="V70" s="11"/>
      <c r="W70" s="11"/>
    </row>
    <row r="71" spans="1:23" s="12" customFormat="1">
      <c r="A71" s="69"/>
      <c r="B71" s="11"/>
      <c r="C71" s="106"/>
      <c r="D71" s="106"/>
      <c r="E71" s="106"/>
      <c r="F71" s="106"/>
      <c r="G71" s="106"/>
      <c r="H71" s="106"/>
      <c r="I71" s="106"/>
      <c r="J71" s="106"/>
      <c r="K71" s="106"/>
      <c r="L71" s="106"/>
      <c r="M71" s="106"/>
      <c r="N71" s="11"/>
      <c r="O71" s="11"/>
      <c r="P71" s="11"/>
      <c r="Q71" s="11"/>
      <c r="R71" s="11"/>
      <c r="S71" s="11"/>
      <c r="T71" s="11"/>
      <c r="U71" s="11"/>
      <c r="V71" s="11"/>
      <c r="W71" s="11"/>
    </row>
    <row r="72" spans="1:23" s="12" customFormat="1">
      <c r="A72" s="69"/>
      <c r="B72" s="11"/>
      <c r="C72" s="106"/>
      <c r="D72" s="106"/>
      <c r="E72" s="106"/>
      <c r="F72" s="106"/>
      <c r="G72" s="106"/>
      <c r="H72" s="106"/>
      <c r="I72" s="106"/>
      <c r="J72" s="106"/>
      <c r="K72" s="106"/>
      <c r="L72" s="106"/>
      <c r="M72" s="106"/>
      <c r="N72" s="11"/>
      <c r="O72" s="11"/>
      <c r="P72" s="11"/>
      <c r="Q72" s="11"/>
      <c r="R72" s="11"/>
      <c r="S72" s="11"/>
      <c r="T72" s="11"/>
      <c r="U72" s="11"/>
      <c r="V72" s="11"/>
      <c r="W72" s="11"/>
    </row>
    <row r="73" spans="1:23" s="12" customFormat="1" ht="15.5">
      <c r="A73" s="69"/>
      <c r="B73" s="11"/>
      <c r="C73" s="2208" t="s">
        <v>1503</v>
      </c>
      <c r="D73" s="2209"/>
      <c r="E73" s="2209"/>
      <c r="F73" s="2209"/>
      <c r="G73" s="2209"/>
      <c r="H73" s="2209"/>
      <c r="I73" s="2209"/>
      <c r="J73" s="2209"/>
      <c r="K73" s="2209"/>
      <c r="L73" s="2209"/>
      <c r="M73" s="2209"/>
      <c r="N73" s="11"/>
      <c r="O73" s="11"/>
      <c r="P73" s="11"/>
      <c r="Q73" s="11"/>
      <c r="R73" s="11"/>
      <c r="S73" s="11"/>
      <c r="T73" s="11"/>
      <c r="U73" s="11"/>
      <c r="V73" s="11"/>
      <c r="W73" s="11"/>
    </row>
    <row r="74" spans="1:23" s="12" customFormat="1" ht="15">
      <c r="A74" s="69"/>
      <c r="B74" s="11"/>
      <c r="C74" s="2144" t="s">
        <v>621</v>
      </c>
      <c r="D74" s="2144"/>
      <c r="E74" s="2144"/>
      <c r="F74" s="2145"/>
      <c r="G74" s="2196" t="s">
        <v>456</v>
      </c>
      <c r="H74" s="2197"/>
      <c r="I74" s="2197"/>
      <c r="J74" s="2197"/>
      <c r="K74" s="2197"/>
      <c r="L74" s="2197"/>
      <c r="M74" s="2197"/>
      <c r="N74" s="11"/>
      <c r="O74" s="11"/>
      <c r="P74" s="11"/>
      <c r="Q74" s="11"/>
      <c r="R74" s="11"/>
      <c r="S74" s="11"/>
      <c r="T74" s="11"/>
      <c r="U74" s="11"/>
      <c r="V74" s="11"/>
      <c r="W74" s="11"/>
    </row>
    <row r="75" spans="1:23" s="12" customFormat="1" ht="15" customHeight="1">
      <c r="A75" s="69"/>
      <c r="B75" s="11"/>
      <c r="C75" s="1255" t="s">
        <v>1504</v>
      </c>
      <c r="D75" s="1255"/>
      <c r="E75" s="1255"/>
      <c r="F75" s="1615"/>
      <c r="G75" s="2198" t="s">
        <v>1505</v>
      </c>
      <c r="H75" s="1243"/>
      <c r="I75" s="1243"/>
      <c r="J75" s="1243"/>
      <c r="K75" s="1243"/>
      <c r="L75" s="1243"/>
      <c r="M75" s="1243"/>
      <c r="N75" s="11"/>
      <c r="O75" s="11"/>
      <c r="P75" s="11"/>
      <c r="Q75" s="11"/>
      <c r="R75" s="11"/>
      <c r="S75" s="11"/>
      <c r="T75" s="11"/>
      <c r="U75" s="11"/>
      <c r="V75" s="11"/>
      <c r="W75" s="11"/>
    </row>
    <row r="76" spans="1:23" s="12" customFormat="1" ht="15" customHeight="1">
      <c r="A76" s="69"/>
      <c r="B76" s="11"/>
      <c r="C76" s="2201"/>
      <c r="D76" s="2201"/>
      <c r="E76" s="2201"/>
      <c r="F76" s="2202"/>
      <c r="G76" s="2199"/>
      <c r="H76" s="1276"/>
      <c r="I76" s="1276"/>
      <c r="J76" s="1276"/>
      <c r="K76" s="1276"/>
      <c r="L76" s="1276"/>
      <c r="M76" s="1276"/>
      <c r="N76" s="11"/>
      <c r="O76" s="11"/>
      <c r="P76" s="11"/>
      <c r="Q76" s="11"/>
      <c r="R76" s="11"/>
      <c r="S76" s="11"/>
      <c r="T76" s="11"/>
      <c r="U76" s="11"/>
      <c r="V76" s="11"/>
      <c r="W76" s="11"/>
    </row>
    <row r="77" spans="1:23" s="12" customFormat="1" ht="15" customHeight="1">
      <c r="A77" s="69"/>
      <c r="B77" s="11"/>
      <c r="C77" s="2201"/>
      <c r="D77" s="2201"/>
      <c r="E77" s="2201"/>
      <c r="F77" s="2202"/>
      <c r="G77" s="2199"/>
      <c r="H77" s="1276"/>
      <c r="I77" s="1276"/>
      <c r="J77" s="1276"/>
      <c r="K77" s="1276"/>
      <c r="L77" s="1276"/>
      <c r="M77" s="1276"/>
      <c r="N77" s="11"/>
      <c r="O77" s="11"/>
      <c r="P77" s="11"/>
      <c r="Q77" s="11"/>
      <c r="R77" s="11"/>
      <c r="S77" s="11"/>
      <c r="T77" s="11"/>
      <c r="U77" s="11"/>
      <c r="V77" s="11"/>
      <c r="W77" s="11"/>
    </row>
    <row r="78" spans="1:23" s="12" customFormat="1" ht="15" customHeight="1">
      <c r="A78" s="69"/>
      <c r="B78" s="11"/>
      <c r="C78" s="2201"/>
      <c r="D78" s="2201"/>
      <c r="E78" s="2201"/>
      <c r="F78" s="2202"/>
      <c r="G78" s="2199"/>
      <c r="H78" s="1276"/>
      <c r="I78" s="1276"/>
      <c r="J78" s="1276"/>
      <c r="K78" s="1276"/>
      <c r="L78" s="1276"/>
      <c r="M78" s="1276"/>
      <c r="N78" s="11"/>
      <c r="O78" s="11"/>
      <c r="P78" s="11"/>
      <c r="Q78" s="11"/>
      <c r="R78" s="11"/>
      <c r="S78" s="11"/>
      <c r="T78" s="11"/>
      <c r="U78" s="11"/>
      <c r="V78" s="11"/>
      <c r="W78" s="11"/>
    </row>
    <row r="79" spans="1:23" s="12" customFormat="1" ht="15" customHeight="1">
      <c r="A79" s="69"/>
      <c r="B79" s="11"/>
      <c r="C79" s="2201"/>
      <c r="D79" s="2201"/>
      <c r="E79" s="2201"/>
      <c r="F79" s="2202"/>
      <c r="G79" s="2199"/>
      <c r="H79" s="1276"/>
      <c r="I79" s="1276"/>
      <c r="J79" s="1276"/>
      <c r="K79" s="1276"/>
      <c r="L79" s="1276"/>
      <c r="M79" s="1276"/>
      <c r="N79" s="11"/>
      <c r="O79" s="11"/>
      <c r="P79" s="11"/>
      <c r="Q79" s="11"/>
      <c r="R79" s="11"/>
      <c r="S79" s="11"/>
      <c r="T79" s="11"/>
      <c r="U79" s="11"/>
      <c r="V79" s="11"/>
      <c r="W79" s="11"/>
    </row>
    <row r="80" spans="1:23" s="12" customFormat="1" ht="15" customHeight="1">
      <c r="A80" s="69"/>
      <c r="B80" s="11"/>
      <c r="C80" s="2201"/>
      <c r="D80" s="2201"/>
      <c r="E80" s="2201"/>
      <c r="F80" s="2202"/>
      <c r="G80" s="2199"/>
      <c r="H80" s="1276"/>
      <c r="I80" s="1276"/>
      <c r="J80" s="1276"/>
      <c r="K80" s="1276"/>
      <c r="L80" s="1276"/>
      <c r="M80" s="1276"/>
      <c r="N80" s="11"/>
      <c r="O80" s="11"/>
      <c r="P80" s="11"/>
      <c r="Q80" s="11"/>
      <c r="R80" s="11"/>
      <c r="S80" s="11"/>
      <c r="T80" s="11"/>
      <c r="U80" s="11"/>
      <c r="V80" s="11"/>
      <c r="W80" s="11"/>
    </row>
    <row r="81" spans="1:23" s="12" customFormat="1" ht="15" customHeight="1">
      <c r="A81" s="69"/>
      <c r="B81" s="11"/>
      <c r="C81" s="2201"/>
      <c r="D81" s="2201"/>
      <c r="E81" s="2201"/>
      <c r="F81" s="2202"/>
      <c r="G81" s="2199"/>
      <c r="H81" s="1276"/>
      <c r="I81" s="1276"/>
      <c r="J81" s="1276"/>
      <c r="K81" s="1276"/>
      <c r="L81" s="1276"/>
      <c r="M81" s="1276"/>
      <c r="N81" s="11"/>
      <c r="O81" s="11"/>
      <c r="P81" s="11"/>
      <c r="Q81" s="11"/>
      <c r="R81" s="11"/>
      <c r="S81" s="11"/>
      <c r="T81" s="11"/>
      <c r="U81" s="11"/>
      <c r="V81" s="11"/>
      <c r="W81" s="11"/>
    </row>
    <row r="82" spans="1:23" s="12" customFormat="1" ht="15" customHeight="1">
      <c r="A82" s="69"/>
      <c r="B82" s="11"/>
      <c r="C82" s="2201"/>
      <c r="D82" s="2201"/>
      <c r="E82" s="2201"/>
      <c r="F82" s="2202"/>
      <c r="G82" s="2199"/>
      <c r="H82" s="1276"/>
      <c r="I82" s="1276"/>
      <c r="J82" s="1276"/>
      <c r="K82" s="1276"/>
      <c r="L82" s="1276"/>
      <c r="M82" s="1276"/>
      <c r="N82" s="11"/>
      <c r="O82" s="11"/>
      <c r="P82" s="11"/>
      <c r="Q82" s="11"/>
      <c r="R82" s="11"/>
      <c r="S82" s="11"/>
      <c r="T82" s="11"/>
      <c r="U82" s="11"/>
      <c r="V82" s="11"/>
      <c r="W82" s="11"/>
    </row>
    <row r="83" spans="1:23" s="12" customFormat="1" ht="15" customHeight="1">
      <c r="A83" s="69"/>
      <c r="B83" s="11"/>
      <c r="C83" s="1250"/>
      <c r="D83" s="1250"/>
      <c r="E83" s="1250"/>
      <c r="F83" s="1616"/>
      <c r="G83" s="2200"/>
      <c r="H83" s="1246"/>
      <c r="I83" s="1246"/>
      <c r="J83" s="1246"/>
      <c r="K83" s="1246"/>
      <c r="L83" s="1246"/>
      <c r="M83" s="1246"/>
      <c r="N83" s="11"/>
      <c r="O83" s="11"/>
      <c r="P83" s="11"/>
      <c r="Q83" s="11"/>
      <c r="R83" s="11"/>
      <c r="S83" s="11"/>
      <c r="T83" s="11"/>
      <c r="U83" s="11"/>
      <c r="V83" s="11"/>
      <c r="W83" s="11"/>
    </row>
    <row r="84" spans="1:23" s="12" customFormat="1" ht="15" customHeight="1">
      <c r="A84" s="69"/>
      <c r="B84" s="11"/>
      <c r="C84" s="1255" t="s">
        <v>768</v>
      </c>
      <c r="D84" s="1255"/>
      <c r="E84" s="1255"/>
      <c r="F84" s="1615"/>
      <c r="G84" s="2198" t="s">
        <v>1506</v>
      </c>
      <c r="H84" s="1243"/>
      <c r="I84" s="1243"/>
      <c r="J84" s="1243"/>
      <c r="K84" s="1243"/>
      <c r="L84" s="1243"/>
      <c r="M84" s="1243"/>
      <c r="N84" s="11"/>
      <c r="O84" s="11"/>
      <c r="P84" s="11"/>
      <c r="Q84" s="11"/>
      <c r="R84" s="11"/>
      <c r="S84" s="11"/>
      <c r="T84" s="11"/>
      <c r="U84" s="11"/>
      <c r="V84" s="11"/>
      <c r="W84" s="11"/>
    </row>
    <row r="85" spans="1:23" s="12" customFormat="1" ht="15" customHeight="1">
      <c r="A85" s="69"/>
      <c r="B85" s="11"/>
      <c r="C85" s="2201"/>
      <c r="D85" s="2201"/>
      <c r="E85" s="2201"/>
      <c r="F85" s="2202"/>
      <c r="G85" s="2199"/>
      <c r="H85" s="1276"/>
      <c r="I85" s="1276"/>
      <c r="J85" s="1276"/>
      <c r="K85" s="1276"/>
      <c r="L85" s="1276"/>
      <c r="M85" s="1276"/>
      <c r="N85" s="11"/>
      <c r="O85" s="11"/>
      <c r="P85" s="11"/>
      <c r="Q85" s="11"/>
      <c r="R85" s="11"/>
      <c r="S85" s="11"/>
      <c r="T85" s="11"/>
      <c r="U85" s="11"/>
      <c r="V85" s="11"/>
      <c r="W85" s="11"/>
    </row>
    <row r="86" spans="1:23" s="12" customFormat="1" ht="15" customHeight="1">
      <c r="A86" s="69"/>
      <c r="B86" s="11"/>
      <c r="C86" s="2201"/>
      <c r="D86" s="2201"/>
      <c r="E86" s="2201"/>
      <c r="F86" s="2202"/>
      <c r="G86" s="2199"/>
      <c r="H86" s="1276"/>
      <c r="I86" s="1276"/>
      <c r="J86" s="1276"/>
      <c r="K86" s="1276"/>
      <c r="L86" s="1276"/>
      <c r="M86" s="1276"/>
      <c r="N86" s="11"/>
      <c r="O86" s="11"/>
      <c r="P86" s="11"/>
      <c r="Q86" s="11"/>
      <c r="R86" s="11"/>
      <c r="S86" s="11"/>
      <c r="T86" s="11"/>
      <c r="U86" s="11"/>
      <c r="V86" s="11"/>
      <c r="W86" s="11"/>
    </row>
    <row r="87" spans="1:23" s="12" customFormat="1" ht="15" customHeight="1">
      <c r="A87" s="69"/>
      <c r="B87" s="11"/>
      <c r="C87" s="2201"/>
      <c r="D87" s="2201"/>
      <c r="E87" s="2201"/>
      <c r="F87" s="2202"/>
      <c r="G87" s="2199"/>
      <c r="H87" s="1276"/>
      <c r="I87" s="1276"/>
      <c r="J87" s="1276"/>
      <c r="K87" s="1276"/>
      <c r="L87" s="1276"/>
      <c r="M87" s="1276"/>
      <c r="N87" s="11"/>
      <c r="O87" s="11"/>
      <c r="P87" s="11"/>
      <c r="Q87" s="11"/>
      <c r="R87" s="11"/>
      <c r="S87" s="11"/>
      <c r="T87" s="11"/>
      <c r="U87" s="11"/>
      <c r="V87" s="11"/>
      <c r="W87" s="11"/>
    </row>
    <row r="88" spans="1:23" s="12" customFormat="1" ht="15" customHeight="1">
      <c r="A88" s="69"/>
      <c r="B88" s="11"/>
      <c r="C88" s="2201"/>
      <c r="D88" s="2201"/>
      <c r="E88" s="2201"/>
      <c r="F88" s="2202"/>
      <c r="G88" s="2199"/>
      <c r="H88" s="1276"/>
      <c r="I88" s="1276"/>
      <c r="J88" s="1276"/>
      <c r="K88" s="1276"/>
      <c r="L88" s="1276"/>
      <c r="M88" s="1276"/>
      <c r="N88" s="11"/>
      <c r="O88" s="11"/>
      <c r="P88" s="11"/>
      <c r="Q88" s="11"/>
      <c r="R88" s="11"/>
      <c r="S88" s="11"/>
      <c r="T88" s="11"/>
      <c r="U88" s="11"/>
      <c r="V88" s="11"/>
      <c r="W88" s="11"/>
    </row>
    <row r="89" spans="1:23" s="12" customFormat="1" ht="15" customHeight="1">
      <c r="A89" s="69"/>
      <c r="B89" s="11"/>
      <c r="C89" s="2201"/>
      <c r="D89" s="2201"/>
      <c r="E89" s="2201"/>
      <c r="F89" s="2202"/>
      <c r="G89" s="2199"/>
      <c r="H89" s="1276"/>
      <c r="I89" s="1276"/>
      <c r="J89" s="1276"/>
      <c r="K89" s="1276"/>
      <c r="L89" s="1276"/>
      <c r="M89" s="1276"/>
      <c r="N89" s="11"/>
      <c r="O89" s="11"/>
      <c r="P89" s="11"/>
      <c r="Q89" s="11"/>
      <c r="R89" s="11"/>
      <c r="S89" s="11"/>
      <c r="T89" s="11"/>
      <c r="U89" s="11"/>
      <c r="V89" s="11"/>
      <c r="W89" s="11"/>
    </row>
    <row r="90" spans="1:23" s="12" customFormat="1" ht="15" customHeight="1">
      <c r="A90" s="69"/>
      <c r="B90" s="11"/>
      <c r="C90" s="2201"/>
      <c r="D90" s="2201"/>
      <c r="E90" s="2201"/>
      <c r="F90" s="2202"/>
      <c r="G90" s="2199"/>
      <c r="H90" s="1276"/>
      <c r="I90" s="1276"/>
      <c r="J90" s="1276"/>
      <c r="K90" s="1276"/>
      <c r="L90" s="1276"/>
      <c r="M90" s="1276"/>
      <c r="N90" s="11"/>
      <c r="O90" s="11"/>
      <c r="P90" s="11"/>
      <c r="Q90" s="11"/>
      <c r="R90" s="11"/>
      <c r="S90" s="11"/>
      <c r="T90" s="11"/>
      <c r="U90" s="11"/>
      <c r="V90" s="11"/>
      <c r="W90" s="11"/>
    </row>
    <row r="91" spans="1:23" s="12" customFormat="1" ht="15" customHeight="1">
      <c r="A91" s="69"/>
      <c r="B91" s="11"/>
      <c r="C91" s="2201"/>
      <c r="D91" s="2201"/>
      <c r="E91" s="2201"/>
      <c r="F91" s="2202"/>
      <c r="G91" s="2199"/>
      <c r="H91" s="1276"/>
      <c r="I91" s="1276"/>
      <c r="J91" s="1276"/>
      <c r="K91" s="1276"/>
      <c r="L91" s="1276"/>
      <c r="M91" s="1276"/>
      <c r="N91" s="11"/>
      <c r="O91" s="11"/>
      <c r="P91" s="11"/>
      <c r="Q91" s="11"/>
      <c r="R91" s="11"/>
      <c r="S91" s="11"/>
      <c r="T91" s="11"/>
      <c r="U91" s="11"/>
      <c r="V91" s="11"/>
      <c r="W91" s="11"/>
    </row>
    <row r="92" spans="1:23" s="12" customFormat="1" ht="15" customHeight="1">
      <c r="A92" s="69"/>
      <c r="B92" s="11"/>
      <c r="C92" s="2201"/>
      <c r="D92" s="2201"/>
      <c r="E92" s="2201"/>
      <c r="F92" s="2202"/>
      <c r="G92" s="2199"/>
      <c r="H92" s="1276"/>
      <c r="I92" s="1276"/>
      <c r="J92" s="1276"/>
      <c r="K92" s="1276"/>
      <c r="L92" s="1276"/>
      <c r="M92" s="1276"/>
      <c r="N92" s="11"/>
      <c r="O92" s="11"/>
      <c r="P92" s="11"/>
      <c r="Q92" s="11"/>
      <c r="R92" s="11"/>
      <c r="S92" s="11"/>
      <c r="T92" s="11"/>
      <c r="U92" s="11"/>
      <c r="V92" s="11"/>
      <c r="W92" s="11"/>
    </row>
    <row r="93" spans="1:23" s="12" customFormat="1">
      <c r="A93" s="69"/>
      <c r="B93" s="11"/>
      <c r="C93" s="1250"/>
      <c r="D93" s="1250"/>
      <c r="E93" s="1250"/>
      <c r="F93" s="1616"/>
      <c r="G93" s="2199"/>
      <c r="H93" s="1276"/>
      <c r="I93" s="1276"/>
      <c r="J93" s="1276"/>
      <c r="K93" s="1276"/>
      <c r="L93" s="1276"/>
      <c r="M93" s="1276"/>
      <c r="N93" s="11"/>
      <c r="O93" s="11"/>
      <c r="P93" s="11"/>
      <c r="Q93" s="11"/>
      <c r="R93" s="11"/>
      <c r="S93" s="11"/>
      <c r="T93" s="11"/>
      <c r="U93" s="11"/>
      <c r="V93" s="11"/>
      <c r="W93" s="11"/>
    </row>
    <row r="94" spans="1:23" s="12" customFormat="1" ht="15" customHeight="1">
      <c r="A94" s="69"/>
      <c r="B94" s="11"/>
      <c r="C94" s="1255" t="s">
        <v>1515</v>
      </c>
      <c r="D94" s="1255"/>
      <c r="E94" s="1255"/>
      <c r="F94" s="1615"/>
      <c r="G94" s="2203" t="s">
        <v>770</v>
      </c>
      <c r="H94" s="1257"/>
      <c r="I94" s="1257"/>
      <c r="J94" s="1257"/>
      <c r="K94" s="1257"/>
      <c r="L94" s="1257"/>
      <c r="M94" s="1257"/>
      <c r="N94" s="11"/>
      <c r="O94" s="11"/>
      <c r="P94" s="11"/>
      <c r="Q94" s="11"/>
      <c r="R94" s="11"/>
      <c r="S94" s="11"/>
      <c r="T94" s="11"/>
      <c r="U94" s="11"/>
      <c r="V94" s="11"/>
      <c r="W94" s="11"/>
    </row>
    <row r="95" spans="1:23" s="12" customFormat="1" ht="15" customHeight="1">
      <c r="A95" s="69"/>
      <c r="B95" s="11"/>
      <c r="C95" s="2201"/>
      <c r="D95" s="2201"/>
      <c r="E95" s="2201"/>
      <c r="F95" s="2202"/>
      <c r="G95" s="2204"/>
      <c r="H95" s="1414"/>
      <c r="I95" s="1414"/>
      <c r="J95" s="1414"/>
      <c r="K95" s="1414"/>
      <c r="L95" s="1414"/>
      <c r="M95" s="1414"/>
      <c r="N95" s="11"/>
      <c r="O95" s="11"/>
      <c r="P95" s="11"/>
      <c r="Q95" s="11"/>
      <c r="R95" s="11"/>
      <c r="S95" s="11"/>
      <c r="T95" s="11"/>
      <c r="U95" s="11"/>
      <c r="V95" s="11"/>
      <c r="W95" s="11"/>
    </row>
    <row r="96" spans="1:23" s="12" customFormat="1" ht="15" customHeight="1">
      <c r="A96" s="69"/>
      <c r="B96" s="11"/>
      <c r="C96" s="2201"/>
      <c r="D96" s="2201"/>
      <c r="E96" s="2201"/>
      <c r="F96" s="2202"/>
      <c r="G96" s="2204"/>
      <c r="H96" s="1414"/>
      <c r="I96" s="1414"/>
      <c r="J96" s="1414"/>
      <c r="K96" s="1414"/>
      <c r="L96" s="1414"/>
      <c r="M96" s="1414"/>
      <c r="N96" s="11"/>
      <c r="O96" s="11"/>
      <c r="P96" s="11"/>
      <c r="Q96" s="11"/>
      <c r="R96" s="11"/>
      <c r="S96" s="11"/>
      <c r="T96" s="11"/>
      <c r="U96" s="11"/>
      <c r="V96" s="11"/>
      <c r="W96" s="11"/>
    </row>
    <row r="97" spans="1:23" s="12" customFormat="1" ht="15" customHeight="1">
      <c r="A97" s="69"/>
      <c r="B97" s="11"/>
      <c r="C97" s="2201"/>
      <c r="D97" s="2201"/>
      <c r="E97" s="2201"/>
      <c r="F97" s="2202"/>
      <c r="G97" s="2204"/>
      <c r="H97" s="1414"/>
      <c r="I97" s="1414"/>
      <c r="J97" s="1414"/>
      <c r="K97" s="1414"/>
      <c r="L97" s="1414"/>
      <c r="M97" s="1414"/>
      <c r="N97" s="11"/>
      <c r="O97" s="11"/>
      <c r="P97" s="11"/>
      <c r="Q97" s="11"/>
      <c r="R97" s="11"/>
      <c r="S97" s="11"/>
      <c r="T97" s="11"/>
      <c r="U97" s="11"/>
      <c r="V97" s="11"/>
      <c r="W97" s="11"/>
    </row>
    <row r="98" spans="1:23" s="12" customFormat="1" ht="15" customHeight="1">
      <c r="A98" s="69"/>
      <c r="B98" s="11"/>
      <c r="C98" s="2201"/>
      <c r="D98" s="2201"/>
      <c r="E98" s="2201"/>
      <c r="F98" s="2202"/>
      <c r="G98" s="2204"/>
      <c r="H98" s="1414"/>
      <c r="I98" s="1414"/>
      <c r="J98" s="1414"/>
      <c r="K98" s="1414"/>
      <c r="L98" s="1414"/>
      <c r="M98" s="1414"/>
      <c r="N98" s="11"/>
      <c r="O98" s="11"/>
      <c r="P98" s="11"/>
      <c r="Q98" s="11"/>
      <c r="R98" s="11"/>
      <c r="S98" s="11"/>
      <c r="T98" s="11"/>
      <c r="U98" s="11"/>
      <c r="V98" s="11"/>
      <c r="W98" s="11"/>
    </row>
    <row r="99" spans="1:23" s="12" customFormat="1" ht="15" customHeight="1">
      <c r="A99" s="69"/>
      <c r="B99" s="11"/>
      <c r="C99" s="2201"/>
      <c r="D99" s="2201"/>
      <c r="E99" s="2201"/>
      <c r="F99" s="2202"/>
      <c r="G99" s="2204"/>
      <c r="H99" s="1414"/>
      <c r="I99" s="1414"/>
      <c r="J99" s="1414"/>
      <c r="K99" s="1414"/>
      <c r="L99" s="1414"/>
      <c r="M99" s="1414"/>
      <c r="N99" s="11"/>
      <c r="O99" s="11"/>
      <c r="P99" s="11"/>
      <c r="Q99" s="11"/>
      <c r="R99" s="11"/>
      <c r="S99" s="11"/>
      <c r="T99" s="11"/>
      <c r="U99" s="11"/>
      <c r="V99" s="11"/>
      <c r="W99" s="11"/>
    </row>
    <row r="100" spans="1:23" s="12" customFormat="1" ht="15" customHeight="1">
      <c r="A100" s="69"/>
      <c r="B100" s="11"/>
      <c r="C100" s="2201"/>
      <c r="D100" s="2201"/>
      <c r="E100" s="2201"/>
      <c r="F100" s="2202"/>
      <c r="G100" s="2204"/>
      <c r="H100" s="1414"/>
      <c r="I100" s="1414"/>
      <c r="J100" s="1414"/>
      <c r="K100" s="1414"/>
      <c r="L100" s="1414"/>
      <c r="M100" s="1414"/>
      <c r="N100" s="11"/>
      <c r="O100" s="11"/>
      <c r="P100" s="11"/>
      <c r="Q100" s="11"/>
      <c r="R100" s="11"/>
      <c r="S100" s="11"/>
      <c r="T100" s="11"/>
      <c r="U100" s="11"/>
      <c r="V100" s="11"/>
      <c r="W100" s="11"/>
    </row>
    <row r="101" spans="1:23" s="12" customFormat="1" ht="15" customHeight="1">
      <c r="A101" s="69"/>
      <c r="B101" s="11"/>
      <c r="C101" s="2201"/>
      <c r="D101" s="2201"/>
      <c r="E101" s="2201"/>
      <c r="F101" s="2202"/>
      <c r="G101" s="2204"/>
      <c r="H101" s="1414"/>
      <c r="I101" s="1414"/>
      <c r="J101" s="1414"/>
      <c r="K101" s="1414"/>
      <c r="L101" s="1414"/>
      <c r="M101" s="1414"/>
      <c r="N101" s="11"/>
      <c r="O101" s="11"/>
      <c r="P101" s="11"/>
      <c r="Q101" s="11"/>
      <c r="R101" s="11"/>
      <c r="S101" s="11"/>
      <c r="T101" s="11"/>
      <c r="U101" s="11"/>
      <c r="V101" s="11"/>
      <c r="W101" s="11"/>
    </row>
    <row r="102" spans="1:23" s="12" customFormat="1" ht="15" customHeight="1">
      <c r="A102" s="69"/>
      <c r="B102" s="11"/>
      <c r="C102" s="2201"/>
      <c r="D102" s="2201"/>
      <c r="E102" s="2201"/>
      <c r="F102" s="2202"/>
      <c r="G102" s="2204"/>
      <c r="H102" s="1414"/>
      <c r="I102" s="1414"/>
      <c r="J102" s="1414"/>
      <c r="K102" s="1414"/>
      <c r="L102" s="1414"/>
      <c r="M102" s="1414"/>
      <c r="N102" s="11"/>
      <c r="O102" s="11"/>
      <c r="P102" s="11"/>
      <c r="Q102" s="11"/>
      <c r="R102" s="11"/>
      <c r="S102" s="11"/>
      <c r="T102" s="11"/>
      <c r="U102" s="11"/>
      <c r="V102" s="11"/>
      <c r="W102" s="11"/>
    </row>
    <row r="103" spans="1:23" s="12" customFormat="1" ht="15" customHeight="1">
      <c r="A103" s="69"/>
      <c r="B103" s="11"/>
      <c r="C103" s="2201"/>
      <c r="D103" s="2201"/>
      <c r="E103" s="2201"/>
      <c r="F103" s="2202"/>
      <c r="G103" s="2204"/>
      <c r="H103" s="1414"/>
      <c r="I103" s="1414"/>
      <c r="J103" s="1414"/>
      <c r="K103" s="1414"/>
      <c r="L103" s="1414"/>
      <c r="M103" s="1414"/>
      <c r="N103" s="11"/>
      <c r="O103" s="11"/>
      <c r="P103" s="11"/>
      <c r="Q103" s="11"/>
      <c r="R103" s="11"/>
      <c r="S103" s="11"/>
      <c r="T103" s="11"/>
      <c r="U103" s="11"/>
      <c r="V103" s="11"/>
      <c r="W103" s="11"/>
    </row>
    <row r="104" spans="1:23" s="12" customFormat="1" ht="15" customHeight="1">
      <c r="A104" s="69"/>
      <c r="B104" s="11"/>
      <c r="C104" s="2201"/>
      <c r="D104" s="2201"/>
      <c r="E104" s="2201"/>
      <c r="F104" s="2202"/>
      <c r="G104" s="2204"/>
      <c r="H104" s="1414"/>
      <c r="I104" s="1414"/>
      <c r="J104" s="1414"/>
      <c r="K104" s="1414"/>
      <c r="L104" s="1414"/>
      <c r="M104" s="1414"/>
      <c r="N104" s="11"/>
      <c r="O104" s="11"/>
      <c r="P104" s="11"/>
      <c r="Q104" s="11"/>
      <c r="R104" s="11"/>
      <c r="S104" s="11"/>
      <c r="T104" s="11"/>
      <c r="U104" s="11"/>
      <c r="V104" s="11"/>
      <c r="W104" s="11"/>
    </row>
    <row r="105" spans="1:23" s="12" customFormat="1">
      <c r="A105" s="69"/>
      <c r="B105" s="11"/>
      <c r="C105" s="1250"/>
      <c r="D105" s="1250"/>
      <c r="E105" s="1250"/>
      <c r="F105" s="1616"/>
      <c r="G105" s="2204"/>
      <c r="H105" s="1414"/>
      <c r="I105" s="1414"/>
      <c r="J105" s="1414"/>
      <c r="K105" s="1414"/>
      <c r="L105" s="1414"/>
      <c r="M105" s="1414"/>
      <c r="N105" s="11"/>
      <c r="O105" s="11"/>
      <c r="P105" s="11"/>
      <c r="Q105" s="11"/>
      <c r="R105" s="11"/>
      <c r="S105" s="11"/>
      <c r="T105" s="11"/>
      <c r="U105" s="11"/>
      <c r="V105" s="11"/>
      <c r="W105" s="11"/>
    </row>
    <row r="106" spans="1:23" s="12" customFormat="1" ht="15" customHeight="1">
      <c r="A106" s="69"/>
      <c r="B106" s="11"/>
      <c r="C106" s="1255" t="s">
        <v>1507</v>
      </c>
      <c r="D106" s="1255"/>
      <c r="E106" s="1255"/>
      <c r="F106" s="1615"/>
      <c r="G106" s="2198" t="s">
        <v>1508</v>
      </c>
      <c r="H106" s="1243"/>
      <c r="I106" s="1243"/>
      <c r="J106" s="1243"/>
      <c r="K106" s="1243"/>
      <c r="L106" s="1243"/>
      <c r="M106" s="1243"/>
      <c r="N106" s="11"/>
      <c r="O106" s="11"/>
      <c r="P106" s="11"/>
      <c r="Q106" s="11"/>
      <c r="R106" s="11"/>
      <c r="S106" s="11"/>
      <c r="T106" s="11"/>
      <c r="U106" s="11"/>
      <c r="V106" s="11"/>
      <c r="W106" s="11"/>
    </row>
    <row r="107" spans="1:23" s="12" customFormat="1" ht="15" customHeight="1">
      <c r="A107" s="69"/>
      <c r="B107" s="11"/>
      <c r="C107" s="2201"/>
      <c r="D107" s="2201"/>
      <c r="E107" s="2201"/>
      <c r="F107" s="2202"/>
      <c r="G107" s="2199"/>
      <c r="H107" s="1276"/>
      <c r="I107" s="1276"/>
      <c r="J107" s="1276"/>
      <c r="K107" s="1276"/>
      <c r="L107" s="1276"/>
      <c r="M107" s="1276"/>
      <c r="N107" s="11"/>
      <c r="O107" s="11"/>
      <c r="P107" s="11"/>
      <c r="Q107" s="11"/>
      <c r="R107" s="11"/>
      <c r="S107" s="11"/>
      <c r="T107" s="11"/>
      <c r="U107" s="11"/>
      <c r="V107" s="11"/>
      <c r="W107" s="11"/>
    </row>
    <row r="108" spans="1:23" s="12" customFormat="1" ht="15" customHeight="1">
      <c r="A108" s="69"/>
      <c r="B108" s="11"/>
      <c r="C108" s="2201"/>
      <c r="D108" s="2201"/>
      <c r="E108" s="2201"/>
      <c r="F108" s="2202"/>
      <c r="G108" s="2199"/>
      <c r="H108" s="1276"/>
      <c r="I108" s="1276"/>
      <c r="J108" s="1276"/>
      <c r="K108" s="1276"/>
      <c r="L108" s="1276"/>
      <c r="M108" s="1276"/>
      <c r="N108" s="11"/>
      <c r="O108" s="11"/>
      <c r="P108" s="11"/>
      <c r="Q108" s="11"/>
      <c r="R108" s="11"/>
      <c r="S108" s="11"/>
      <c r="T108" s="11"/>
      <c r="U108" s="11"/>
      <c r="V108" s="11"/>
      <c r="W108" s="11"/>
    </row>
    <row r="109" spans="1:23" s="12" customFormat="1" ht="15" customHeight="1">
      <c r="A109" s="69"/>
      <c r="B109" s="11"/>
      <c r="C109" s="2201"/>
      <c r="D109" s="2201"/>
      <c r="E109" s="2201"/>
      <c r="F109" s="2202"/>
      <c r="G109" s="2199"/>
      <c r="H109" s="1276"/>
      <c r="I109" s="1276"/>
      <c r="J109" s="1276"/>
      <c r="K109" s="1276"/>
      <c r="L109" s="1276"/>
      <c r="M109" s="1276"/>
      <c r="N109" s="11"/>
      <c r="O109" s="11"/>
      <c r="P109" s="11"/>
      <c r="Q109" s="11"/>
      <c r="R109" s="11"/>
      <c r="S109" s="11"/>
      <c r="T109" s="11"/>
      <c r="U109" s="11"/>
      <c r="V109" s="11"/>
      <c r="W109" s="11"/>
    </row>
    <row r="110" spans="1:23" s="12" customFormat="1" ht="15" customHeight="1">
      <c r="A110" s="69"/>
      <c r="B110" s="11"/>
      <c r="C110" s="2201"/>
      <c r="D110" s="2201"/>
      <c r="E110" s="2201"/>
      <c r="F110" s="2202"/>
      <c r="G110" s="2199"/>
      <c r="H110" s="1276"/>
      <c r="I110" s="1276"/>
      <c r="J110" s="1276"/>
      <c r="K110" s="1276"/>
      <c r="L110" s="1276"/>
      <c r="M110" s="1276"/>
      <c r="N110" s="11"/>
      <c r="O110" s="11"/>
      <c r="P110" s="11"/>
      <c r="Q110" s="11"/>
      <c r="R110" s="11"/>
      <c r="S110" s="11"/>
      <c r="T110" s="11"/>
      <c r="U110" s="11"/>
      <c r="V110" s="11"/>
      <c r="W110" s="11"/>
    </row>
    <row r="111" spans="1:23" s="12" customFormat="1" ht="15" customHeight="1">
      <c r="A111" s="69"/>
      <c r="B111" s="11"/>
      <c r="C111" s="2201"/>
      <c r="D111" s="2201"/>
      <c r="E111" s="2201"/>
      <c r="F111" s="2202"/>
      <c r="G111" s="2199"/>
      <c r="H111" s="1276"/>
      <c r="I111" s="1276"/>
      <c r="J111" s="1276"/>
      <c r="K111" s="1276"/>
      <c r="L111" s="1276"/>
      <c r="M111" s="1276"/>
      <c r="N111" s="11"/>
      <c r="O111" s="11"/>
      <c r="P111" s="11"/>
      <c r="Q111" s="11"/>
      <c r="R111" s="11"/>
      <c r="S111" s="11"/>
      <c r="T111" s="11"/>
      <c r="U111" s="11"/>
      <c r="V111" s="11"/>
      <c r="W111" s="11"/>
    </row>
    <row r="112" spans="1:23" s="12" customFormat="1" ht="15" customHeight="1">
      <c r="A112" s="69"/>
      <c r="B112" s="11"/>
      <c r="C112" s="2201"/>
      <c r="D112" s="2201"/>
      <c r="E112" s="2201"/>
      <c r="F112" s="2202"/>
      <c r="G112" s="2199"/>
      <c r="H112" s="1276"/>
      <c r="I112" s="1276"/>
      <c r="J112" s="1276"/>
      <c r="K112" s="1276"/>
      <c r="L112" s="1276"/>
      <c r="M112" s="1276"/>
      <c r="N112" s="11"/>
      <c r="O112" s="11"/>
      <c r="P112" s="11"/>
      <c r="Q112" s="11"/>
      <c r="R112" s="11"/>
      <c r="S112" s="11"/>
      <c r="T112" s="11"/>
      <c r="U112" s="11"/>
      <c r="V112" s="11"/>
      <c r="W112" s="11"/>
    </row>
    <row r="113" spans="1:24" s="12" customFormat="1" ht="15" customHeight="1">
      <c r="A113" s="69"/>
      <c r="B113" s="11"/>
      <c r="C113" s="2201"/>
      <c r="D113" s="2201"/>
      <c r="E113" s="2201"/>
      <c r="F113" s="2202"/>
      <c r="G113" s="2199"/>
      <c r="H113" s="1276"/>
      <c r="I113" s="1276"/>
      <c r="J113" s="1276"/>
      <c r="K113" s="1276"/>
      <c r="L113" s="1276"/>
      <c r="M113" s="1276"/>
      <c r="N113" s="11"/>
      <c r="O113" s="11"/>
      <c r="P113" s="11"/>
      <c r="Q113" s="11"/>
      <c r="R113" s="11"/>
      <c r="S113" s="11"/>
      <c r="T113" s="11"/>
      <c r="U113" s="11"/>
      <c r="V113" s="11"/>
      <c r="W113" s="11"/>
    </row>
    <row r="114" spans="1:24" s="12" customFormat="1">
      <c r="A114" s="69"/>
      <c r="B114" s="11"/>
      <c r="C114" s="1250"/>
      <c r="D114" s="1250"/>
      <c r="E114" s="1250"/>
      <c r="F114" s="1616"/>
      <c r="G114" s="2199"/>
      <c r="H114" s="1276"/>
      <c r="I114" s="1276"/>
      <c r="J114" s="1276"/>
      <c r="K114" s="1276"/>
      <c r="L114" s="1276"/>
      <c r="M114" s="1276"/>
      <c r="N114" s="11"/>
      <c r="O114" s="11"/>
      <c r="P114" s="11"/>
      <c r="Q114" s="11"/>
      <c r="R114" s="11"/>
      <c r="S114" s="11"/>
      <c r="T114" s="11"/>
      <c r="U114" s="11"/>
      <c r="V114" s="11"/>
      <c r="W114" s="11"/>
    </row>
    <row r="115" spans="1:24" ht="15" customHeight="1">
      <c r="A115" s="69"/>
      <c r="C115" s="1255" t="s">
        <v>1511</v>
      </c>
      <c r="D115" s="1255"/>
      <c r="E115" s="1255"/>
      <c r="F115" s="1615"/>
      <c r="G115" s="2203" t="s">
        <v>771</v>
      </c>
      <c r="H115" s="1257"/>
      <c r="I115" s="1257"/>
      <c r="J115" s="1257"/>
      <c r="K115" s="1257"/>
      <c r="L115" s="1257"/>
      <c r="M115" s="1257"/>
      <c r="X115" s="12"/>
    </row>
    <row r="116" spans="1:24" ht="15" customHeight="1">
      <c r="A116" s="69"/>
      <c r="C116" s="2201"/>
      <c r="D116" s="2201"/>
      <c r="E116" s="2201"/>
      <c r="F116" s="2202"/>
      <c r="G116" s="2204"/>
      <c r="H116" s="1414"/>
      <c r="I116" s="1414"/>
      <c r="J116" s="1414"/>
      <c r="K116" s="1414"/>
      <c r="L116" s="1414"/>
      <c r="M116" s="1414"/>
      <c r="X116" s="12"/>
    </row>
    <row r="117" spans="1:24" ht="15" customHeight="1">
      <c r="A117" s="69"/>
      <c r="C117" s="2201"/>
      <c r="D117" s="2201"/>
      <c r="E117" s="2201"/>
      <c r="F117" s="2202"/>
      <c r="G117" s="2204"/>
      <c r="H117" s="1414"/>
      <c r="I117" s="1414"/>
      <c r="J117" s="1414"/>
      <c r="K117" s="1414"/>
      <c r="L117" s="1414"/>
      <c r="M117" s="1414"/>
      <c r="X117" s="12"/>
    </row>
    <row r="118" spans="1:24" ht="15" customHeight="1">
      <c r="A118" s="69"/>
      <c r="C118" s="2201"/>
      <c r="D118" s="2201"/>
      <c r="E118" s="2201"/>
      <c r="F118" s="2202"/>
      <c r="G118" s="2204"/>
      <c r="H118" s="1414"/>
      <c r="I118" s="1414"/>
      <c r="J118" s="1414"/>
      <c r="K118" s="1414"/>
      <c r="L118" s="1414"/>
      <c r="M118" s="1414"/>
      <c r="X118" s="12"/>
    </row>
    <row r="119" spans="1:24" ht="15" customHeight="1">
      <c r="A119" s="69"/>
      <c r="C119" s="2201"/>
      <c r="D119" s="2201"/>
      <c r="E119" s="2201"/>
      <c r="F119" s="2202"/>
      <c r="G119" s="2204"/>
      <c r="H119" s="1414"/>
      <c r="I119" s="1414"/>
      <c r="J119" s="1414"/>
      <c r="K119" s="1414"/>
      <c r="L119" s="1414"/>
      <c r="M119" s="1414"/>
      <c r="X119" s="12"/>
    </row>
    <row r="120" spans="1:24" ht="15" customHeight="1">
      <c r="A120" s="69"/>
      <c r="C120" s="2201"/>
      <c r="D120" s="2201"/>
      <c r="E120" s="2201"/>
      <c r="F120" s="2202"/>
      <c r="G120" s="2204"/>
      <c r="H120" s="1414"/>
      <c r="I120" s="1414"/>
      <c r="J120" s="1414"/>
      <c r="K120" s="1414"/>
      <c r="L120" s="1414"/>
      <c r="M120" s="1414"/>
      <c r="X120" s="12"/>
    </row>
    <row r="121" spans="1:24">
      <c r="A121" s="69"/>
      <c r="C121" s="1250"/>
      <c r="D121" s="1250"/>
      <c r="E121" s="1250"/>
      <c r="F121" s="1616"/>
      <c r="G121" s="2204"/>
      <c r="H121" s="1414"/>
      <c r="I121" s="1414"/>
      <c r="J121" s="1414"/>
      <c r="K121" s="1414"/>
      <c r="L121" s="1414"/>
      <c r="M121" s="1414"/>
      <c r="X121" s="12"/>
    </row>
    <row r="122" spans="1:24" ht="15" customHeight="1">
      <c r="A122" s="69"/>
      <c r="C122" s="1255" t="s">
        <v>1509</v>
      </c>
      <c r="D122" s="1255"/>
      <c r="E122" s="1255"/>
      <c r="F122" s="1615"/>
      <c r="G122" s="2198" t="s">
        <v>1510</v>
      </c>
      <c r="H122" s="1243"/>
      <c r="I122" s="1243"/>
      <c r="J122" s="1243"/>
      <c r="K122" s="1243"/>
      <c r="L122" s="1243"/>
      <c r="M122" s="1243"/>
      <c r="X122" s="12"/>
    </row>
    <row r="123" spans="1:24" ht="15" customHeight="1">
      <c r="A123" s="69"/>
      <c r="C123" s="2201"/>
      <c r="D123" s="2201"/>
      <c r="E123" s="2201"/>
      <c r="F123" s="2202"/>
      <c r="G123" s="2199"/>
      <c r="H123" s="1276"/>
      <c r="I123" s="1276"/>
      <c r="J123" s="1276"/>
      <c r="K123" s="1276"/>
      <c r="L123" s="1276"/>
      <c r="M123" s="1276"/>
      <c r="X123" s="12"/>
    </row>
    <row r="124" spans="1:24" ht="15" customHeight="1">
      <c r="A124" s="69"/>
      <c r="C124" s="2201"/>
      <c r="D124" s="2201"/>
      <c r="E124" s="2201"/>
      <c r="F124" s="2202"/>
      <c r="G124" s="2199"/>
      <c r="H124" s="1276"/>
      <c r="I124" s="1276"/>
      <c r="J124" s="1276"/>
      <c r="K124" s="1276"/>
      <c r="L124" s="1276"/>
      <c r="M124" s="1276"/>
      <c r="X124" s="12"/>
    </row>
    <row r="125" spans="1:24" ht="82.5" customHeight="1">
      <c r="A125" s="69"/>
      <c r="C125" s="1250"/>
      <c r="D125" s="1250"/>
      <c r="E125" s="1250"/>
      <c r="F125" s="1616"/>
      <c r="G125" s="2199"/>
      <c r="H125" s="1276"/>
      <c r="I125" s="1276"/>
      <c r="J125" s="1276"/>
      <c r="K125" s="1276"/>
      <c r="L125" s="1276"/>
      <c r="M125" s="1276"/>
      <c r="X125" s="12"/>
    </row>
    <row r="126" spans="1:24" ht="15" customHeight="1">
      <c r="A126" s="69"/>
      <c r="C126" s="1255" t="s">
        <v>769</v>
      </c>
      <c r="D126" s="1255"/>
      <c r="E126" s="1255"/>
      <c r="F126" s="1615"/>
      <c r="G126" s="2203" t="s">
        <v>772</v>
      </c>
      <c r="H126" s="1257"/>
      <c r="I126" s="1257"/>
      <c r="J126" s="1257"/>
      <c r="K126" s="1257"/>
      <c r="L126" s="1257"/>
      <c r="M126" s="1257"/>
      <c r="X126" s="12"/>
    </row>
    <row r="127" spans="1:24" ht="15" customHeight="1">
      <c r="A127" s="69"/>
      <c r="C127" s="2201"/>
      <c r="D127" s="2201"/>
      <c r="E127" s="2201"/>
      <c r="F127" s="2202"/>
      <c r="G127" s="2204"/>
      <c r="H127" s="1414"/>
      <c r="I127" s="1414"/>
      <c r="J127" s="1414"/>
      <c r="K127" s="1414"/>
      <c r="L127" s="1414"/>
      <c r="M127" s="1414"/>
      <c r="X127" s="12"/>
    </row>
    <row r="128" spans="1:24">
      <c r="A128" s="69"/>
      <c r="C128" s="1250"/>
      <c r="D128" s="1250"/>
      <c r="E128" s="1250"/>
      <c r="F128" s="1616"/>
      <c r="G128" s="2205"/>
      <c r="H128" s="2206"/>
      <c r="I128" s="2206"/>
      <c r="J128" s="2206"/>
      <c r="K128" s="2206"/>
      <c r="L128" s="2206"/>
      <c r="M128" s="2206"/>
      <c r="X128" s="12"/>
    </row>
    <row r="129" spans="1:24">
      <c r="A129" s="69"/>
      <c r="X129" s="12"/>
    </row>
    <row r="130" spans="1:24">
      <c r="A130" s="69"/>
      <c r="X130" s="12"/>
    </row>
    <row r="131" spans="1:24">
      <c r="A131" s="69"/>
      <c r="X131" s="12"/>
    </row>
    <row r="175" spans="3:23" ht="14.5" hidden="1">
      <c r="C175" s="13"/>
      <c r="D175" s="13"/>
      <c r="E175" s="13"/>
      <c r="F175" s="13"/>
      <c r="G175" s="13"/>
      <c r="H175" s="13"/>
      <c r="I175" s="13"/>
      <c r="J175" s="13"/>
      <c r="K175" s="13"/>
      <c r="L175" s="13"/>
      <c r="M175" s="13"/>
      <c r="N175" s="13"/>
      <c r="O175" s="13"/>
      <c r="P175" s="13"/>
      <c r="Q175" s="13"/>
      <c r="R175" s="13"/>
      <c r="S175" s="76"/>
      <c r="T175" s="2"/>
      <c r="U175" s="2"/>
      <c r="V175" s="2"/>
      <c r="W175" s="2"/>
    </row>
    <row r="201" spans="1:24" s="86" customFormat="1" hidden="1">
      <c r="A201" s="11"/>
      <c r="C201" s="11"/>
      <c r="D201" s="11"/>
      <c r="E201" s="11"/>
      <c r="F201" s="11"/>
      <c r="G201" s="11"/>
      <c r="H201" s="11"/>
      <c r="I201" s="11"/>
      <c r="J201" s="11"/>
      <c r="K201" s="11"/>
      <c r="L201" s="11"/>
      <c r="M201" s="11"/>
      <c r="N201" s="11"/>
      <c r="O201" s="11"/>
      <c r="P201" s="11"/>
      <c r="Q201" s="11"/>
      <c r="R201" s="11"/>
      <c r="S201" s="11"/>
      <c r="T201" s="11"/>
      <c r="U201" s="11"/>
      <c r="V201" s="11"/>
      <c r="W201" s="11"/>
      <c r="X201" s="11"/>
    </row>
    <row r="208" spans="1:24" hidden="1">
      <c r="C208" s="86"/>
      <c r="D208" s="86"/>
      <c r="E208" s="86"/>
      <c r="F208" s="86"/>
      <c r="G208" s="86"/>
      <c r="H208" s="86"/>
      <c r="I208" s="86"/>
      <c r="J208" s="86"/>
      <c r="K208" s="86"/>
      <c r="L208" s="86"/>
      <c r="M208" s="86"/>
      <c r="N208" s="86"/>
      <c r="O208" s="86"/>
      <c r="P208" s="86"/>
      <c r="Q208" s="86"/>
      <c r="R208" s="86"/>
      <c r="S208" s="86"/>
      <c r="T208" s="86"/>
      <c r="U208" s="86"/>
      <c r="V208" s="86"/>
      <c r="W208" s="86"/>
      <c r="X208" s="86"/>
    </row>
    <row r="234" spans="3:23" ht="15" hidden="1">
      <c r="C234" s="959"/>
      <c r="D234" s="960"/>
      <c r="E234" s="959"/>
      <c r="F234" s="959"/>
      <c r="G234" s="959"/>
      <c r="H234" s="960"/>
      <c r="I234" s="914"/>
      <c r="J234" s="914"/>
      <c r="K234" s="914"/>
      <c r="L234" s="914"/>
      <c r="M234" s="914"/>
      <c r="N234" s="914"/>
      <c r="O234" s="914"/>
      <c r="P234" s="914"/>
      <c r="Q234" s="914"/>
      <c r="R234" s="914"/>
      <c r="S234" s="1113"/>
      <c r="T234" s="1"/>
      <c r="U234" s="1"/>
      <c r="V234" s="1"/>
      <c r="W234" s="1"/>
    </row>
    <row r="235" spans="3:23" ht="15" hidden="1">
      <c r="C235" s="961"/>
      <c r="D235" s="962"/>
      <c r="E235" s="959"/>
      <c r="F235" s="959"/>
      <c r="G235" s="960"/>
      <c r="H235" s="959"/>
      <c r="I235" s="959"/>
      <c r="J235" s="959"/>
      <c r="K235" s="960"/>
      <c r="L235" s="914"/>
      <c r="M235" s="914"/>
      <c r="N235" s="914"/>
      <c r="O235" s="914"/>
      <c r="P235" s="914"/>
      <c r="Q235" s="914"/>
      <c r="R235" s="914"/>
      <c r="S235" s="914"/>
      <c r="T235" s="914"/>
      <c r="U235" s="914"/>
      <c r="V235" s="1113"/>
      <c r="W235" s="1"/>
    </row>
    <row r="236" spans="3:23" ht="15" hidden="1">
      <c r="C236" s="961"/>
      <c r="D236" s="962"/>
      <c r="E236" s="959"/>
      <c r="F236" s="959"/>
      <c r="G236" s="960"/>
      <c r="H236" s="959"/>
      <c r="I236" s="959"/>
      <c r="J236" s="959"/>
      <c r="K236" s="960"/>
      <c r="L236" s="914"/>
      <c r="M236" s="914"/>
      <c r="N236" s="914"/>
      <c r="O236" s="914"/>
      <c r="P236" s="914"/>
      <c r="Q236" s="914"/>
      <c r="R236" s="914"/>
      <c r="S236" s="914"/>
      <c r="T236" s="914"/>
      <c r="U236" s="914"/>
      <c r="V236" s="1113"/>
      <c r="W236" s="1"/>
    </row>
    <row r="237" spans="3:23" ht="15" hidden="1">
      <c r="C237" s="961"/>
      <c r="D237" s="962"/>
      <c r="E237" s="959"/>
      <c r="F237" s="959"/>
      <c r="G237" s="960"/>
      <c r="H237" s="959"/>
      <c r="I237" s="959"/>
      <c r="J237" s="959"/>
      <c r="K237" s="960"/>
      <c r="L237" s="914"/>
      <c r="M237" s="914"/>
      <c r="N237" s="914"/>
      <c r="O237" s="914"/>
      <c r="P237" s="914"/>
      <c r="Q237" s="914"/>
      <c r="R237" s="914"/>
      <c r="S237" s="914"/>
      <c r="T237" s="914"/>
      <c r="U237" s="914"/>
      <c r="V237" s="1113"/>
      <c r="W237" s="1"/>
    </row>
    <row r="283" spans="1:24" s="98" customFormat="1" ht="14" hidden="1" thickBo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row>
    <row r="290" spans="3:24" ht="14" hidden="1" thickBot="1">
      <c r="C290" s="98"/>
      <c r="D290" s="98"/>
      <c r="E290" s="98"/>
      <c r="F290" s="98"/>
      <c r="G290" s="98"/>
      <c r="H290" s="98"/>
      <c r="I290" s="98"/>
      <c r="J290" s="98"/>
      <c r="K290" s="98"/>
      <c r="L290" s="98"/>
      <c r="M290" s="98"/>
      <c r="N290" s="98"/>
      <c r="O290" s="98"/>
      <c r="P290" s="98"/>
      <c r="Q290" s="98"/>
      <c r="R290" s="98"/>
      <c r="S290" s="98"/>
      <c r="T290" s="98"/>
      <c r="U290" s="98"/>
      <c r="V290" s="98"/>
      <c r="W290" s="98"/>
      <c r="X290" s="98"/>
    </row>
    <row r="354" spans="1:24" s="98" customFormat="1" ht="14" hidden="1" thickBo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61" spans="1:24" ht="14" hidden="1" thickBot="1">
      <c r="C361" s="98"/>
      <c r="D361" s="98"/>
      <c r="E361" s="98"/>
      <c r="F361" s="98"/>
      <c r="G361" s="98"/>
      <c r="H361" s="98"/>
      <c r="I361" s="98"/>
      <c r="J361" s="98"/>
      <c r="K361" s="98"/>
      <c r="L361" s="98"/>
      <c r="M361" s="98"/>
      <c r="N361" s="98"/>
      <c r="O361" s="98"/>
      <c r="P361" s="98"/>
      <c r="Q361" s="98"/>
      <c r="R361" s="98"/>
      <c r="S361" s="98"/>
      <c r="T361" s="98"/>
      <c r="U361" s="98"/>
      <c r="V361" s="98"/>
      <c r="W361" s="98"/>
      <c r="X361" s="98"/>
    </row>
  </sheetData>
  <sheetProtection algorithmName="SHA-512" hashValue="Wpdr1CBIzzA/XBRCkRgP6SAJbmKW9+j5GbACLYx5z1mMIvdrvMLc6kvp4UYKEYqp7eTTDC4ltCq/P186t4L+ZA==" saltValue="AAchbmLGoTd95XrATwc9KA==" spinCount="100000" sheet="1" objects="1" scenarios="1"/>
  <mergeCells count="60">
    <mergeCell ref="C38:M38"/>
    <mergeCell ref="C19:M19"/>
    <mergeCell ref="D1:J1"/>
    <mergeCell ref="C73:M73"/>
    <mergeCell ref="C41:L41"/>
    <mergeCell ref="C45:M70"/>
    <mergeCell ref="C35:M35"/>
    <mergeCell ref="C39:F39"/>
    <mergeCell ref="C40:F40"/>
    <mergeCell ref="C44:M44"/>
    <mergeCell ref="C28:V28"/>
    <mergeCell ref="C31:F31"/>
    <mergeCell ref="C32:F32"/>
    <mergeCell ref="C33:F33"/>
    <mergeCell ref="C34:F34"/>
    <mergeCell ref="G29:J29"/>
    <mergeCell ref="G94:M105"/>
    <mergeCell ref="G106:M114"/>
    <mergeCell ref="G115:M121"/>
    <mergeCell ref="G122:M125"/>
    <mergeCell ref="G126:M128"/>
    <mergeCell ref="C94:F105"/>
    <mergeCell ref="C106:F114"/>
    <mergeCell ref="C115:F121"/>
    <mergeCell ref="C122:F125"/>
    <mergeCell ref="C126:F128"/>
    <mergeCell ref="C74:F74"/>
    <mergeCell ref="G74:M74"/>
    <mergeCell ref="G75:M83"/>
    <mergeCell ref="C75:F83"/>
    <mergeCell ref="C84:F93"/>
    <mergeCell ref="G84:M93"/>
    <mergeCell ref="K29:N29"/>
    <mergeCell ref="O29:R29"/>
    <mergeCell ref="S29:V29"/>
    <mergeCell ref="C20:F20"/>
    <mergeCell ref="C21:F21"/>
    <mergeCell ref="C22:F22"/>
    <mergeCell ref="C23:F23"/>
    <mergeCell ref="I20:J20"/>
    <mergeCell ref="I21:J21"/>
    <mergeCell ref="I22:J22"/>
    <mergeCell ref="I23:J23"/>
    <mergeCell ref="C27:M27"/>
    <mergeCell ref="C24:M24"/>
    <mergeCell ref="C7:M16"/>
    <mergeCell ref="C3:V3"/>
    <mergeCell ref="K23:L23"/>
    <mergeCell ref="M23:N23"/>
    <mergeCell ref="G20:H20"/>
    <mergeCell ref="G21:H21"/>
    <mergeCell ref="G22:H22"/>
    <mergeCell ref="G23:H23"/>
    <mergeCell ref="K20:L20"/>
    <mergeCell ref="M20:N20"/>
    <mergeCell ref="K21:L21"/>
    <mergeCell ref="M21:N21"/>
    <mergeCell ref="K22:L22"/>
    <mergeCell ref="M22:N22"/>
    <mergeCell ref="C6:M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421E-3F2C-4C44-B94A-45FDAC04245A}">
  <sheetPr codeName="Planilha18">
    <tabColor theme="0"/>
  </sheetPr>
  <dimension ref="A1:AC502"/>
  <sheetViews>
    <sheetView showGridLines="0" zoomScale="70" zoomScaleNormal="70" workbookViewId="0"/>
  </sheetViews>
  <sheetFormatPr defaultColWidth="0" defaultRowHeight="0" customHeight="1" zeroHeight="1"/>
  <cols>
    <col min="1" max="1" width="46.7265625" style="69" customWidth="1"/>
    <col min="2" max="2" width="7.81640625" style="11" customWidth="1"/>
    <col min="3" max="6" width="20.7265625" style="11" customWidth="1"/>
    <col min="7" max="10" width="27.26953125" style="11" customWidth="1"/>
    <col min="11" max="23" width="20.7265625" style="11" customWidth="1"/>
    <col min="24" max="29" width="9.1796875" style="11" customWidth="1"/>
    <col min="30" max="16384" width="9.1796875" style="11" hidden="1"/>
  </cols>
  <sheetData>
    <row r="1" spans="1:22" ht="13.5">
      <c r="D1" s="480"/>
      <c r="E1" s="480"/>
      <c r="F1" s="480"/>
      <c r="G1" s="480"/>
      <c r="H1" s="480"/>
      <c r="I1" s="480"/>
      <c r="J1" s="480"/>
    </row>
    <row r="2" spans="1:22" ht="13.5"/>
    <row r="3" spans="1:22" s="296" customFormat="1" ht="31.5">
      <c r="A3" s="295"/>
      <c r="C3" s="1228" t="s">
        <v>961</v>
      </c>
      <c r="D3" s="1229"/>
      <c r="E3" s="1229"/>
      <c r="F3" s="1229"/>
      <c r="G3" s="1229"/>
      <c r="H3" s="1229"/>
      <c r="I3" s="1229"/>
      <c r="J3" s="1229"/>
      <c r="K3" s="1229"/>
      <c r="L3" s="1229"/>
      <c r="M3" s="1229"/>
      <c r="N3" s="1229"/>
      <c r="O3" s="1229"/>
      <c r="P3" s="1229"/>
      <c r="Q3" s="1229"/>
      <c r="R3" s="1229"/>
      <c r="S3" s="1229"/>
      <c r="T3" s="1229"/>
      <c r="U3" s="1229"/>
      <c r="V3" s="1229"/>
    </row>
    <row r="4" spans="1:22" ht="13.5"/>
    <row r="5" spans="1:22" ht="13.5"/>
    <row r="6" spans="1:22" ht="15" customHeight="1">
      <c r="C6" s="2236" t="s">
        <v>1527</v>
      </c>
      <c r="D6" s="2237"/>
      <c r="E6" s="2237"/>
      <c r="F6" s="2237"/>
      <c r="G6" s="2237"/>
      <c r="H6" s="2237"/>
      <c r="I6" s="2237"/>
      <c r="J6" s="2237"/>
      <c r="K6" s="2237"/>
      <c r="L6" s="2237"/>
      <c r="M6" s="2238"/>
      <c r="N6" s="973"/>
      <c r="O6" s="973"/>
      <c r="P6" s="973"/>
      <c r="Q6" s="973"/>
      <c r="R6" s="973"/>
      <c r="S6" s="973"/>
      <c r="T6" s="973"/>
    </row>
    <row r="7" spans="1:22" ht="15" customHeight="1">
      <c r="C7" s="2233" t="s">
        <v>1718</v>
      </c>
      <c r="D7" s="2233"/>
      <c r="E7" s="2233"/>
      <c r="F7" s="2233"/>
      <c r="G7" s="2233"/>
      <c r="H7" s="2233"/>
      <c r="I7" s="2233"/>
      <c r="J7" s="2233"/>
      <c r="K7" s="2233"/>
      <c r="L7" s="2233"/>
      <c r="M7" s="2233"/>
    </row>
    <row r="8" spans="1:22" ht="14.25" customHeight="1">
      <c r="C8" s="1493"/>
      <c r="D8" s="1493"/>
      <c r="E8" s="1493"/>
      <c r="F8" s="1493"/>
      <c r="G8" s="1493"/>
      <c r="H8" s="1493"/>
      <c r="I8" s="1493"/>
      <c r="J8" s="1493"/>
      <c r="K8" s="1493"/>
      <c r="L8" s="1493"/>
      <c r="M8" s="1493"/>
    </row>
    <row r="9" spans="1:22" ht="14.25" customHeight="1">
      <c r="C9" s="1493"/>
      <c r="D9" s="1493"/>
      <c r="E9" s="1493"/>
      <c r="F9" s="1493"/>
      <c r="G9" s="1493"/>
      <c r="H9" s="1493"/>
      <c r="I9" s="1493"/>
      <c r="J9" s="1493"/>
      <c r="K9" s="1493"/>
      <c r="L9" s="1493"/>
      <c r="M9" s="1493"/>
    </row>
    <row r="10" spans="1:22" ht="14.25" customHeight="1">
      <c r="C10" s="1493"/>
      <c r="D10" s="1493"/>
      <c r="E10" s="1493"/>
      <c r="F10" s="1493"/>
      <c r="G10" s="1493"/>
      <c r="H10" s="1493"/>
      <c r="I10" s="1493"/>
      <c r="J10" s="1493"/>
      <c r="K10" s="1493"/>
      <c r="L10" s="1493"/>
      <c r="M10" s="1493"/>
    </row>
    <row r="11" spans="1:22" ht="14.25" customHeight="1">
      <c r="C11" s="1493"/>
      <c r="D11" s="1493"/>
      <c r="E11" s="1493"/>
      <c r="F11" s="1493"/>
      <c r="G11" s="1493"/>
      <c r="H11" s="1493"/>
      <c r="I11" s="1493"/>
      <c r="J11" s="1493"/>
      <c r="K11" s="1493"/>
      <c r="L11" s="1493"/>
      <c r="M11" s="1493"/>
    </row>
    <row r="12" spans="1:22" ht="14.25" customHeight="1">
      <c r="C12" s="1493"/>
      <c r="D12" s="1493"/>
      <c r="E12" s="1493"/>
      <c r="F12" s="1493"/>
      <c r="G12" s="1493"/>
      <c r="H12" s="1493"/>
      <c r="I12" s="1493"/>
      <c r="J12" s="1493"/>
      <c r="K12" s="1493"/>
      <c r="L12" s="1493"/>
      <c r="M12" s="1493"/>
    </row>
    <row r="13" spans="1:22" ht="14.25" customHeight="1">
      <c r="C13" s="1493"/>
      <c r="D13" s="1493"/>
      <c r="E13" s="1493"/>
      <c r="F13" s="1493"/>
      <c r="G13" s="1493"/>
      <c r="H13" s="1493"/>
      <c r="I13" s="1493"/>
      <c r="J13" s="1493"/>
      <c r="K13" s="1493"/>
      <c r="L13" s="1493"/>
      <c r="M13" s="1493"/>
    </row>
    <row r="14" spans="1:22" ht="14.25" customHeight="1">
      <c r="C14" s="1493"/>
      <c r="D14" s="1493"/>
      <c r="E14" s="1493"/>
      <c r="F14" s="1493"/>
      <c r="G14" s="1493"/>
      <c r="H14" s="1493"/>
      <c r="I14" s="1493"/>
      <c r="J14" s="1493"/>
      <c r="K14" s="1493"/>
      <c r="L14" s="1493"/>
      <c r="M14" s="1493"/>
    </row>
    <row r="15" spans="1:22" ht="14.25" customHeight="1">
      <c r="C15" s="1493"/>
      <c r="D15" s="1493"/>
      <c r="E15" s="1493"/>
      <c r="F15" s="1493"/>
      <c r="G15" s="1493"/>
      <c r="H15" s="1493"/>
      <c r="I15" s="1493"/>
      <c r="J15" s="1493"/>
      <c r="K15" s="1493"/>
      <c r="L15" s="1493"/>
      <c r="M15" s="1493"/>
    </row>
    <row r="16" spans="1:22" ht="14.25" customHeight="1">
      <c r="C16" s="1493"/>
      <c r="D16" s="1493"/>
      <c r="E16" s="1493"/>
      <c r="F16" s="1493"/>
      <c r="G16" s="1493"/>
      <c r="H16" s="1493"/>
      <c r="I16" s="1493"/>
      <c r="J16" s="1493"/>
      <c r="K16" s="1493"/>
      <c r="L16" s="1493"/>
      <c r="M16" s="1493"/>
    </row>
    <row r="17" spans="3:13" ht="14.25" customHeight="1">
      <c r="C17" s="1493"/>
      <c r="D17" s="1493"/>
      <c r="E17" s="1493"/>
      <c r="F17" s="1493"/>
      <c r="G17" s="1493"/>
      <c r="H17" s="1493"/>
      <c r="I17" s="1493"/>
      <c r="J17" s="1493"/>
      <c r="K17" s="1493"/>
      <c r="L17" s="1493"/>
      <c r="M17" s="1493"/>
    </row>
    <row r="18" spans="3:13" ht="14.25" customHeight="1">
      <c r="C18" s="1493"/>
      <c r="D18" s="1493"/>
      <c r="E18" s="1493"/>
      <c r="F18" s="1493"/>
      <c r="G18" s="1493"/>
      <c r="H18" s="1493"/>
      <c r="I18" s="1493"/>
      <c r="J18" s="1493"/>
      <c r="K18" s="1493"/>
      <c r="L18" s="1493"/>
      <c r="M18" s="1493"/>
    </row>
    <row r="19" spans="3:13" ht="14.25" customHeight="1">
      <c r="C19" s="1493"/>
      <c r="D19" s="1493"/>
      <c r="E19" s="1493"/>
      <c r="F19" s="1493"/>
      <c r="G19" s="1493"/>
      <c r="H19" s="1493"/>
      <c r="I19" s="1493"/>
      <c r="J19" s="1493"/>
      <c r="K19" s="1493"/>
      <c r="L19" s="1493"/>
      <c r="M19" s="1493"/>
    </row>
    <row r="20" spans="3:13" ht="14.25" customHeight="1">
      <c r="C20" s="1493"/>
      <c r="D20" s="1493"/>
      <c r="E20" s="1493"/>
      <c r="F20" s="1493"/>
      <c r="G20" s="1493"/>
      <c r="H20" s="1493"/>
      <c r="I20" s="1493"/>
      <c r="J20" s="1493"/>
      <c r="K20" s="1493"/>
      <c r="L20" s="1493"/>
      <c r="M20" s="1493"/>
    </row>
    <row r="21" spans="3:13" ht="14.25" customHeight="1">
      <c r="C21" s="1493"/>
      <c r="D21" s="1493"/>
      <c r="E21" s="1493"/>
      <c r="F21" s="1493"/>
      <c r="G21" s="1493"/>
      <c r="H21" s="1493"/>
      <c r="I21" s="1493"/>
      <c r="J21" s="1493"/>
      <c r="K21" s="1493"/>
      <c r="L21" s="1493"/>
      <c r="M21" s="1493"/>
    </row>
    <row r="22" spans="3:13" ht="14.25" customHeight="1">
      <c r="C22" s="1493"/>
      <c r="D22" s="1493"/>
      <c r="E22" s="1493"/>
      <c r="F22" s="1493"/>
      <c r="G22" s="1493"/>
      <c r="H22" s="1493"/>
      <c r="I22" s="1493"/>
      <c r="J22" s="1493"/>
      <c r="K22" s="1493"/>
      <c r="L22" s="1493"/>
      <c r="M22" s="1493"/>
    </row>
    <row r="23" spans="3:13" ht="14.25" customHeight="1">
      <c r="C23" s="1493"/>
      <c r="D23" s="1493"/>
      <c r="E23" s="1493"/>
      <c r="F23" s="1493"/>
      <c r="G23" s="1493"/>
      <c r="H23" s="1493"/>
      <c r="I23" s="1493"/>
      <c r="J23" s="1493"/>
      <c r="K23" s="1493"/>
      <c r="L23" s="1493"/>
      <c r="M23" s="1493"/>
    </row>
    <row r="24" spans="3:13" ht="14.25" customHeight="1">
      <c r="C24" s="1493"/>
      <c r="D24" s="1493"/>
      <c r="E24" s="1493"/>
      <c r="F24" s="1493"/>
      <c r="G24" s="1493"/>
      <c r="H24" s="1493"/>
      <c r="I24" s="1493"/>
      <c r="J24" s="1493"/>
      <c r="K24" s="1493"/>
      <c r="L24" s="1493"/>
      <c r="M24" s="1493"/>
    </row>
    <row r="25" spans="3:13" ht="14.25" customHeight="1">
      <c r="C25" s="1493"/>
      <c r="D25" s="1493"/>
      <c r="E25" s="1493"/>
      <c r="F25" s="1493"/>
      <c r="G25" s="1493"/>
      <c r="H25" s="1493"/>
      <c r="I25" s="1493"/>
      <c r="J25" s="1493"/>
      <c r="K25" s="1493"/>
      <c r="L25" s="1493"/>
      <c r="M25" s="1493"/>
    </row>
    <row r="26" spans="3:13" ht="14.25" customHeight="1">
      <c r="C26" s="1493"/>
      <c r="D26" s="1493"/>
      <c r="E26" s="1493"/>
      <c r="F26" s="1493"/>
      <c r="G26" s="1493"/>
      <c r="H26" s="1493"/>
      <c r="I26" s="1493"/>
      <c r="J26" s="1493"/>
      <c r="K26" s="1493"/>
      <c r="L26" s="1493"/>
      <c r="M26" s="1493"/>
    </row>
    <row r="27" spans="3:13" ht="14.25" customHeight="1">
      <c r="C27" s="1493"/>
      <c r="D27" s="1493"/>
      <c r="E27" s="1493"/>
      <c r="F27" s="1493"/>
      <c r="G27" s="1493"/>
      <c r="H27" s="1493"/>
      <c r="I27" s="1493"/>
      <c r="J27" s="1493"/>
      <c r="K27" s="1493"/>
      <c r="L27" s="1493"/>
      <c r="M27" s="1493"/>
    </row>
    <row r="28" spans="3:13" ht="14.25" customHeight="1">
      <c r="C28" s="1493"/>
      <c r="D28" s="1493"/>
      <c r="E28" s="1493"/>
      <c r="F28" s="1493"/>
      <c r="G28" s="1493"/>
      <c r="H28" s="1493"/>
      <c r="I28" s="1493"/>
      <c r="J28" s="1493"/>
      <c r="K28" s="1493"/>
      <c r="L28" s="1493"/>
      <c r="M28" s="1493"/>
    </row>
    <row r="29" spans="3:13" ht="14.25" customHeight="1">
      <c r="C29" s="1493"/>
      <c r="D29" s="1493"/>
      <c r="E29" s="1493"/>
      <c r="F29" s="1493"/>
      <c r="G29" s="1493"/>
      <c r="H29" s="1493"/>
      <c r="I29" s="1493"/>
      <c r="J29" s="1493"/>
      <c r="K29" s="1493"/>
      <c r="L29" s="1493"/>
      <c r="M29" s="1493"/>
    </row>
    <row r="30" spans="3:13" ht="13.5">
      <c r="C30" s="1493"/>
      <c r="D30" s="1493"/>
      <c r="E30" s="1493"/>
      <c r="F30" s="1493"/>
      <c r="G30" s="1493"/>
      <c r="H30" s="1493"/>
      <c r="I30" s="1493"/>
      <c r="J30" s="1493"/>
      <c r="K30" s="1493"/>
      <c r="L30" s="1493"/>
      <c r="M30" s="1493"/>
    </row>
    <row r="31" spans="3:13" ht="14.25" customHeight="1">
      <c r="C31" s="117"/>
      <c r="D31" s="117"/>
      <c r="E31" s="117"/>
      <c r="F31" s="117"/>
      <c r="G31" s="117"/>
      <c r="H31" s="117"/>
      <c r="I31" s="117"/>
      <c r="J31" s="117"/>
      <c r="K31" s="117"/>
      <c r="L31" s="117"/>
      <c r="M31" s="117"/>
    </row>
    <row r="32" spans="3:13" ht="15">
      <c r="C32" s="117"/>
      <c r="D32" s="117"/>
      <c r="E32" s="117"/>
      <c r="F32" s="117"/>
      <c r="G32" s="117"/>
      <c r="H32" s="117"/>
      <c r="I32" s="117"/>
      <c r="J32" s="117"/>
      <c r="K32" s="117"/>
      <c r="L32" s="117"/>
      <c r="M32" s="117"/>
    </row>
    <row r="33" spans="1:28" s="10" customFormat="1" ht="17.25" customHeight="1">
      <c r="A33" s="978"/>
      <c r="B33" s="979"/>
      <c r="C33" s="1590" t="s">
        <v>1710</v>
      </c>
      <c r="D33" s="1591"/>
      <c r="E33" s="1591"/>
      <c r="F33" s="1591"/>
      <c r="G33" s="1591"/>
      <c r="H33" s="1591"/>
      <c r="I33" s="1591"/>
      <c r="J33" s="1591"/>
      <c r="K33" s="1591"/>
      <c r="L33" s="1591"/>
      <c r="M33" s="2219"/>
      <c r="N33" s="980"/>
      <c r="O33" s="980"/>
      <c r="P33" s="980"/>
      <c r="Q33" s="980"/>
      <c r="R33" s="980"/>
      <c r="S33" s="980"/>
      <c r="T33" s="980"/>
      <c r="U33" s="980"/>
      <c r="V33" s="980"/>
      <c r="W33" s="980"/>
      <c r="X33" s="980"/>
      <c r="Y33" s="980"/>
      <c r="Z33" s="980"/>
      <c r="AA33" s="980"/>
      <c r="AB33" s="980"/>
    </row>
    <row r="34" spans="1:28" s="10" customFormat="1" ht="14.25" customHeight="1">
      <c r="A34" s="978"/>
      <c r="B34" s="979"/>
      <c r="C34" s="1379" t="s">
        <v>1448</v>
      </c>
      <c r="D34" s="1379"/>
      <c r="E34" s="1379"/>
      <c r="F34" s="1379"/>
      <c r="G34" s="1379"/>
      <c r="H34" s="1379"/>
      <c r="I34" s="1379"/>
      <c r="J34" s="1379"/>
      <c r="K34" s="1379"/>
      <c r="L34" s="1379"/>
      <c r="M34" s="2235"/>
      <c r="N34" s="980"/>
      <c r="O34" s="980"/>
      <c r="P34" s="980"/>
      <c r="Q34" s="980"/>
      <c r="R34" s="980"/>
      <c r="S34" s="985"/>
      <c r="T34" s="980"/>
      <c r="U34" s="980"/>
      <c r="V34" s="980"/>
      <c r="W34" s="980"/>
      <c r="X34" s="980"/>
      <c r="Y34" s="980"/>
      <c r="Z34" s="980"/>
      <c r="AA34" s="980"/>
      <c r="AB34" s="980"/>
    </row>
    <row r="35" spans="1:28" s="10" customFormat="1" ht="14.25" customHeight="1">
      <c r="A35" s="978"/>
      <c r="B35" s="979"/>
      <c r="C35" s="1379"/>
      <c r="D35" s="1379"/>
      <c r="E35" s="1379"/>
      <c r="F35" s="1379"/>
      <c r="G35" s="1379"/>
      <c r="H35" s="1379"/>
      <c r="I35" s="1379"/>
      <c r="J35" s="1379"/>
      <c r="K35" s="1379"/>
      <c r="L35" s="1379"/>
      <c r="M35" s="2235"/>
      <c r="N35" s="980"/>
      <c r="O35" s="980"/>
      <c r="P35" s="980"/>
      <c r="Q35" s="980"/>
      <c r="R35" s="980"/>
      <c r="S35" s="985"/>
      <c r="T35" s="980"/>
      <c r="U35" s="980"/>
      <c r="V35" s="980"/>
      <c r="W35" s="980"/>
      <c r="X35" s="980"/>
      <c r="Y35" s="980"/>
      <c r="Z35" s="980"/>
      <c r="AA35" s="980"/>
      <c r="AB35" s="980"/>
    </row>
    <row r="36" spans="1:28" s="10" customFormat="1" ht="14.25" customHeight="1">
      <c r="A36" s="978"/>
      <c r="B36" s="979"/>
      <c r="C36" s="1379"/>
      <c r="D36" s="1379"/>
      <c r="E36" s="1379"/>
      <c r="F36" s="1379"/>
      <c r="G36" s="1379"/>
      <c r="H36" s="1379"/>
      <c r="I36" s="1379"/>
      <c r="J36" s="1379"/>
      <c r="K36" s="1379"/>
      <c r="L36" s="1379"/>
      <c r="M36" s="2235"/>
      <c r="N36" s="980"/>
      <c r="O36" s="980"/>
      <c r="P36" s="980"/>
      <c r="Q36" s="980"/>
      <c r="R36" s="980"/>
      <c r="S36" s="985"/>
      <c r="T36" s="980"/>
      <c r="U36" s="980"/>
      <c r="V36" s="980"/>
      <c r="W36" s="980"/>
      <c r="X36" s="980"/>
      <c r="Y36" s="980"/>
      <c r="Z36" s="980"/>
      <c r="AA36" s="980"/>
      <c r="AB36" s="980"/>
    </row>
    <row r="37" spans="1:28" s="10" customFormat="1" ht="14.25" customHeight="1">
      <c r="A37" s="978"/>
      <c r="B37" s="979"/>
      <c r="C37" s="1379"/>
      <c r="D37" s="1379"/>
      <c r="E37" s="1379"/>
      <c r="F37" s="1379"/>
      <c r="G37" s="1379"/>
      <c r="H37" s="1379"/>
      <c r="I37" s="1379"/>
      <c r="J37" s="1379"/>
      <c r="K37" s="1379"/>
      <c r="L37" s="1379"/>
      <c r="M37" s="2235"/>
      <c r="N37" s="980"/>
      <c r="O37" s="980"/>
      <c r="P37" s="980"/>
      <c r="Q37" s="980"/>
      <c r="R37" s="980"/>
      <c r="S37" s="985"/>
      <c r="T37" s="980"/>
      <c r="U37" s="980"/>
      <c r="V37" s="980"/>
      <c r="W37" s="980"/>
      <c r="X37" s="980"/>
      <c r="Y37" s="980"/>
      <c r="Z37" s="980"/>
      <c r="AA37" s="980"/>
      <c r="AB37" s="980"/>
    </row>
    <row r="38" spans="1:28" s="10" customFormat="1" ht="14.25" customHeight="1">
      <c r="A38" s="978"/>
      <c r="B38" s="979"/>
      <c r="C38" s="1379"/>
      <c r="D38" s="1379"/>
      <c r="E38" s="1379"/>
      <c r="F38" s="1379"/>
      <c r="G38" s="1379"/>
      <c r="H38" s="1379"/>
      <c r="I38" s="1379"/>
      <c r="J38" s="1379"/>
      <c r="K38" s="1379"/>
      <c r="L38" s="1379"/>
      <c r="M38" s="2235"/>
      <c r="N38" s="980"/>
      <c r="O38" s="980"/>
      <c r="P38" s="980"/>
      <c r="Q38" s="980"/>
      <c r="R38" s="980"/>
      <c r="S38" s="985"/>
      <c r="T38" s="980"/>
      <c r="U38" s="980"/>
      <c r="V38" s="980"/>
      <c r="W38" s="980"/>
      <c r="X38" s="980"/>
      <c r="Y38" s="980"/>
      <c r="Z38" s="980"/>
      <c r="AA38" s="980"/>
      <c r="AB38" s="980"/>
    </row>
    <row r="39" spans="1:28" s="10" customFormat="1" ht="14.25" customHeight="1">
      <c r="A39" s="978"/>
      <c r="B39" s="979"/>
      <c r="C39" s="1379"/>
      <c r="D39" s="1379"/>
      <c r="E39" s="1379"/>
      <c r="F39" s="1379"/>
      <c r="G39" s="1379"/>
      <c r="H39" s="1379"/>
      <c r="I39" s="1379"/>
      <c r="J39" s="1379"/>
      <c r="K39" s="1379"/>
      <c r="L39" s="1379"/>
      <c r="M39" s="2235"/>
      <c r="N39" s="980"/>
      <c r="O39" s="980"/>
      <c r="P39" s="980"/>
      <c r="Q39" s="980"/>
      <c r="R39" s="980"/>
      <c r="S39" s="985"/>
      <c r="T39" s="980"/>
      <c r="U39" s="980"/>
      <c r="V39" s="980"/>
      <c r="W39" s="980"/>
      <c r="X39" s="980"/>
      <c r="Y39" s="980"/>
      <c r="Z39" s="980"/>
      <c r="AA39" s="980"/>
      <c r="AB39" s="980"/>
    </row>
    <row r="40" spans="1:28" s="10" customFormat="1" ht="14.25" customHeight="1">
      <c r="A40" s="978"/>
      <c r="B40" s="979"/>
      <c r="C40" s="1379"/>
      <c r="D40" s="1379"/>
      <c r="E40" s="1379"/>
      <c r="F40" s="1379"/>
      <c r="G40" s="1379"/>
      <c r="H40" s="1379"/>
      <c r="I40" s="1379"/>
      <c r="J40" s="1379"/>
      <c r="K40" s="1379"/>
      <c r="L40" s="1379"/>
      <c r="M40" s="2235"/>
      <c r="N40" s="980"/>
      <c r="O40" s="980"/>
      <c r="P40" s="980"/>
      <c r="Q40" s="980"/>
      <c r="R40" s="980"/>
      <c r="S40" s="985"/>
      <c r="T40" s="980"/>
      <c r="U40" s="980"/>
      <c r="V40" s="980"/>
      <c r="W40" s="980"/>
      <c r="X40" s="980"/>
      <c r="Y40" s="980"/>
      <c r="Z40" s="980"/>
      <c r="AA40" s="980"/>
      <c r="AB40" s="980"/>
    </row>
    <row r="41" spans="1:28" s="10" customFormat="1" ht="14.25" customHeight="1">
      <c r="A41" s="978"/>
      <c r="B41" s="979"/>
      <c r="C41" s="1379"/>
      <c r="D41" s="1379"/>
      <c r="E41" s="1379"/>
      <c r="F41" s="1379"/>
      <c r="G41" s="1379"/>
      <c r="H41" s="1379"/>
      <c r="I41" s="1379"/>
      <c r="J41" s="1379"/>
      <c r="K41" s="1379"/>
      <c r="L41" s="1379"/>
      <c r="M41" s="2235"/>
      <c r="N41" s="980"/>
      <c r="O41" s="980"/>
      <c r="P41" s="980"/>
      <c r="Q41" s="980"/>
      <c r="R41" s="980"/>
      <c r="S41" s="985"/>
      <c r="T41" s="980"/>
      <c r="U41" s="980"/>
      <c r="V41" s="980"/>
      <c r="W41" s="980"/>
      <c r="X41" s="980"/>
      <c r="Y41" s="980"/>
      <c r="Z41" s="980"/>
      <c r="AA41" s="980"/>
      <c r="AB41" s="980"/>
    </row>
    <row r="42" spans="1:28" s="10" customFormat="1" ht="26.5" customHeight="1">
      <c r="A42" s="978"/>
      <c r="B42" s="979"/>
      <c r="C42" s="1379"/>
      <c r="D42" s="1379"/>
      <c r="E42" s="1379"/>
      <c r="F42" s="1379"/>
      <c r="G42" s="1379"/>
      <c r="H42" s="1379"/>
      <c r="I42" s="1379"/>
      <c r="J42" s="1379"/>
      <c r="K42" s="1379"/>
      <c r="L42" s="1379"/>
      <c r="M42" s="2235"/>
      <c r="N42" s="980"/>
      <c r="O42" s="980"/>
      <c r="P42" s="980"/>
      <c r="Q42" s="980"/>
      <c r="R42" s="980"/>
      <c r="S42" s="985"/>
      <c r="T42" s="980"/>
      <c r="U42" s="980"/>
      <c r="V42" s="980"/>
      <c r="W42" s="980"/>
      <c r="X42" s="980"/>
      <c r="Y42" s="980"/>
      <c r="Z42" s="980"/>
      <c r="AA42" s="980"/>
      <c r="AB42" s="980"/>
    </row>
    <row r="43" spans="1:28" s="10" customFormat="1" ht="21" customHeight="1">
      <c r="A43" s="978"/>
      <c r="B43" s="979"/>
      <c r="C43" s="1468" t="s">
        <v>1092</v>
      </c>
      <c r="D43" s="1468"/>
      <c r="E43" s="1468"/>
      <c r="F43" s="1468"/>
      <c r="G43" s="1468"/>
      <c r="H43" s="1468"/>
      <c r="I43" s="1468"/>
      <c r="J43" s="1468"/>
      <c r="K43" s="979"/>
      <c r="L43" s="979"/>
      <c r="M43" s="979"/>
      <c r="N43" s="979"/>
      <c r="O43" s="979"/>
      <c r="P43" s="979"/>
      <c r="Q43" s="979"/>
      <c r="R43" s="979"/>
      <c r="S43" s="979"/>
      <c r="T43" s="979"/>
      <c r="U43" s="979"/>
      <c r="V43" s="979"/>
      <c r="W43" s="979"/>
    </row>
    <row r="44" spans="1:28" s="10" customFormat="1" ht="45" customHeight="1">
      <c r="A44" s="978"/>
      <c r="B44" s="979"/>
      <c r="C44" s="1355" t="s">
        <v>1020</v>
      </c>
      <c r="D44" s="2164" t="s">
        <v>1021</v>
      </c>
      <c r="E44" s="2221"/>
      <c r="F44" s="2239">
        <v>1</v>
      </c>
      <c r="G44" s="2239"/>
      <c r="H44" s="2239"/>
      <c r="I44" s="2239"/>
      <c r="J44" s="2239"/>
      <c r="K44" s="979"/>
      <c r="L44" s="979"/>
      <c r="M44" s="979"/>
      <c r="N44" s="979"/>
      <c r="O44" s="979"/>
      <c r="P44" s="979"/>
      <c r="Q44" s="979"/>
      <c r="R44" s="979"/>
      <c r="S44" s="979"/>
      <c r="T44" s="979"/>
      <c r="U44" s="979"/>
      <c r="V44" s="979"/>
      <c r="W44" s="979"/>
    </row>
    <row r="45" spans="1:28" s="10" customFormat="1" ht="42" customHeight="1">
      <c r="A45" s="978"/>
      <c r="B45" s="979"/>
      <c r="C45" s="2164"/>
      <c r="D45" s="2222" t="s">
        <v>1022</v>
      </c>
      <c r="E45" s="2223"/>
      <c r="F45" s="2241">
        <v>0.28999999999999998</v>
      </c>
      <c r="G45" s="2241"/>
      <c r="H45" s="2241"/>
      <c r="I45" s="2241"/>
      <c r="J45" s="2241"/>
      <c r="K45" s="979"/>
      <c r="L45" s="979"/>
      <c r="M45" s="981"/>
      <c r="N45" s="982"/>
      <c r="S45" s="9"/>
    </row>
    <row r="46" spans="1:28" s="10" customFormat="1" ht="66" customHeight="1">
      <c r="A46" s="978"/>
      <c r="B46" s="979"/>
      <c r="C46" s="1871" t="s">
        <v>1023</v>
      </c>
      <c r="D46" s="2222" t="s">
        <v>1024</v>
      </c>
      <c r="E46" s="2223"/>
      <c r="F46" s="2240">
        <v>0</v>
      </c>
      <c r="G46" s="2240"/>
      <c r="H46" s="2240"/>
      <c r="I46" s="2240"/>
      <c r="J46" s="2240"/>
      <c r="K46" s="979"/>
      <c r="L46" s="979"/>
      <c r="M46" s="981"/>
      <c r="N46" s="982"/>
      <c r="S46" s="9"/>
    </row>
    <row r="47" spans="1:28" s="10" customFormat="1" ht="81.75" customHeight="1">
      <c r="A47" s="978"/>
      <c r="B47" s="979"/>
      <c r="C47" s="1355"/>
      <c r="D47" s="2222" t="s">
        <v>1025</v>
      </c>
      <c r="E47" s="2223"/>
      <c r="F47" s="2220" t="s">
        <v>1026</v>
      </c>
      <c r="G47" s="2220"/>
      <c r="H47" s="2220"/>
      <c r="I47" s="2220"/>
      <c r="J47" s="2220"/>
      <c r="K47" s="979"/>
      <c r="L47" s="979"/>
      <c r="M47" s="981"/>
      <c r="N47" s="982"/>
      <c r="S47" s="9"/>
    </row>
    <row r="48" spans="1:28" s="10" customFormat="1" ht="68.25" customHeight="1">
      <c r="A48" s="978"/>
      <c r="B48" s="979"/>
      <c r="C48" s="2164"/>
      <c r="D48" s="2222" t="s">
        <v>1027</v>
      </c>
      <c r="E48" s="2223"/>
      <c r="F48" s="2220" t="s">
        <v>1028</v>
      </c>
      <c r="G48" s="2220"/>
      <c r="H48" s="2220"/>
      <c r="I48" s="2220"/>
      <c r="J48" s="2220"/>
      <c r="K48" s="979"/>
      <c r="L48" s="979"/>
      <c r="M48" s="981"/>
      <c r="N48" s="982"/>
      <c r="S48" s="9"/>
    </row>
    <row r="49" spans="1:19" s="10" customFormat="1" ht="179.25" customHeight="1">
      <c r="A49" s="978"/>
      <c r="B49" s="979"/>
      <c r="C49" s="1064" t="s">
        <v>1093</v>
      </c>
      <c r="D49" s="2222" t="s">
        <v>1029</v>
      </c>
      <c r="E49" s="2223"/>
      <c r="F49" s="1712" t="s">
        <v>1449</v>
      </c>
      <c r="G49" s="1712"/>
      <c r="H49" s="1712"/>
      <c r="I49" s="1712"/>
      <c r="J49" s="1712"/>
      <c r="K49" s="979"/>
      <c r="L49" s="979"/>
      <c r="M49" s="981"/>
      <c r="N49" s="982"/>
      <c r="S49" s="9"/>
    </row>
    <row r="50" spans="1:19" s="10" customFormat="1" ht="229.5" customHeight="1">
      <c r="A50" s="978"/>
      <c r="B50" s="979"/>
      <c r="C50" s="1064" t="s">
        <v>1030</v>
      </c>
      <c r="D50" s="2222" t="s">
        <v>1031</v>
      </c>
      <c r="E50" s="2223"/>
      <c r="F50" s="2220" t="s">
        <v>1032</v>
      </c>
      <c r="G50" s="2220"/>
      <c r="H50" s="2220"/>
      <c r="I50" s="2220"/>
      <c r="J50" s="2220"/>
      <c r="K50" s="983"/>
      <c r="L50" s="983"/>
      <c r="M50" s="984"/>
      <c r="N50" s="982"/>
      <c r="S50" s="9"/>
    </row>
    <row r="51" spans="1:19" s="10" customFormat="1" ht="282.64999999999998" customHeight="1">
      <c r="A51" s="978"/>
      <c r="B51" s="979"/>
      <c r="C51" s="1075" t="s">
        <v>1033</v>
      </c>
      <c r="D51" s="2222" t="s">
        <v>1034</v>
      </c>
      <c r="E51" s="2223"/>
      <c r="F51" s="2234" t="s">
        <v>1523</v>
      </c>
      <c r="G51" s="2234"/>
      <c r="H51" s="2234"/>
      <c r="I51" s="2234"/>
      <c r="J51" s="2234"/>
      <c r="K51" s="983"/>
      <c r="L51" s="983"/>
      <c r="M51" s="984"/>
      <c r="N51" s="982"/>
      <c r="S51" s="9"/>
    </row>
    <row r="52" spans="1:19" ht="15">
      <c r="C52" s="117"/>
      <c r="D52" s="117"/>
      <c r="E52" s="117"/>
      <c r="F52" s="117"/>
      <c r="G52" s="117"/>
      <c r="H52" s="117"/>
      <c r="I52" s="117"/>
      <c r="J52" s="117"/>
      <c r="K52" s="117"/>
      <c r="L52" s="117"/>
      <c r="M52" s="117"/>
    </row>
    <row r="53" spans="1:19" ht="15">
      <c r="C53" s="117"/>
      <c r="D53" s="117"/>
      <c r="E53" s="117"/>
      <c r="F53" s="117"/>
      <c r="G53" s="117"/>
      <c r="H53" s="117"/>
      <c r="I53" s="117"/>
      <c r="J53" s="117"/>
      <c r="K53" s="117"/>
      <c r="L53" s="117"/>
      <c r="M53" s="117"/>
    </row>
    <row r="54" spans="1:19" ht="15.75" customHeight="1">
      <c r="C54" s="1590" t="s">
        <v>773</v>
      </c>
      <c r="D54" s="1591"/>
      <c r="E54" s="1591"/>
      <c r="F54" s="1591"/>
      <c r="G54" s="1591"/>
      <c r="H54" s="1591"/>
      <c r="I54" s="1591"/>
      <c r="J54" s="1591"/>
      <c r="K54" s="1591"/>
      <c r="L54" s="1591"/>
      <c r="M54" s="2219"/>
      <c r="N54" s="973"/>
    </row>
    <row r="55" spans="1:19" ht="14.25" customHeight="1">
      <c r="C55" s="2242" t="s">
        <v>782</v>
      </c>
      <c r="D55" s="2242"/>
      <c r="E55" s="2242"/>
      <c r="F55" s="2242"/>
      <c r="G55" s="2242"/>
      <c r="H55" s="2242"/>
      <c r="I55" s="2242"/>
      <c r="J55" s="2242"/>
      <c r="K55" s="2242"/>
      <c r="L55" s="2242"/>
      <c r="M55" s="2242"/>
    </row>
    <row r="56" spans="1:19" ht="13.5">
      <c r="C56" s="1728"/>
      <c r="D56" s="1728"/>
      <c r="E56" s="1728"/>
      <c r="F56" s="1728"/>
      <c r="G56" s="1728"/>
      <c r="H56" s="1728"/>
      <c r="I56" s="1728"/>
      <c r="J56" s="1728"/>
      <c r="K56" s="1728"/>
      <c r="L56" s="1728"/>
      <c r="M56" s="1728"/>
    </row>
    <row r="57" spans="1:19" ht="13.5">
      <c r="C57" s="1728"/>
      <c r="D57" s="1728"/>
      <c r="E57" s="1728"/>
      <c r="F57" s="1728"/>
      <c r="G57" s="1728"/>
      <c r="H57" s="1728"/>
      <c r="I57" s="1728"/>
      <c r="J57" s="1728"/>
      <c r="K57" s="1728"/>
      <c r="L57" s="1728"/>
      <c r="M57" s="1728"/>
    </row>
    <row r="58" spans="1:19" ht="13.5">
      <c r="C58" s="1728"/>
      <c r="D58" s="1728"/>
      <c r="E58" s="1728"/>
      <c r="F58" s="1728"/>
      <c r="G58" s="1728"/>
      <c r="H58" s="1728"/>
      <c r="I58" s="1728"/>
      <c r="J58" s="1728"/>
      <c r="K58" s="1728"/>
      <c r="L58" s="1728"/>
      <c r="M58" s="1728"/>
    </row>
    <row r="59" spans="1:19" ht="13.5">
      <c r="C59" s="1728"/>
      <c r="D59" s="1728"/>
      <c r="E59" s="1728"/>
      <c r="F59" s="1728"/>
      <c r="G59" s="1728"/>
      <c r="H59" s="1728"/>
      <c r="I59" s="1728"/>
      <c r="J59" s="1728"/>
      <c r="K59" s="1728"/>
      <c r="L59" s="1728"/>
      <c r="M59" s="1728"/>
    </row>
    <row r="60" spans="1:19" ht="13.5">
      <c r="C60" s="1728"/>
      <c r="D60" s="1728"/>
      <c r="E60" s="1728"/>
      <c r="F60" s="1728"/>
      <c r="G60" s="1728"/>
      <c r="H60" s="1728"/>
      <c r="I60" s="1728"/>
      <c r="J60" s="1728"/>
      <c r="K60" s="1728"/>
      <c r="L60" s="1728"/>
      <c r="M60" s="1728"/>
    </row>
    <row r="61" spans="1:19" ht="13.5">
      <c r="C61" s="1728"/>
      <c r="D61" s="1728"/>
      <c r="E61" s="1728"/>
      <c r="F61" s="1728"/>
      <c r="G61" s="1728"/>
      <c r="H61" s="1728"/>
      <c r="I61" s="1728"/>
      <c r="J61" s="1728"/>
      <c r="K61" s="1728"/>
      <c r="L61" s="1728"/>
      <c r="M61" s="1728"/>
    </row>
    <row r="62" spans="1:19" ht="13.5">
      <c r="C62" s="1728"/>
      <c r="D62" s="1728"/>
      <c r="E62" s="1728"/>
      <c r="F62" s="1728"/>
      <c r="G62" s="1728"/>
      <c r="H62" s="1728"/>
      <c r="I62" s="1728"/>
      <c r="J62" s="1728"/>
      <c r="K62" s="1728"/>
      <c r="L62" s="1728"/>
      <c r="M62" s="1728"/>
    </row>
    <row r="63" spans="1:19" ht="13.5">
      <c r="C63" s="1728"/>
      <c r="D63" s="1728"/>
      <c r="E63" s="1728"/>
      <c r="F63" s="1728"/>
      <c r="G63" s="1728"/>
      <c r="H63" s="1728"/>
      <c r="I63" s="1728"/>
      <c r="J63" s="1728"/>
      <c r="K63" s="1728"/>
      <c r="L63" s="1728"/>
      <c r="M63" s="1728"/>
    </row>
    <row r="64" spans="1:19" ht="13.5">
      <c r="C64" s="1728"/>
      <c r="D64" s="1728"/>
      <c r="E64" s="1728"/>
      <c r="F64" s="1728"/>
      <c r="G64" s="1728"/>
      <c r="H64" s="1728"/>
      <c r="I64" s="1728"/>
      <c r="J64" s="1728"/>
      <c r="K64" s="1728"/>
      <c r="L64" s="1728"/>
      <c r="M64" s="1728"/>
    </row>
    <row r="65" spans="1:23" ht="30.65" customHeight="1">
      <c r="C65" s="1728"/>
      <c r="D65" s="1728"/>
      <c r="E65" s="1728"/>
      <c r="F65" s="1728"/>
      <c r="G65" s="1728"/>
      <c r="H65" s="1728"/>
      <c r="I65" s="1728"/>
      <c r="J65" s="1728"/>
      <c r="K65" s="1728"/>
      <c r="L65" s="1728"/>
      <c r="M65" s="1728"/>
    </row>
    <row r="66" spans="1:23" ht="13.5"/>
    <row r="67" spans="1:23" ht="15">
      <c r="C67" s="1006"/>
      <c r="D67" s="1006"/>
      <c r="E67" s="1006"/>
      <c r="T67" s="378"/>
    </row>
    <row r="68" spans="1:23" ht="15" customHeight="1">
      <c r="C68" s="2228" t="s">
        <v>1091</v>
      </c>
      <c r="D68" s="2228"/>
      <c r="E68" s="2228"/>
      <c r="F68" s="2228"/>
      <c r="G68" s="2228"/>
      <c r="H68" s="2228"/>
      <c r="I68" s="2228"/>
      <c r="J68" s="2228"/>
      <c r="K68" s="2228"/>
      <c r="L68" s="2228"/>
      <c r="M68" s="2228"/>
      <c r="T68" s="378"/>
    </row>
    <row r="69" spans="1:23" ht="15" customHeight="1">
      <c r="C69" s="1399" t="s">
        <v>1539</v>
      </c>
      <c r="D69" s="1399"/>
      <c r="E69" s="1399"/>
      <c r="F69" s="1399"/>
      <c r="G69" s="1399"/>
      <c r="H69" s="1399"/>
      <c r="I69" s="1399"/>
      <c r="J69" s="1399"/>
      <c r="K69" s="1399"/>
      <c r="L69" s="1399"/>
      <c r="M69" s="1399"/>
      <c r="T69" s="378"/>
    </row>
    <row r="70" spans="1:23" ht="15" customHeight="1">
      <c r="C70" s="1399"/>
      <c r="D70" s="1399"/>
      <c r="E70" s="1399"/>
      <c r="F70" s="1399"/>
      <c r="G70" s="1399"/>
      <c r="H70" s="1399"/>
      <c r="I70" s="1399"/>
      <c r="J70" s="1399"/>
      <c r="K70" s="1399"/>
      <c r="L70" s="1399"/>
      <c r="M70" s="1399"/>
      <c r="T70" s="378"/>
    </row>
    <row r="71" spans="1:23" ht="15" customHeight="1">
      <c r="C71" s="1399"/>
      <c r="D71" s="1399"/>
      <c r="E71" s="1399"/>
      <c r="F71" s="1399"/>
      <c r="G71" s="1399"/>
      <c r="H71" s="1399"/>
      <c r="I71" s="1399"/>
      <c r="J71" s="1399"/>
      <c r="K71" s="1399"/>
      <c r="L71" s="1399"/>
      <c r="M71" s="1399"/>
      <c r="T71" s="378"/>
    </row>
    <row r="72" spans="1:23" ht="15" customHeight="1">
      <c r="C72" s="1399"/>
      <c r="D72" s="1399"/>
      <c r="E72" s="1399"/>
      <c r="F72" s="1399"/>
      <c r="G72" s="1399"/>
      <c r="H72" s="1399"/>
      <c r="I72" s="1399"/>
      <c r="J72" s="1399"/>
      <c r="K72" s="1399"/>
      <c r="L72" s="1399"/>
      <c r="M72" s="1399"/>
      <c r="T72" s="378"/>
    </row>
    <row r="73" spans="1:23" ht="15" customHeight="1">
      <c r="C73" s="1399"/>
      <c r="D73" s="1399"/>
      <c r="E73" s="1399"/>
      <c r="F73" s="1399"/>
      <c r="G73" s="1399"/>
      <c r="H73" s="1399"/>
      <c r="I73" s="1399"/>
      <c r="J73" s="1399"/>
      <c r="K73" s="1399"/>
      <c r="L73" s="1399"/>
      <c r="M73" s="1399"/>
      <c r="T73" s="378"/>
    </row>
    <row r="74" spans="1:23" ht="15" customHeight="1">
      <c r="C74" s="1399"/>
      <c r="D74" s="1399"/>
      <c r="E74" s="1399"/>
      <c r="F74" s="1399"/>
      <c r="G74" s="1399"/>
      <c r="H74" s="1399"/>
      <c r="I74" s="1399"/>
      <c r="J74" s="1399"/>
      <c r="K74" s="1399"/>
      <c r="L74" s="1399"/>
      <c r="M74" s="1399"/>
      <c r="T74" s="378"/>
    </row>
    <row r="75" spans="1:23" ht="15" customHeight="1">
      <c r="C75" s="1399"/>
      <c r="D75" s="1399"/>
      <c r="E75" s="1399"/>
      <c r="F75" s="1399"/>
      <c r="G75" s="1399"/>
      <c r="H75" s="1399"/>
      <c r="I75" s="1399"/>
      <c r="J75" s="1399"/>
      <c r="K75" s="1399"/>
      <c r="L75" s="1399"/>
      <c r="M75" s="1399"/>
      <c r="T75" s="378"/>
    </row>
    <row r="76" spans="1:23" ht="15" customHeight="1">
      <c r="C76" s="358"/>
      <c r="D76" s="359"/>
      <c r="E76" s="359"/>
      <c r="F76" s="359"/>
      <c r="G76" s="359"/>
      <c r="H76" s="359"/>
      <c r="I76" s="359"/>
      <c r="J76" s="359"/>
      <c r="K76" s="359"/>
      <c r="L76" s="359"/>
      <c r="M76" s="359"/>
      <c r="T76" s="378"/>
    </row>
    <row r="77" spans="1:23" ht="15" customHeight="1">
      <c r="C77" s="1468" t="s">
        <v>774</v>
      </c>
      <c r="D77" s="1468"/>
      <c r="E77" s="1468"/>
      <c r="F77" s="1468"/>
      <c r="G77" s="1468"/>
      <c r="H77" s="1468"/>
      <c r="I77" s="1468"/>
      <c r="J77" s="1468"/>
      <c r="K77" s="1468"/>
      <c r="L77" s="1468"/>
      <c r="M77" s="1468"/>
      <c r="N77" s="1468"/>
      <c r="O77" s="1468"/>
      <c r="P77" s="1468"/>
      <c r="Q77" s="1468"/>
      <c r="R77" s="1468"/>
      <c r="S77" s="1468"/>
      <c r="T77" s="1468"/>
      <c r="U77" s="1468"/>
      <c r="V77" s="1468"/>
      <c r="W77" s="1468"/>
    </row>
    <row r="78" spans="1:23" ht="15" customHeight="1">
      <c r="C78" s="55"/>
      <c r="D78" s="55"/>
      <c r="E78" s="1856" t="s">
        <v>779</v>
      </c>
      <c r="F78" s="1857"/>
      <c r="G78" s="1857"/>
      <c r="H78" s="1857"/>
      <c r="I78" s="1857"/>
      <c r="J78" s="1857"/>
      <c r="K78" s="1857"/>
      <c r="L78" s="1475"/>
      <c r="M78" s="1856" t="s">
        <v>792</v>
      </c>
      <c r="N78" s="1857"/>
      <c r="O78" s="1857"/>
      <c r="P78" s="1857"/>
      <c r="Q78" s="1475"/>
      <c r="R78" s="1502" t="s">
        <v>788</v>
      </c>
      <c r="S78" s="1502"/>
      <c r="T78" s="1502"/>
      <c r="U78" s="1502"/>
      <c r="V78" s="1502"/>
      <c r="W78" s="1502"/>
    </row>
    <row r="79" spans="1:23" ht="66.75" customHeight="1">
      <c r="C79" s="1262" t="s">
        <v>775</v>
      </c>
      <c r="D79" s="1262"/>
      <c r="E79" s="379" t="s">
        <v>144</v>
      </c>
      <c r="F79" s="379" t="s">
        <v>776</v>
      </c>
      <c r="G79" s="379" t="s">
        <v>148</v>
      </c>
      <c r="H79" s="379" t="s">
        <v>790</v>
      </c>
      <c r="I79" s="379" t="s">
        <v>777</v>
      </c>
      <c r="J79" s="379" t="s">
        <v>778</v>
      </c>
      <c r="K79" s="379" t="s">
        <v>789</v>
      </c>
      <c r="L79" s="379" t="s">
        <v>791</v>
      </c>
      <c r="M79" s="379" t="s">
        <v>781</v>
      </c>
      <c r="N79" s="379" t="s">
        <v>947</v>
      </c>
      <c r="O79" s="379" t="s">
        <v>948</v>
      </c>
      <c r="P79" s="379" t="s">
        <v>780</v>
      </c>
      <c r="Q79" s="379" t="s">
        <v>809</v>
      </c>
      <c r="R79" s="300" t="s">
        <v>786</v>
      </c>
      <c r="S79" s="300" t="s">
        <v>787</v>
      </c>
      <c r="T79" s="300" t="s">
        <v>949</v>
      </c>
      <c r="U79" s="300" t="s">
        <v>780</v>
      </c>
      <c r="V79" s="300" t="s">
        <v>950</v>
      </c>
      <c r="W79" s="300" t="s">
        <v>951</v>
      </c>
    </row>
    <row r="80" spans="1:23" s="296" customFormat="1" ht="15">
      <c r="A80" s="883"/>
      <c r="B80" s="65"/>
      <c r="C80" s="2230" t="s">
        <v>783</v>
      </c>
      <c r="D80" s="2230"/>
      <c r="E80" s="881">
        <v>58</v>
      </c>
      <c r="F80" s="881" t="s">
        <v>784</v>
      </c>
      <c r="G80" s="881" t="s">
        <v>785</v>
      </c>
      <c r="H80" s="881"/>
      <c r="I80" s="881" t="s">
        <v>383</v>
      </c>
      <c r="J80" s="881" t="s">
        <v>383</v>
      </c>
      <c r="K80" s="881" t="s">
        <v>383</v>
      </c>
      <c r="L80" s="1126" t="s">
        <v>383</v>
      </c>
      <c r="M80" s="881"/>
      <c r="N80" s="881"/>
      <c r="O80" s="881" t="s">
        <v>383</v>
      </c>
      <c r="P80" s="881"/>
      <c r="Q80" s="1126"/>
      <c r="R80" s="881" t="s">
        <v>383</v>
      </c>
      <c r="S80" s="881"/>
      <c r="T80" s="881" t="s">
        <v>383</v>
      </c>
      <c r="U80" s="881" t="s">
        <v>383</v>
      </c>
      <c r="V80" s="881"/>
      <c r="W80" s="881"/>
    </row>
    <row r="81" spans="1:29" s="296" customFormat="1" ht="15">
      <c r="A81" s="883"/>
      <c r="B81" s="65"/>
      <c r="C81" s="2231" t="s">
        <v>793</v>
      </c>
      <c r="D81" s="2231"/>
      <c r="E81" s="882">
        <v>48</v>
      </c>
      <c r="F81" s="882" t="s">
        <v>784</v>
      </c>
      <c r="G81" s="882" t="s">
        <v>785</v>
      </c>
      <c r="H81" s="882"/>
      <c r="I81" s="882" t="s">
        <v>383</v>
      </c>
      <c r="J81" s="882"/>
      <c r="K81" s="882" t="s">
        <v>383</v>
      </c>
      <c r="L81" s="1127" t="s">
        <v>383</v>
      </c>
      <c r="M81" s="882"/>
      <c r="N81" s="882"/>
      <c r="O81" s="882" t="s">
        <v>383</v>
      </c>
      <c r="P81" s="882"/>
      <c r="Q81" s="1127"/>
      <c r="R81" s="882" t="s">
        <v>383</v>
      </c>
      <c r="S81" s="882"/>
      <c r="T81" s="882"/>
      <c r="U81" s="882"/>
      <c r="V81" s="882"/>
      <c r="W81" s="882"/>
    </row>
    <row r="82" spans="1:29" s="296" customFormat="1" ht="15">
      <c r="A82" s="883"/>
      <c r="B82" s="65"/>
      <c r="C82" s="2230" t="s">
        <v>794</v>
      </c>
      <c r="D82" s="2230"/>
      <c r="E82" s="881">
        <v>74</v>
      </c>
      <c r="F82" s="881" t="s">
        <v>799</v>
      </c>
      <c r="G82" s="881" t="s">
        <v>785</v>
      </c>
      <c r="H82" s="881"/>
      <c r="I82" s="881" t="s">
        <v>383</v>
      </c>
      <c r="J82" s="881" t="s">
        <v>383</v>
      </c>
      <c r="K82" s="881" t="s">
        <v>383</v>
      </c>
      <c r="L82" s="1126" t="s">
        <v>383</v>
      </c>
      <c r="M82" s="881" t="s">
        <v>383</v>
      </c>
      <c r="N82" s="881"/>
      <c r="O82" s="881"/>
      <c r="P82" s="881"/>
      <c r="Q82" s="1126" t="s">
        <v>383</v>
      </c>
      <c r="R82" s="881" t="s">
        <v>383</v>
      </c>
      <c r="S82" s="881" t="s">
        <v>383</v>
      </c>
      <c r="T82" s="881"/>
      <c r="U82" s="881" t="s">
        <v>383</v>
      </c>
      <c r="V82" s="881"/>
      <c r="W82" s="881"/>
    </row>
    <row r="83" spans="1:29" s="296" customFormat="1" ht="15">
      <c r="A83" s="883"/>
      <c r="B83" s="65"/>
      <c r="C83" s="2231" t="s">
        <v>940</v>
      </c>
      <c r="D83" s="2231"/>
      <c r="E83" s="882">
        <v>49</v>
      </c>
      <c r="F83" s="882" t="s">
        <v>784</v>
      </c>
      <c r="G83" s="882" t="s">
        <v>44</v>
      </c>
      <c r="H83" s="882" t="s">
        <v>383</v>
      </c>
      <c r="I83" s="882" t="s">
        <v>383</v>
      </c>
      <c r="J83" s="882"/>
      <c r="K83" s="882" t="s">
        <v>383</v>
      </c>
      <c r="L83" s="1127" t="s">
        <v>383</v>
      </c>
      <c r="M83" s="882"/>
      <c r="N83" s="882"/>
      <c r="O83" s="882"/>
      <c r="P83" s="882" t="s">
        <v>383</v>
      </c>
      <c r="Q83" s="1127"/>
      <c r="R83" s="882"/>
      <c r="S83" s="882"/>
      <c r="T83" s="882" t="s">
        <v>383</v>
      </c>
      <c r="U83" s="882"/>
      <c r="V83" s="882" t="s">
        <v>383</v>
      </c>
      <c r="W83" s="882" t="s">
        <v>383</v>
      </c>
    </row>
    <row r="84" spans="1:29" s="296" customFormat="1" ht="15">
      <c r="A84" s="883"/>
      <c r="B84" s="65"/>
      <c r="C84" s="2230" t="s">
        <v>795</v>
      </c>
      <c r="D84" s="2230"/>
      <c r="E84" s="881">
        <v>38</v>
      </c>
      <c r="F84" s="881" t="s">
        <v>784</v>
      </c>
      <c r="G84" s="881" t="s">
        <v>785</v>
      </c>
      <c r="H84" s="881"/>
      <c r="I84" s="881" t="s">
        <v>383</v>
      </c>
      <c r="J84" s="881"/>
      <c r="K84" s="881" t="s">
        <v>383</v>
      </c>
      <c r="L84" s="1126" t="s">
        <v>383</v>
      </c>
      <c r="M84" s="881"/>
      <c r="N84" s="881"/>
      <c r="O84" s="881" t="s">
        <v>383</v>
      </c>
      <c r="P84" s="881" t="s">
        <v>383</v>
      </c>
      <c r="Q84" s="1126"/>
      <c r="R84" s="881" t="s">
        <v>383</v>
      </c>
      <c r="S84" s="881"/>
      <c r="T84" s="881" t="s">
        <v>383</v>
      </c>
      <c r="U84" s="881" t="s">
        <v>383</v>
      </c>
      <c r="V84" s="881"/>
      <c r="W84" s="881"/>
    </row>
    <row r="85" spans="1:29" s="296" customFormat="1" ht="15">
      <c r="A85" s="883"/>
      <c r="B85" s="65"/>
      <c r="C85" s="2231" t="s">
        <v>796</v>
      </c>
      <c r="D85" s="2231"/>
      <c r="E85" s="882">
        <v>65</v>
      </c>
      <c r="F85" s="882" t="s">
        <v>784</v>
      </c>
      <c r="G85" s="882" t="s">
        <v>785</v>
      </c>
      <c r="H85" s="882"/>
      <c r="I85" s="882" t="s">
        <v>383</v>
      </c>
      <c r="J85" s="882"/>
      <c r="K85" s="882" t="s">
        <v>383</v>
      </c>
      <c r="L85" s="1127" t="s">
        <v>383</v>
      </c>
      <c r="M85" s="882" t="s">
        <v>383</v>
      </c>
      <c r="N85" s="882"/>
      <c r="O85" s="882" t="s">
        <v>383</v>
      </c>
      <c r="P85" s="882"/>
      <c r="Q85" s="1127" t="s">
        <v>383</v>
      </c>
      <c r="R85" s="882" t="s">
        <v>383</v>
      </c>
      <c r="S85" s="882"/>
      <c r="T85" s="882"/>
      <c r="U85" s="882"/>
      <c r="V85" s="882"/>
      <c r="W85" s="882"/>
    </row>
    <row r="86" spans="1:29" s="296" customFormat="1" ht="15">
      <c r="A86" s="883"/>
      <c r="B86" s="65"/>
      <c r="C86" s="2230" t="s">
        <v>797</v>
      </c>
      <c r="D86" s="2230"/>
      <c r="E86" s="881">
        <v>68</v>
      </c>
      <c r="F86" s="881" t="s">
        <v>784</v>
      </c>
      <c r="G86" s="881" t="s">
        <v>785</v>
      </c>
      <c r="H86" s="881"/>
      <c r="I86" s="881" t="s">
        <v>383</v>
      </c>
      <c r="J86" s="881"/>
      <c r="K86" s="881" t="s">
        <v>383</v>
      </c>
      <c r="L86" s="1126" t="s">
        <v>383</v>
      </c>
      <c r="M86" s="881" t="s">
        <v>383</v>
      </c>
      <c r="N86" s="881"/>
      <c r="O86" s="881" t="s">
        <v>383</v>
      </c>
      <c r="P86" s="881"/>
      <c r="Q86" s="1126" t="s">
        <v>383</v>
      </c>
      <c r="R86" s="881" t="s">
        <v>383</v>
      </c>
      <c r="S86" s="881" t="s">
        <v>383</v>
      </c>
      <c r="T86" s="881"/>
      <c r="U86" s="881"/>
      <c r="V86" s="881"/>
      <c r="W86" s="881"/>
    </row>
    <row r="87" spans="1:29" s="296" customFormat="1" ht="15">
      <c r="A87" s="883"/>
      <c r="B87" s="65"/>
      <c r="C87" s="2231" t="s">
        <v>798</v>
      </c>
      <c r="D87" s="2231"/>
      <c r="E87" s="882">
        <v>66</v>
      </c>
      <c r="F87" s="882" t="s">
        <v>784</v>
      </c>
      <c r="G87" s="882" t="s">
        <v>785</v>
      </c>
      <c r="H87" s="882"/>
      <c r="I87" s="882" t="s">
        <v>383</v>
      </c>
      <c r="J87" s="882" t="s">
        <v>383</v>
      </c>
      <c r="K87" s="882" t="s">
        <v>383</v>
      </c>
      <c r="L87" s="1127" t="s">
        <v>383</v>
      </c>
      <c r="M87" s="882"/>
      <c r="N87" s="882" t="s">
        <v>383</v>
      </c>
      <c r="O87" s="882"/>
      <c r="P87" s="882"/>
      <c r="Q87" s="1127"/>
      <c r="R87" s="882"/>
      <c r="S87" s="882"/>
      <c r="T87" s="882" t="s">
        <v>383</v>
      </c>
      <c r="U87" s="882"/>
      <c r="V87" s="882" t="s">
        <v>383</v>
      </c>
      <c r="W87" s="882"/>
    </row>
    <row r="88" spans="1:29" ht="13.5">
      <c r="X88" s="296"/>
      <c r="Y88" s="296"/>
      <c r="Z88" s="296"/>
      <c r="AA88" s="296"/>
      <c r="AB88" s="296"/>
      <c r="AC88" s="296"/>
    </row>
    <row r="89" spans="1:29" ht="13.5">
      <c r="X89" s="296"/>
      <c r="Y89" s="296"/>
      <c r="Z89" s="296"/>
      <c r="AA89" s="296"/>
      <c r="AB89" s="296"/>
      <c r="AC89" s="296"/>
    </row>
    <row r="90" spans="1:29" ht="13.5">
      <c r="X90" s="296"/>
      <c r="Y90" s="296"/>
      <c r="Z90" s="296"/>
      <c r="AA90" s="296"/>
      <c r="AB90" s="296"/>
      <c r="AC90" s="296"/>
    </row>
    <row r="91" spans="1:29" ht="15" customHeight="1">
      <c r="L91" s="11" t="s">
        <v>1572</v>
      </c>
      <c r="M91" s="1144">
        <f>3/8</f>
        <v>0.375</v>
      </c>
      <c r="X91" s="296"/>
      <c r="Y91" s="296"/>
      <c r="Z91" s="296"/>
      <c r="AA91" s="296"/>
      <c r="AB91" s="296"/>
      <c r="AC91" s="296"/>
    </row>
    <row r="92" spans="1:29" ht="15" customHeight="1">
      <c r="C92" s="11" t="s">
        <v>951</v>
      </c>
      <c r="D92" s="1144">
        <f>1/8</f>
        <v>0.125</v>
      </c>
      <c r="L92" s="11" t="s">
        <v>1570</v>
      </c>
      <c r="M92" s="1144">
        <f>2/8</f>
        <v>0.25</v>
      </c>
      <c r="X92" s="296"/>
      <c r="Y92" s="296"/>
      <c r="Z92" s="296"/>
      <c r="AA92" s="296"/>
      <c r="AB92" s="296"/>
      <c r="AC92" s="296"/>
    </row>
    <row r="93" spans="1:29" ht="13.5">
      <c r="C93" s="11" t="s">
        <v>950</v>
      </c>
      <c r="D93" s="1144">
        <f>2/8</f>
        <v>0.25</v>
      </c>
      <c r="G93" s="11" t="s">
        <v>1568</v>
      </c>
      <c r="H93" s="1144">
        <f>3/8</f>
        <v>0.375</v>
      </c>
      <c r="J93" s="1165">
        <f>3/8</f>
        <v>0.375</v>
      </c>
      <c r="L93" s="11" t="s">
        <v>1571</v>
      </c>
      <c r="M93" s="1144">
        <f>3/8</f>
        <v>0.375</v>
      </c>
      <c r="X93" s="296"/>
      <c r="Y93" s="296"/>
      <c r="Z93" s="296"/>
      <c r="AA93" s="296"/>
      <c r="AB93" s="296"/>
      <c r="AC93" s="296"/>
    </row>
    <row r="94" spans="1:29" s="296" customFormat="1" ht="13.5">
      <c r="A94" s="295"/>
      <c r="C94" s="11" t="s">
        <v>1566</v>
      </c>
      <c r="D94" s="1144">
        <f>3/8</f>
        <v>0.375</v>
      </c>
      <c r="E94" s="11"/>
      <c r="F94" s="11"/>
      <c r="G94" s="11" t="s">
        <v>1569</v>
      </c>
      <c r="H94" s="1144">
        <f>5/8</f>
        <v>0.625</v>
      </c>
      <c r="I94" s="11"/>
      <c r="J94" s="1165">
        <f>5/8</f>
        <v>0.625</v>
      </c>
      <c r="K94" s="11"/>
      <c r="L94" s="11"/>
      <c r="M94" s="11"/>
      <c r="N94" s="11"/>
      <c r="O94" s="11"/>
      <c r="P94" s="11"/>
      <c r="Q94" s="11"/>
      <c r="R94" s="11"/>
      <c r="S94" s="11"/>
      <c r="T94" s="11"/>
      <c r="U94" s="11"/>
      <c r="V94" s="11"/>
      <c r="W94" s="11"/>
    </row>
    <row r="95" spans="1:29" s="296" customFormat="1" ht="13.5">
      <c r="A95" s="295"/>
      <c r="C95" s="11" t="s">
        <v>949</v>
      </c>
      <c r="D95" s="1144">
        <f>4/8</f>
        <v>0.5</v>
      </c>
      <c r="E95" s="11"/>
      <c r="F95" s="11"/>
      <c r="G95" s="11"/>
      <c r="H95" s="11"/>
      <c r="I95" s="11"/>
      <c r="J95" s="11"/>
      <c r="K95" s="11"/>
      <c r="L95" s="11"/>
      <c r="M95" s="11"/>
      <c r="N95" s="11"/>
      <c r="O95" s="11"/>
      <c r="P95" s="11"/>
      <c r="Q95" s="11"/>
      <c r="R95" s="11"/>
      <c r="S95" s="11"/>
      <c r="T95" s="11"/>
      <c r="U95" s="11"/>
      <c r="V95" s="11"/>
      <c r="W95" s="11"/>
    </row>
    <row r="96" spans="1:29" s="296" customFormat="1" ht="13.5">
      <c r="A96" s="295"/>
      <c r="C96" s="11" t="s">
        <v>1567</v>
      </c>
      <c r="D96" s="1144">
        <f>2/8</f>
        <v>0.25</v>
      </c>
      <c r="E96" s="11"/>
      <c r="F96" s="11"/>
      <c r="G96" s="11"/>
      <c r="H96" s="11"/>
      <c r="I96" s="11"/>
      <c r="J96" s="11"/>
      <c r="K96" s="11"/>
      <c r="L96" s="11"/>
      <c r="M96" s="11"/>
      <c r="N96" s="11"/>
      <c r="O96" s="11"/>
      <c r="P96" s="11"/>
      <c r="Q96" s="11"/>
      <c r="R96" s="11"/>
      <c r="S96" s="11"/>
      <c r="T96" s="11"/>
      <c r="U96" s="11"/>
      <c r="V96" s="11"/>
      <c r="W96" s="11"/>
    </row>
    <row r="97" spans="1:29" s="296" customFormat="1" ht="13.5">
      <c r="A97" s="295"/>
      <c r="C97" s="11" t="s">
        <v>786</v>
      </c>
      <c r="D97" s="1144">
        <f>6/8</f>
        <v>0.75</v>
      </c>
      <c r="E97" s="11"/>
      <c r="F97" s="11"/>
      <c r="G97" s="11"/>
      <c r="H97" s="11"/>
      <c r="I97" s="11"/>
      <c r="J97" s="11"/>
      <c r="K97" s="11"/>
      <c r="L97" s="11"/>
      <c r="M97" s="11"/>
      <c r="N97" s="11"/>
      <c r="O97" s="11"/>
      <c r="P97" s="11"/>
      <c r="Q97" s="11"/>
      <c r="R97" s="11"/>
      <c r="S97" s="11"/>
      <c r="T97" s="11"/>
      <c r="U97" s="11"/>
      <c r="V97" s="11"/>
      <c r="W97" s="11"/>
    </row>
    <row r="98" spans="1:29" ht="13.5">
      <c r="X98" s="296"/>
      <c r="Y98" s="296"/>
      <c r="Z98" s="296"/>
      <c r="AA98" s="296"/>
      <c r="AB98" s="296"/>
      <c r="AC98" s="296"/>
    </row>
    <row r="99" spans="1:29" ht="13.5">
      <c r="X99" s="296"/>
      <c r="Y99" s="296"/>
      <c r="Z99" s="296"/>
      <c r="AA99" s="296"/>
      <c r="AB99" s="296"/>
      <c r="AC99" s="296"/>
    </row>
    <row r="100" spans="1:29" ht="15" customHeight="1">
      <c r="X100" s="296"/>
      <c r="Y100" s="296"/>
      <c r="Z100" s="296"/>
      <c r="AA100" s="296"/>
      <c r="AB100" s="296"/>
      <c r="AC100" s="296"/>
    </row>
    <row r="101" spans="1:29" ht="15" customHeight="1">
      <c r="X101" s="296"/>
      <c r="Y101" s="296"/>
      <c r="Z101" s="296"/>
      <c r="AA101" s="296"/>
      <c r="AB101" s="296"/>
      <c r="AC101" s="296"/>
    </row>
    <row r="102" spans="1:29" ht="13.5">
      <c r="X102" s="296"/>
      <c r="Y102" s="296"/>
      <c r="Z102" s="296"/>
      <c r="AA102" s="296"/>
      <c r="AB102" s="296"/>
      <c r="AC102" s="296"/>
    </row>
    <row r="103" spans="1:29" ht="13.5"/>
    <row r="104" spans="1:29" ht="13.5">
      <c r="C104" s="12"/>
    </row>
    <row r="105" spans="1:29" ht="13.5"/>
    <row r="106" spans="1:29" ht="15">
      <c r="C106" s="2243" t="s">
        <v>800</v>
      </c>
      <c r="D106" s="2243"/>
      <c r="E106" s="2243"/>
      <c r="F106" s="2243"/>
      <c r="G106" s="2243"/>
      <c r="H106" s="2243"/>
      <c r="I106" s="2243"/>
      <c r="J106" s="2243"/>
      <c r="K106" s="2243"/>
      <c r="L106" s="2243"/>
      <c r="M106" s="2243"/>
      <c r="N106" s="2243"/>
      <c r="O106" s="2243"/>
      <c r="P106" s="2243"/>
      <c r="Q106" s="2243"/>
      <c r="R106" s="2243"/>
      <c r="S106" s="2243"/>
    </row>
    <row r="107" spans="1:29" ht="15">
      <c r="C107" s="55"/>
      <c r="D107" s="55"/>
      <c r="E107" s="2229" t="s">
        <v>779</v>
      </c>
      <c r="F107" s="2229"/>
      <c r="G107" s="2229"/>
      <c r="H107" s="2229"/>
      <c r="I107" s="2229"/>
      <c r="J107" s="2229"/>
      <c r="K107" s="2229"/>
      <c r="L107" s="2229"/>
      <c r="M107" s="2229"/>
      <c r="N107" s="2232" t="s">
        <v>788</v>
      </c>
      <c r="O107" s="2232"/>
      <c r="P107" s="2232"/>
      <c r="Q107" s="2232"/>
      <c r="R107" s="2232"/>
      <c r="S107" s="2232"/>
    </row>
    <row r="108" spans="1:29" ht="72.650000000000006" customHeight="1">
      <c r="C108" s="1262" t="s">
        <v>801</v>
      </c>
      <c r="D108" s="1262"/>
      <c r="E108" s="379" t="s">
        <v>144</v>
      </c>
      <c r="F108" s="379" t="s">
        <v>776</v>
      </c>
      <c r="G108" s="379" t="s">
        <v>148</v>
      </c>
      <c r="H108" s="379" t="s">
        <v>790</v>
      </c>
      <c r="I108" s="379" t="s">
        <v>777</v>
      </c>
      <c r="J108" s="379" t="s">
        <v>778</v>
      </c>
      <c r="K108" s="379" t="s">
        <v>789</v>
      </c>
      <c r="L108" s="379" t="s">
        <v>791</v>
      </c>
      <c r="M108" s="300" t="s">
        <v>941</v>
      </c>
      <c r="N108" s="300" t="s">
        <v>786</v>
      </c>
      <c r="O108" s="300" t="s">
        <v>787</v>
      </c>
      <c r="P108" s="300" t="s">
        <v>949</v>
      </c>
      <c r="Q108" s="300" t="s">
        <v>780</v>
      </c>
      <c r="R108" s="300" t="s">
        <v>950</v>
      </c>
      <c r="S108" s="300" t="s">
        <v>951</v>
      </c>
    </row>
    <row r="109" spans="1:29" ht="15" customHeight="1">
      <c r="C109" s="2230" t="s">
        <v>794</v>
      </c>
      <c r="D109" s="2230"/>
      <c r="E109" s="881">
        <v>74</v>
      </c>
      <c r="F109" s="881" t="s">
        <v>799</v>
      </c>
      <c r="G109" s="881" t="s">
        <v>785</v>
      </c>
      <c r="H109" s="881"/>
      <c r="I109" s="881" t="s">
        <v>383</v>
      </c>
      <c r="J109" s="881" t="s">
        <v>383</v>
      </c>
      <c r="K109" s="881" t="s">
        <v>383</v>
      </c>
      <c r="L109" s="881" t="s">
        <v>383</v>
      </c>
      <c r="M109" s="1126" t="s">
        <v>383</v>
      </c>
      <c r="N109" s="881" t="s">
        <v>383</v>
      </c>
      <c r="O109" s="881" t="s">
        <v>383</v>
      </c>
      <c r="P109" s="881"/>
      <c r="Q109" s="881" t="s">
        <v>383</v>
      </c>
      <c r="R109" s="881"/>
      <c r="S109" s="881"/>
      <c r="T109" s="296"/>
      <c r="U109" s="296"/>
      <c r="V109" s="296"/>
      <c r="W109" s="296"/>
      <c r="X109" s="296"/>
      <c r="Y109" s="296"/>
      <c r="Z109" s="296"/>
      <c r="AA109" s="296"/>
      <c r="AB109" s="296"/>
      <c r="AC109" s="296"/>
    </row>
    <row r="110" spans="1:29" ht="15">
      <c r="C110" s="2231" t="s">
        <v>796</v>
      </c>
      <c r="D110" s="2231"/>
      <c r="E110" s="882">
        <v>65</v>
      </c>
      <c r="F110" s="882" t="s">
        <v>784</v>
      </c>
      <c r="G110" s="882" t="s">
        <v>785</v>
      </c>
      <c r="H110" s="882"/>
      <c r="I110" s="882" t="s">
        <v>383</v>
      </c>
      <c r="J110" s="882"/>
      <c r="K110" s="882" t="s">
        <v>383</v>
      </c>
      <c r="L110" s="882" t="s">
        <v>383</v>
      </c>
      <c r="M110" s="1127" t="s">
        <v>383</v>
      </c>
      <c r="N110" s="882" t="s">
        <v>383</v>
      </c>
      <c r="O110" s="882"/>
      <c r="P110" s="882"/>
      <c r="Q110" s="882"/>
      <c r="R110" s="882"/>
      <c r="S110" s="882"/>
      <c r="T110" s="296"/>
      <c r="U110" s="296"/>
      <c r="V110" s="296"/>
      <c r="W110" s="296"/>
      <c r="X110" s="296"/>
      <c r="Y110" s="296"/>
      <c r="Z110" s="296"/>
      <c r="AA110" s="296"/>
      <c r="AB110" s="296"/>
      <c r="AC110" s="296"/>
    </row>
    <row r="111" spans="1:29" ht="15">
      <c r="C111" s="2230" t="s">
        <v>797</v>
      </c>
      <c r="D111" s="2230"/>
      <c r="E111" s="881">
        <v>68</v>
      </c>
      <c r="F111" s="881" t="s">
        <v>784</v>
      </c>
      <c r="G111" s="881" t="s">
        <v>785</v>
      </c>
      <c r="H111" s="881"/>
      <c r="I111" s="881" t="s">
        <v>383</v>
      </c>
      <c r="J111" s="881"/>
      <c r="K111" s="881" t="s">
        <v>383</v>
      </c>
      <c r="L111" s="881" t="s">
        <v>383</v>
      </c>
      <c r="M111" s="1126" t="s">
        <v>383</v>
      </c>
      <c r="N111" s="881" t="s">
        <v>383</v>
      </c>
      <c r="O111" s="881" t="s">
        <v>383</v>
      </c>
      <c r="P111" s="881"/>
      <c r="Q111" s="881"/>
      <c r="R111" s="881"/>
      <c r="S111" s="881"/>
      <c r="T111" s="296"/>
      <c r="U111" s="296"/>
      <c r="V111" s="296"/>
      <c r="W111" s="296"/>
      <c r="X111" s="296"/>
      <c r="Y111" s="296"/>
      <c r="Z111" s="296"/>
      <c r="AA111" s="296"/>
      <c r="AB111" s="296"/>
      <c r="AC111" s="296"/>
    </row>
    <row r="112" spans="1:29" ht="15">
      <c r="C112" s="2231" t="s">
        <v>942</v>
      </c>
      <c r="D112" s="2231"/>
      <c r="E112" s="882">
        <v>58</v>
      </c>
      <c r="F112" s="882" t="s">
        <v>784</v>
      </c>
      <c r="G112" s="882" t="s">
        <v>44</v>
      </c>
      <c r="H112" s="882" t="s">
        <v>383</v>
      </c>
      <c r="I112" s="882"/>
      <c r="J112" s="882" t="s">
        <v>383</v>
      </c>
      <c r="K112" s="882"/>
      <c r="L112" s="882"/>
      <c r="M112" s="1127"/>
      <c r="N112" s="882"/>
      <c r="O112" s="882" t="s">
        <v>383</v>
      </c>
      <c r="P112" s="882"/>
      <c r="Q112" s="882"/>
      <c r="R112" s="882"/>
      <c r="S112" s="882"/>
      <c r="T112" s="296"/>
      <c r="U112" s="296"/>
      <c r="V112" s="296"/>
      <c r="W112" s="296"/>
      <c r="X112" s="296"/>
      <c r="Y112" s="296"/>
      <c r="Z112" s="296"/>
      <c r="AA112" s="296"/>
      <c r="AB112" s="296"/>
      <c r="AC112" s="296"/>
    </row>
    <row r="113" spans="3:19" ht="13.5"/>
    <row r="114" spans="3:19" ht="13.5"/>
    <row r="115" spans="3:19" ht="15">
      <c r="C115" s="1468" t="s">
        <v>944</v>
      </c>
      <c r="D115" s="1468"/>
      <c r="E115" s="1468"/>
      <c r="F115" s="1468"/>
      <c r="G115" s="1468"/>
      <c r="H115" s="1468"/>
      <c r="I115" s="1468"/>
      <c r="J115" s="1468"/>
      <c r="K115" s="1468"/>
      <c r="L115" s="1468"/>
      <c r="M115" s="1468"/>
      <c r="N115" s="1468"/>
      <c r="O115" s="1468"/>
      <c r="P115" s="1468"/>
      <c r="Q115" s="1468"/>
      <c r="R115" s="1468"/>
      <c r="S115" s="1468"/>
    </row>
    <row r="116" spans="3:19" ht="15">
      <c r="C116" s="55"/>
      <c r="D116" s="55"/>
      <c r="E116" s="2229" t="s">
        <v>779</v>
      </c>
      <c r="F116" s="2229"/>
      <c r="G116" s="2229"/>
      <c r="H116" s="2229"/>
      <c r="I116" s="2229"/>
      <c r="J116" s="2229"/>
      <c r="K116" s="2229"/>
      <c r="L116" s="2229"/>
      <c r="M116" s="2229"/>
      <c r="N116" s="2232" t="s">
        <v>788</v>
      </c>
      <c r="O116" s="2232"/>
      <c r="P116" s="2232"/>
      <c r="Q116" s="2232"/>
      <c r="R116" s="2232"/>
      <c r="S116" s="2232"/>
    </row>
    <row r="117" spans="3:19" ht="72" customHeight="1">
      <c r="C117" s="1262" t="s">
        <v>945</v>
      </c>
      <c r="D117" s="1262"/>
      <c r="E117" s="379" t="s">
        <v>144</v>
      </c>
      <c r="F117" s="379" t="s">
        <v>776</v>
      </c>
      <c r="G117" s="379" t="s">
        <v>148</v>
      </c>
      <c r="H117" s="379" t="s">
        <v>790</v>
      </c>
      <c r="I117" s="379" t="s">
        <v>777</v>
      </c>
      <c r="J117" s="379" t="s">
        <v>778</v>
      </c>
      <c r="K117" s="379" t="s">
        <v>789</v>
      </c>
      <c r="L117" s="379" t="s">
        <v>791</v>
      </c>
      <c r="M117" s="300" t="s">
        <v>941</v>
      </c>
      <c r="N117" s="300" t="s">
        <v>786</v>
      </c>
      <c r="O117" s="300" t="s">
        <v>787</v>
      </c>
      <c r="P117" s="300" t="s">
        <v>949</v>
      </c>
      <c r="Q117" s="300" t="s">
        <v>780</v>
      </c>
      <c r="R117" s="300" t="s">
        <v>950</v>
      </c>
      <c r="S117" s="300" t="s">
        <v>951</v>
      </c>
    </row>
    <row r="118" spans="3:19" ht="15">
      <c r="C118" s="2095" t="s">
        <v>798</v>
      </c>
      <c r="D118" s="2095"/>
      <c r="E118" s="380">
        <v>67</v>
      </c>
      <c r="F118" s="380" t="s">
        <v>784</v>
      </c>
      <c r="G118" s="380" t="s">
        <v>43</v>
      </c>
      <c r="H118" s="881"/>
      <c r="I118" s="881" t="s">
        <v>383</v>
      </c>
      <c r="J118" s="881" t="s">
        <v>383</v>
      </c>
      <c r="K118" s="881" t="s">
        <v>383</v>
      </c>
      <c r="L118" s="881" t="s">
        <v>383</v>
      </c>
      <c r="M118" s="1126" t="s">
        <v>383</v>
      </c>
      <c r="N118" s="881"/>
      <c r="O118" s="881"/>
      <c r="P118" s="881" t="s">
        <v>383</v>
      </c>
      <c r="Q118" s="881"/>
      <c r="R118" s="881" t="s">
        <v>383</v>
      </c>
      <c r="S118" s="881"/>
    </row>
    <row r="119" spans="3:19" ht="15" customHeight="1">
      <c r="C119" s="2093" t="s">
        <v>802</v>
      </c>
      <c r="D119" s="2093"/>
      <c r="E119" s="381">
        <v>74</v>
      </c>
      <c r="F119" s="381" t="s">
        <v>784</v>
      </c>
      <c r="G119" s="381" t="s">
        <v>43</v>
      </c>
      <c r="H119" s="882"/>
      <c r="I119" s="882"/>
      <c r="J119" s="882" t="s">
        <v>383</v>
      </c>
      <c r="K119" s="882"/>
      <c r="L119" s="882"/>
      <c r="M119" s="1127"/>
      <c r="N119" s="882"/>
      <c r="O119" s="882"/>
      <c r="P119" s="882"/>
      <c r="Q119" s="882" t="s">
        <v>383</v>
      </c>
      <c r="R119" s="882" t="s">
        <v>383</v>
      </c>
      <c r="S119" s="882"/>
    </row>
    <row r="120" spans="3:19" ht="15" customHeight="1">
      <c r="C120" s="2095" t="s">
        <v>803</v>
      </c>
      <c r="D120" s="2095"/>
      <c r="E120" s="380">
        <v>67</v>
      </c>
      <c r="F120" s="380" t="s">
        <v>784</v>
      </c>
      <c r="G120" s="380" t="s">
        <v>43</v>
      </c>
      <c r="H120" s="881"/>
      <c r="I120" s="881"/>
      <c r="J120" s="881" t="s">
        <v>383</v>
      </c>
      <c r="K120" s="881"/>
      <c r="L120" s="881"/>
      <c r="M120" s="1126"/>
      <c r="N120" s="881"/>
      <c r="O120" s="881"/>
      <c r="P120" s="881"/>
      <c r="Q120" s="881" t="s">
        <v>383</v>
      </c>
      <c r="R120" s="881" t="s">
        <v>383</v>
      </c>
      <c r="S120" s="881"/>
    </row>
    <row r="121" spans="3:19" ht="13.5"/>
    <row r="122" spans="3:19" ht="13.5"/>
    <row r="123" spans="3:19" ht="15">
      <c r="C123" s="1468" t="s">
        <v>881</v>
      </c>
      <c r="D123" s="1468"/>
      <c r="E123" s="1468"/>
      <c r="F123" s="1468"/>
      <c r="G123" s="1468"/>
      <c r="H123" s="1468"/>
      <c r="I123" s="1468"/>
      <c r="J123" s="1468"/>
      <c r="K123" s="1468"/>
      <c r="L123" s="1468"/>
      <c r="M123" s="1468"/>
      <c r="N123" s="1468"/>
      <c r="O123" s="1468"/>
      <c r="P123" s="1468"/>
      <c r="Q123" s="1468"/>
      <c r="R123" s="1468"/>
      <c r="S123" s="1468"/>
    </row>
    <row r="124" spans="3:19" ht="15">
      <c r="C124" s="55"/>
      <c r="D124" s="55"/>
      <c r="E124" s="2229" t="s">
        <v>779</v>
      </c>
      <c r="F124" s="2229"/>
      <c r="G124" s="2229"/>
      <c r="H124" s="2229"/>
      <c r="I124" s="2229"/>
      <c r="J124" s="2229"/>
      <c r="K124" s="2229"/>
      <c r="L124" s="2229"/>
      <c r="M124" s="2229"/>
      <c r="N124" s="2232" t="s">
        <v>788</v>
      </c>
      <c r="O124" s="2232"/>
      <c r="P124" s="2232"/>
      <c r="Q124" s="2232"/>
      <c r="R124" s="2232"/>
      <c r="S124" s="2232"/>
    </row>
    <row r="125" spans="3:19" ht="75" customHeight="1">
      <c r="C125" s="1262" t="s">
        <v>943</v>
      </c>
      <c r="D125" s="1262"/>
      <c r="E125" s="379" t="s">
        <v>144</v>
      </c>
      <c r="F125" s="379" t="s">
        <v>776</v>
      </c>
      <c r="G125" s="379" t="s">
        <v>148</v>
      </c>
      <c r="H125" s="379" t="s">
        <v>790</v>
      </c>
      <c r="I125" s="379" t="s">
        <v>777</v>
      </c>
      <c r="J125" s="379" t="s">
        <v>778</v>
      </c>
      <c r="K125" s="379" t="s">
        <v>789</v>
      </c>
      <c r="L125" s="379" t="s">
        <v>791</v>
      </c>
      <c r="M125" s="300" t="s">
        <v>941</v>
      </c>
      <c r="N125" s="300" t="s">
        <v>786</v>
      </c>
      <c r="O125" s="300" t="s">
        <v>787</v>
      </c>
      <c r="P125" s="300" t="s">
        <v>949</v>
      </c>
      <c r="Q125" s="300" t="s">
        <v>780</v>
      </c>
      <c r="R125" s="300" t="s">
        <v>950</v>
      </c>
      <c r="S125" s="300" t="s">
        <v>951</v>
      </c>
    </row>
    <row r="126" spans="3:19" ht="15">
      <c r="C126" s="2095" t="s">
        <v>796</v>
      </c>
      <c r="D126" s="2095"/>
      <c r="E126" s="380">
        <v>65</v>
      </c>
      <c r="F126" s="380" t="s">
        <v>784</v>
      </c>
      <c r="G126" s="380" t="s">
        <v>43</v>
      </c>
      <c r="H126" s="881"/>
      <c r="I126" s="881" t="s">
        <v>383</v>
      </c>
      <c r="J126" s="881"/>
      <c r="K126" s="881" t="s">
        <v>383</v>
      </c>
      <c r="L126" s="881" t="s">
        <v>383</v>
      </c>
      <c r="M126" s="1126" t="s">
        <v>383</v>
      </c>
      <c r="N126" s="1128" t="s">
        <v>383</v>
      </c>
      <c r="O126" s="881"/>
      <c r="P126" s="881"/>
      <c r="Q126" s="881"/>
      <c r="R126" s="881"/>
      <c r="S126" s="881"/>
    </row>
    <row r="127" spans="3:19" ht="15" customHeight="1">
      <c r="C127" s="2093" t="s">
        <v>783</v>
      </c>
      <c r="D127" s="2093"/>
      <c r="E127" s="381">
        <v>58</v>
      </c>
      <c r="F127" s="381" t="s">
        <v>784</v>
      </c>
      <c r="G127" s="381" t="s">
        <v>43</v>
      </c>
      <c r="H127" s="882"/>
      <c r="I127" s="882" t="s">
        <v>383</v>
      </c>
      <c r="J127" s="882" t="s">
        <v>383</v>
      </c>
      <c r="K127" s="882" t="s">
        <v>383</v>
      </c>
      <c r="L127" s="882" t="s">
        <v>383</v>
      </c>
      <c r="M127" s="1127" t="s">
        <v>383</v>
      </c>
      <c r="N127" s="1129" t="s">
        <v>383</v>
      </c>
      <c r="O127" s="882"/>
      <c r="P127" s="882" t="s">
        <v>383</v>
      </c>
      <c r="Q127" s="882" t="s">
        <v>383</v>
      </c>
      <c r="R127" s="882"/>
      <c r="S127" s="882"/>
    </row>
    <row r="128" spans="3:19" ht="15" customHeight="1">
      <c r="C128" s="2095" t="s">
        <v>797</v>
      </c>
      <c r="D128" s="2095"/>
      <c r="E128" s="380">
        <v>68</v>
      </c>
      <c r="F128" s="380" t="s">
        <v>784</v>
      </c>
      <c r="G128" s="380" t="s">
        <v>43</v>
      </c>
      <c r="H128" s="881"/>
      <c r="I128" s="881" t="s">
        <v>383</v>
      </c>
      <c r="J128" s="881"/>
      <c r="K128" s="881" t="s">
        <v>383</v>
      </c>
      <c r="L128" s="881" t="s">
        <v>383</v>
      </c>
      <c r="M128" s="1126" t="s">
        <v>383</v>
      </c>
      <c r="N128" s="881" t="s">
        <v>383</v>
      </c>
      <c r="O128" s="881" t="s">
        <v>383</v>
      </c>
      <c r="P128" s="881"/>
      <c r="Q128" s="881"/>
      <c r="R128" s="881"/>
      <c r="S128" s="881"/>
    </row>
    <row r="129" spans="3:19" ht="15">
      <c r="C129" s="2093" t="s">
        <v>804</v>
      </c>
      <c r="D129" s="2093"/>
      <c r="E129" s="381">
        <v>76</v>
      </c>
      <c r="F129" s="381" t="s">
        <v>784</v>
      </c>
      <c r="G129" s="381" t="s">
        <v>43</v>
      </c>
      <c r="H129" s="882"/>
      <c r="I129" s="882"/>
      <c r="J129" s="882" t="s">
        <v>383</v>
      </c>
      <c r="K129" s="882"/>
      <c r="L129" s="882"/>
      <c r="M129" s="1127"/>
      <c r="N129" s="882" t="s">
        <v>383</v>
      </c>
      <c r="O129" s="882"/>
      <c r="P129" s="882"/>
      <c r="Q129" s="882"/>
      <c r="R129" s="882"/>
      <c r="S129" s="882"/>
    </row>
    <row r="130" spans="3:19" ht="15">
      <c r="C130" s="2095" t="s">
        <v>795</v>
      </c>
      <c r="D130" s="2095"/>
      <c r="E130" s="380">
        <v>38</v>
      </c>
      <c r="F130" s="380" t="s">
        <v>784</v>
      </c>
      <c r="G130" s="380" t="s">
        <v>43</v>
      </c>
      <c r="H130" s="881"/>
      <c r="I130" s="881"/>
      <c r="J130" s="881"/>
      <c r="K130" s="881" t="s">
        <v>383</v>
      </c>
      <c r="L130" s="881" t="s">
        <v>383</v>
      </c>
      <c r="M130" s="1126" t="s">
        <v>383</v>
      </c>
      <c r="N130" s="881" t="s">
        <v>383</v>
      </c>
      <c r="O130" s="881"/>
      <c r="P130" s="881" t="s">
        <v>383</v>
      </c>
      <c r="Q130" s="881" t="s">
        <v>383</v>
      </c>
      <c r="R130" s="881"/>
      <c r="S130" s="881"/>
    </row>
    <row r="131" spans="3:19" ht="15">
      <c r="C131" s="2093" t="s">
        <v>793</v>
      </c>
      <c r="D131" s="2093"/>
      <c r="E131" s="381">
        <v>48</v>
      </c>
      <c r="F131" s="381" t="s">
        <v>784</v>
      </c>
      <c r="G131" s="381" t="s">
        <v>43</v>
      </c>
      <c r="H131" s="882"/>
      <c r="I131" s="882" t="s">
        <v>383</v>
      </c>
      <c r="J131" s="882"/>
      <c r="K131" s="882" t="s">
        <v>383</v>
      </c>
      <c r="L131" s="882" t="s">
        <v>383</v>
      </c>
      <c r="M131" s="1127" t="s">
        <v>383</v>
      </c>
      <c r="N131" s="882" t="s">
        <v>383</v>
      </c>
      <c r="O131" s="882"/>
      <c r="P131" s="882"/>
      <c r="Q131" s="882"/>
      <c r="R131" s="882"/>
      <c r="S131" s="882"/>
    </row>
    <row r="132" spans="3:19" ht="13.5"/>
    <row r="133" spans="3:19" ht="13.5"/>
    <row r="134" spans="3:19" ht="15">
      <c r="C134" s="1468" t="s">
        <v>805</v>
      </c>
      <c r="D134" s="1468"/>
      <c r="E134" s="1468"/>
      <c r="F134" s="1468"/>
      <c r="G134" s="1468"/>
      <c r="H134" s="1468"/>
      <c r="I134" s="1468"/>
      <c r="J134" s="1468"/>
      <c r="K134" s="1468"/>
      <c r="L134" s="1468"/>
      <c r="M134" s="1468"/>
      <c r="N134" s="1468"/>
      <c r="O134" s="1468"/>
      <c r="P134" s="1468"/>
      <c r="Q134" s="1468"/>
      <c r="R134" s="1468"/>
      <c r="S134" s="1468"/>
    </row>
    <row r="135" spans="3:19" ht="15">
      <c r="C135" s="55"/>
      <c r="D135" s="55"/>
      <c r="E135" s="2229" t="s">
        <v>779</v>
      </c>
      <c r="F135" s="2229"/>
      <c r="G135" s="2229"/>
      <c r="H135" s="2229"/>
      <c r="I135" s="2229"/>
      <c r="J135" s="2229"/>
      <c r="K135" s="2229"/>
      <c r="L135" s="2229"/>
      <c r="M135" s="2229"/>
      <c r="N135" s="2232" t="s">
        <v>788</v>
      </c>
      <c r="O135" s="2232"/>
      <c r="P135" s="2232"/>
      <c r="Q135" s="2232"/>
      <c r="R135" s="2232"/>
      <c r="S135" s="2232"/>
    </row>
    <row r="136" spans="3:19" ht="77.5" customHeight="1">
      <c r="C136" s="1262" t="s">
        <v>806</v>
      </c>
      <c r="D136" s="1262"/>
      <c r="E136" s="379" t="s">
        <v>144</v>
      </c>
      <c r="F136" s="379" t="s">
        <v>776</v>
      </c>
      <c r="G136" s="379" t="s">
        <v>148</v>
      </c>
      <c r="H136" s="379" t="s">
        <v>790</v>
      </c>
      <c r="I136" s="379" t="s">
        <v>777</v>
      </c>
      <c r="J136" s="379" t="s">
        <v>778</v>
      </c>
      <c r="K136" s="379" t="s">
        <v>789</v>
      </c>
      <c r="L136" s="379" t="s">
        <v>791</v>
      </c>
      <c r="M136" s="300" t="s">
        <v>941</v>
      </c>
      <c r="N136" s="300" t="s">
        <v>786</v>
      </c>
      <c r="O136" s="300" t="s">
        <v>787</v>
      </c>
      <c r="P136" s="300" t="s">
        <v>949</v>
      </c>
      <c r="Q136" s="300" t="s">
        <v>780</v>
      </c>
      <c r="R136" s="300" t="s">
        <v>950</v>
      </c>
      <c r="S136" s="300" t="s">
        <v>951</v>
      </c>
    </row>
    <row r="137" spans="3:19" ht="15">
      <c r="C137" s="2231" t="s">
        <v>940</v>
      </c>
      <c r="D137" s="2231"/>
      <c r="E137" s="380">
        <v>49</v>
      </c>
      <c r="F137" s="380" t="s">
        <v>784</v>
      </c>
      <c r="G137" s="380" t="s">
        <v>44</v>
      </c>
      <c r="H137" s="881" t="s">
        <v>383</v>
      </c>
      <c r="I137" s="881"/>
      <c r="J137" s="881"/>
      <c r="K137" s="881" t="s">
        <v>383</v>
      </c>
      <c r="L137" s="881" t="s">
        <v>383</v>
      </c>
      <c r="M137" s="1126" t="s">
        <v>383</v>
      </c>
      <c r="N137" s="881"/>
      <c r="O137" s="881"/>
      <c r="P137" s="881" t="s">
        <v>383</v>
      </c>
      <c r="Q137" s="881"/>
      <c r="R137" s="881" t="s">
        <v>383</v>
      </c>
      <c r="S137" s="881" t="s">
        <v>383</v>
      </c>
    </row>
    <row r="138" spans="3:19" ht="15">
      <c r="C138" s="2230" t="s">
        <v>795</v>
      </c>
      <c r="D138" s="2230"/>
      <c r="E138" s="381">
        <v>38</v>
      </c>
      <c r="F138" s="381" t="s">
        <v>784</v>
      </c>
      <c r="G138" s="381" t="s">
        <v>43</v>
      </c>
      <c r="H138" s="882"/>
      <c r="I138" s="882"/>
      <c r="J138" s="882"/>
      <c r="K138" s="882" t="s">
        <v>383</v>
      </c>
      <c r="L138" s="882" t="s">
        <v>383</v>
      </c>
      <c r="M138" s="1127" t="s">
        <v>383</v>
      </c>
      <c r="N138" s="881" t="s">
        <v>383</v>
      </c>
      <c r="O138" s="881"/>
      <c r="P138" s="881" t="s">
        <v>383</v>
      </c>
      <c r="Q138" s="881" t="s">
        <v>383</v>
      </c>
      <c r="R138" s="881"/>
      <c r="S138" s="881"/>
    </row>
    <row r="139" spans="3:19" ht="15">
      <c r="C139" s="2095" t="s">
        <v>807</v>
      </c>
      <c r="D139" s="2095"/>
      <c r="E139" s="380">
        <v>39</v>
      </c>
      <c r="F139" s="380" t="s">
        <v>784</v>
      </c>
      <c r="G139" s="1137" t="s">
        <v>44</v>
      </c>
      <c r="H139" s="881" t="s">
        <v>383</v>
      </c>
      <c r="I139" s="881" t="s">
        <v>383</v>
      </c>
      <c r="J139" s="881"/>
      <c r="K139" s="881"/>
      <c r="L139" s="881" t="s">
        <v>383</v>
      </c>
      <c r="M139" s="1126"/>
      <c r="N139" s="881"/>
      <c r="O139" s="881" t="s">
        <v>383</v>
      </c>
      <c r="P139" s="881" t="s">
        <v>383</v>
      </c>
      <c r="Q139" s="881" t="s">
        <v>383</v>
      </c>
      <c r="R139" s="881"/>
      <c r="S139" s="881"/>
    </row>
    <row r="140" spans="3:19" ht="13.5"/>
    <row r="141" spans="3:19" ht="13.5"/>
    <row r="142" spans="3:19" ht="15">
      <c r="C142" s="1468" t="s">
        <v>808</v>
      </c>
      <c r="D142" s="1468"/>
      <c r="E142" s="1468"/>
      <c r="F142" s="1468"/>
      <c r="G142" s="1468"/>
      <c r="H142" s="1468"/>
      <c r="I142" s="1468"/>
      <c r="J142" s="1468"/>
      <c r="K142" s="1468"/>
      <c r="L142" s="1468"/>
      <c r="M142" s="1468"/>
      <c r="N142" s="1468"/>
      <c r="O142" s="1468"/>
      <c r="P142" s="1468"/>
      <c r="Q142" s="1468"/>
      <c r="R142" s="1468"/>
      <c r="S142" s="1468"/>
    </row>
    <row r="143" spans="3:19" ht="15">
      <c r="C143" s="55"/>
      <c r="D143" s="55"/>
      <c r="E143" s="2229" t="s">
        <v>779</v>
      </c>
      <c r="F143" s="2229"/>
      <c r="G143" s="2229"/>
      <c r="H143" s="2229"/>
      <c r="I143" s="2229"/>
      <c r="J143" s="2229"/>
      <c r="K143" s="2229"/>
      <c r="L143" s="2229"/>
      <c r="M143" s="2229"/>
      <c r="N143" s="2232" t="s">
        <v>788</v>
      </c>
      <c r="O143" s="2232"/>
      <c r="P143" s="2232"/>
      <c r="Q143" s="2232"/>
      <c r="R143" s="2232"/>
      <c r="S143" s="2232"/>
    </row>
    <row r="144" spans="3:19" ht="71.5" customHeight="1">
      <c r="C144" s="1262" t="s">
        <v>946</v>
      </c>
      <c r="D144" s="1262"/>
      <c r="E144" s="379" t="s">
        <v>144</v>
      </c>
      <c r="F144" s="379" t="s">
        <v>776</v>
      </c>
      <c r="G144" s="379" t="s">
        <v>148</v>
      </c>
      <c r="H144" s="379" t="s">
        <v>790</v>
      </c>
      <c r="I144" s="379" t="s">
        <v>777</v>
      </c>
      <c r="J144" s="379" t="s">
        <v>778</v>
      </c>
      <c r="K144" s="379" t="s">
        <v>789</v>
      </c>
      <c r="L144" s="379" t="s">
        <v>791</v>
      </c>
      <c r="M144" s="300" t="s">
        <v>941</v>
      </c>
      <c r="N144" s="300" t="s">
        <v>786</v>
      </c>
      <c r="O144" s="300" t="s">
        <v>787</v>
      </c>
      <c r="P144" s="300" t="s">
        <v>949</v>
      </c>
      <c r="Q144" s="300" t="s">
        <v>780</v>
      </c>
      <c r="R144" s="300" t="s">
        <v>950</v>
      </c>
      <c r="S144" s="300" t="s">
        <v>951</v>
      </c>
    </row>
    <row r="145" spans="3:19" ht="15">
      <c r="C145" s="2095" t="s">
        <v>794</v>
      </c>
      <c r="D145" s="2095"/>
      <c r="E145" s="380">
        <v>74</v>
      </c>
      <c r="F145" s="380" t="s">
        <v>799</v>
      </c>
      <c r="G145" s="380" t="s">
        <v>43</v>
      </c>
      <c r="H145" s="881"/>
      <c r="I145" s="881" t="s">
        <v>383</v>
      </c>
      <c r="J145" s="881" t="s">
        <v>383</v>
      </c>
      <c r="K145" s="881" t="s">
        <v>383</v>
      </c>
      <c r="L145" s="881" t="s">
        <v>383</v>
      </c>
      <c r="M145" s="1126" t="s">
        <v>383</v>
      </c>
      <c r="N145" s="881" t="s">
        <v>383</v>
      </c>
      <c r="O145" s="881" t="s">
        <v>383</v>
      </c>
      <c r="P145" s="881"/>
      <c r="Q145" s="881" t="s">
        <v>383</v>
      </c>
      <c r="R145" s="881"/>
      <c r="S145" s="881"/>
    </row>
    <row r="146" spans="3:19" ht="15">
      <c r="C146" s="2093" t="s">
        <v>796</v>
      </c>
      <c r="D146" s="2093"/>
      <c r="E146" s="381">
        <v>65</v>
      </c>
      <c r="F146" s="381" t="s">
        <v>784</v>
      </c>
      <c r="G146" s="381" t="s">
        <v>43</v>
      </c>
      <c r="H146" s="882"/>
      <c r="I146" s="882" t="s">
        <v>383</v>
      </c>
      <c r="J146" s="882"/>
      <c r="K146" s="882" t="s">
        <v>383</v>
      </c>
      <c r="L146" s="882" t="s">
        <v>383</v>
      </c>
      <c r="M146" s="1127" t="s">
        <v>383</v>
      </c>
      <c r="N146" s="882" t="s">
        <v>383</v>
      </c>
      <c r="O146" s="882"/>
      <c r="P146" s="882"/>
      <c r="Q146" s="882"/>
      <c r="R146" s="882"/>
      <c r="S146" s="882"/>
    </row>
    <row r="147" spans="3:19" ht="15">
      <c r="C147" s="2095" t="s">
        <v>797</v>
      </c>
      <c r="D147" s="2095"/>
      <c r="E147" s="380">
        <v>68</v>
      </c>
      <c r="F147" s="380" t="s">
        <v>784</v>
      </c>
      <c r="G147" s="380" t="s">
        <v>43</v>
      </c>
      <c r="H147" s="881"/>
      <c r="I147" s="881" t="s">
        <v>383</v>
      </c>
      <c r="J147" s="881"/>
      <c r="K147" s="881" t="s">
        <v>383</v>
      </c>
      <c r="L147" s="881" t="s">
        <v>383</v>
      </c>
      <c r="M147" s="1126" t="s">
        <v>383</v>
      </c>
      <c r="N147" s="881" t="s">
        <v>383</v>
      </c>
      <c r="O147" s="881" t="s">
        <v>383</v>
      </c>
      <c r="P147" s="881"/>
      <c r="Q147" s="881"/>
      <c r="R147" s="881"/>
      <c r="S147" s="881"/>
    </row>
    <row r="148" spans="3:19" ht="13.5"/>
    <row r="149" spans="3:19" ht="13.5"/>
    <row r="150" spans="3:19" ht="15.5">
      <c r="C150" s="1310" t="s">
        <v>906</v>
      </c>
      <c r="D150" s="1311"/>
      <c r="E150" s="1311"/>
      <c r="F150" s="1311"/>
      <c r="G150" s="1311"/>
      <c r="H150" s="1311"/>
      <c r="I150" s="1311"/>
      <c r="J150" s="1311"/>
      <c r="K150" s="1311"/>
      <c r="L150" s="1311"/>
      <c r="M150" s="1311"/>
    </row>
    <row r="151" spans="3:19" ht="15" customHeight="1">
      <c r="C151" s="1399" t="s">
        <v>1450</v>
      </c>
      <c r="D151" s="1399"/>
      <c r="E151" s="1399"/>
      <c r="F151" s="1399"/>
      <c r="G151" s="1399"/>
      <c r="H151" s="1399"/>
      <c r="I151" s="1399"/>
      <c r="J151" s="1399"/>
      <c r="K151" s="1399"/>
      <c r="L151" s="1399"/>
      <c r="M151" s="1399"/>
    </row>
    <row r="152" spans="3:19" ht="14.25" customHeight="1">
      <c r="C152" s="1399"/>
      <c r="D152" s="1399"/>
      <c r="E152" s="1399"/>
      <c r="F152" s="1399"/>
      <c r="G152" s="1399"/>
      <c r="H152" s="1399"/>
      <c r="I152" s="1399"/>
      <c r="J152" s="1399"/>
      <c r="K152" s="1399"/>
      <c r="L152" s="1399"/>
      <c r="M152" s="1399"/>
    </row>
    <row r="153" spans="3:19" ht="14.25" customHeight="1">
      <c r="C153" s="1399"/>
      <c r="D153" s="1399"/>
      <c r="E153" s="1399"/>
      <c r="F153" s="1399"/>
      <c r="G153" s="1399"/>
      <c r="H153" s="1399"/>
      <c r="I153" s="1399"/>
      <c r="J153" s="1399"/>
      <c r="K153" s="1399"/>
      <c r="L153" s="1399"/>
      <c r="M153" s="1399"/>
    </row>
    <row r="154" spans="3:19" ht="14.25" customHeight="1">
      <c r="C154" s="1399"/>
      <c r="D154" s="1399"/>
      <c r="E154" s="1399"/>
      <c r="F154" s="1399"/>
      <c r="G154" s="1399"/>
      <c r="H154" s="1399"/>
      <c r="I154" s="1399"/>
      <c r="J154" s="1399"/>
      <c r="K154" s="1399"/>
      <c r="L154" s="1399"/>
      <c r="M154" s="1399"/>
    </row>
    <row r="155" spans="3:19" ht="14.25" customHeight="1">
      <c r="C155" s="1399"/>
      <c r="D155" s="1399"/>
      <c r="E155" s="1399"/>
      <c r="F155" s="1399"/>
      <c r="G155" s="1399"/>
      <c r="H155" s="1399"/>
      <c r="I155" s="1399"/>
      <c r="J155" s="1399"/>
      <c r="K155" s="1399"/>
      <c r="L155" s="1399"/>
      <c r="M155" s="1399"/>
    </row>
    <row r="156" spans="3:19" ht="14.25" customHeight="1">
      <c r="C156" s="1399"/>
      <c r="D156" s="1399"/>
      <c r="E156" s="1399"/>
      <c r="F156" s="1399"/>
      <c r="G156" s="1399"/>
      <c r="H156" s="1399"/>
      <c r="I156" s="1399"/>
      <c r="J156" s="1399"/>
      <c r="K156" s="1399"/>
      <c r="L156" s="1399"/>
      <c r="M156" s="1399"/>
    </row>
    <row r="157" spans="3:19" ht="14.25" customHeight="1">
      <c r="C157" s="1399"/>
      <c r="D157" s="1399"/>
      <c r="E157" s="1399"/>
      <c r="F157" s="1399"/>
      <c r="G157" s="1399"/>
      <c r="H157" s="1399"/>
      <c r="I157" s="1399"/>
      <c r="J157" s="1399"/>
      <c r="K157" s="1399"/>
      <c r="L157" s="1399"/>
      <c r="M157" s="1399"/>
    </row>
    <row r="158" spans="3:19" ht="14.25" customHeight="1">
      <c r="C158" s="1399"/>
      <c r="D158" s="1399"/>
      <c r="E158" s="1399"/>
      <c r="F158" s="1399"/>
      <c r="G158" s="1399"/>
      <c r="H158" s="1399"/>
      <c r="I158" s="1399"/>
      <c r="J158" s="1399"/>
      <c r="K158" s="1399"/>
      <c r="L158" s="1399"/>
      <c r="M158" s="1399"/>
    </row>
    <row r="159" spans="3:19" ht="14.25" customHeight="1">
      <c r="C159" s="1399"/>
      <c r="D159" s="1399"/>
      <c r="E159" s="1399"/>
      <c r="F159" s="1399"/>
      <c r="G159" s="1399"/>
      <c r="H159" s="1399"/>
      <c r="I159" s="1399"/>
      <c r="J159" s="1399"/>
      <c r="K159" s="1399"/>
      <c r="L159" s="1399"/>
      <c r="M159" s="1399"/>
    </row>
    <row r="160" spans="3:19" ht="14.25" customHeight="1">
      <c r="C160" s="1399"/>
      <c r="D160" s="1399"/>
      <c r="E160" s="1399"/>
      <c r="F160" s="1399"/>
      <c r="G160" s="1399"/>
      <c r="H160" s="1399"/>
      <c r="I160" s="1399"/>
      <c r="J160" s="1399"/>
      <c r="K160" s="1399"/>
      <c r="L160" s="1399"/>
      <c r="M160" s="1399"/>
    </row>
    <row r="161" spans="3:13" ht="14.25" customHeight="1">
      <c r="C161" s="1399"/>
      <c r="D161" s="1399"/>
      <c r="E161" s="1399"/>
      <c r="F161" s="1399"/>
      <c r="G161" s="1399"/>
      <c r="H161" s="1399"/>
      <c r="I161" s="1399"/>
      <c r="J161" s="1399"/>
      <c r="K161" s="1399"/>
      <c r="L161" s="1399"/>
      <c r="M161" s="1399"/>
    </row>
    <row r="162" spans="3:13" ht="13.5">
      <c r="C162" s="1399"/>
      <c r="D162" s="1399"/>
      <c r="E162" s="1399"/>
      <c r="F162" s="1399"/>
      <c r="G162" s="1399"/>
      <c r="H162" s="1399"/>
      <c r="I162" s="1399"/>
      <c r="J162" s="1399"/>
      <c r="K162" s="1399"/>
      <c r="L162" s="1399"/>
      <c r="M162" s="1399"/>
    </row>
    <row r="163" spans="3:13" ht="13.5">
      <c r="C163" s="1399"/>
      <c r="D163" s="1399"/>
      <c r="E163" s="1399"/>
      <c r="F163" s="1399"/>
      <c r="G163" s="1399"/>
      <c r="H163" s="1399"/>
      <c r="I163" s="1399"/>
      <c r="J163" s="1399"/>
      <c r="K163" s="1399"/>
      <c r="L163" s="1399"/>
      <c r="M163" s="1399"/>
    </row>
    <row r="164" spans="3:13" ht="13.5">
      <c r="C164" s="1399"/>
      <c r="D164" s="1399"/>
      <c r="E164" s="1399"/>
      <c r="F164" s="1399"/>
      <c r="G164" s="1399"/>
      <c r="H164" s="1399"/>
      <c r="I164" s="1399"/>
      <c r="J164" s="1399"/>
      <c r="K164" s="1399"/>
      <c r="L164" s="1399"/>
      <c r="M164" s="1399"/>
    </row>
    <row r="165" spans="3:13" ht="19.899999999999999" customHeight="1">
      <c r="C165" s="1399"/>
      <c r="D165" s="1399"/>
      <c r="E165" s="1399"/>
      <c r="F165" s="1399"/>
      <c r="G165" s="1399"/>
      <c r="H165" s="1399"/>
      <c r="I165" s="1399"/>
      <c r="J165" s="1399"/>
      <c r="K165" s="1399"/>
      <c r="L165" s="1399"/>
      <c r="M165" s="1399"/>
    </row>
    <row r="166" spans="3:13" ht="15">
      <c r="C166" s="117"/>
      <c r="D166" s="117"/>
      <c r="E166" s="117"/>
      <c r="F166" s="117"/>
      <c r="G166" s="117"/>
      <c r="H166" s="117"/>
      <c r="I166" s="117"/>
      <c r="J166" s="117"/>
      <c r="K166" s="117"/>
      <c r="L166" s="117"/>
      <c r="M166" s="117"/>
    </row>
    <row r="167" spans="3:13" ht="15">
      <c r="C167" s="117"/>
      <c r="D167" s="117"/>
      <c r="E167" s="117"/>
      <c r="F167" s="117"/>
      <c r="G167" s="117"/>
      <c r="H167" s="117"/>
      <c r="I167" s="117"/>
      <c r="J167" s="117"/>
      <c r="K167" s="117"/>
      <c r="L167" s="117"/>
      <c r="M167" s="117"/>
    </row>
    <row r="168" spans="3:13" ht="15.5">
      <c r="C168" s="1310" t="s">
        <v>810</v>
      </c>
      <c r="D168" s="1311"/>
      <c r="E168" s="1311"/>
      <c r="F168" s="1311"/>
      <c r="G168" s="1311"/>
      <c r="H168" s="1311"/>
      <c r="I168" s="1311"/>
      <c r="J168" s="1311"/>
      <c r="K168" s="1311"/>
      <c r="L168" s="1311"/>
      <c r="M168" s="1311"/>
    </row>
    <row r="169" spans="3:13" ht="13.5">
      <c r="C169" s="1399" t="s">
        <v>1451</v>
      </c>
      <c r="D169" s="1399"/>
      <c r="E169" s="1399"/>
      <c r="F169" s="1399"/>
      <c r="G169" s="1399"/>
      <c r="H169" s="1399"/>
      <c r="I169" s="1399"/>
      <c r="J169" s="1399"/>
      <c r="K169" s="1399"/>
      <c r="L169" s="1399"/>
      <c r="M169" s="1399"/>
    </row>
    <row r="170" spans="3:13" ht="13.5">
      <c r="C170" s="1399"/>
      <c r="D170" s="1399"/>
      <c r="E170" s="1399"/>
      <c r="F170" s="1399"/>
      <c r="G170" s="1399"/>
      <c r="H170" s="1399"/>
      <c r="I170" s="1399"/>
      <c r="J170" s="1399"/>
      <c r="K170" s="1399"/>
      <c r="L170" s="1399"/>
      <c r="M170" s="1399"/>
    </row>
    <row r="171" spans="3:13" ht="13.5">
      <c r="C171" s="1399"/>
      <c r="D171" s="1399"/>
      <c r="E171" s="1399"/>
      <c r="F171" s="1399"/>
      <c r="G171" s="1399"/>
      <c r="H171" s="1399"/>
      <c r="I171" s="1399"/>
      <c r="J171" s="1399"/>
      <c r="K171" s="1399"/>
      <c r="L171" s="1399"/>
      <c r="M171" s="1399"/>
    </row>
    <row r="172" spans="3:13" ht="13.5">
      <c r="C172" s="1399"/>
      <c r="D172" s="1399"/>
      <c r="E172" s="1399"/>
      <c r="F172" s="1399"/>
      <c r="G172" s="1399"/>
      <c r="H172" s="1399"/>
      <c r="I172" s="1399"/>
      <c r="J172" s="1399"/>
      <c r="K172" s="1399"/>
      <c r="L172" s="1399"/>
      <c r="M172" s="1399"/>
    </row>
    <row r="173" spans="3:13" ht="13.5">
      <c r="C173" s="1399"/>
      <c r="D173" s="1399"/>
      <c r="E173" s="1399"/>
      <c r="F173" s="1399"/>
      <c r="G173" s="1399"/>
      <c r="H173" s="1399"/>
      <c r="I173" s="1399"/>
      <c r="J173" s="1399"/>
      <c r="K173" s="1399"/>
      <c r="L173" s="1399"/>
      <c r="M173" s="1399"/>
    </row>
    <row r="174" spans="3:13" ht="13.5">
      <c r="C174" s="1399"/>
      <c r="D174" s="1399"/>
      <c r="E174" s="1399"/>
      <c r="F174" s="1399"/>
      <c r="G174" s="1399"/>
      <c r="H174" s="1399"/>
      <c r="I174" s="1399"/>
      <c r="J174" s="1399"/>
      <c r="K174" s="1399"/>
      <c r="L174" s="1399"/>
      <c r="M174" s="1399"/>
    </row>
    <row r="175" spans="3:13" ht="13.5">
      <c r="C175" s="1399"/>
      <c r="D175" s="1399"/>
      <c r="E175" s="1399"/>
      <c r="F175" s="1399"/>
      <c r="G175" s="1399"/>
      <c r="H175" s="1399"/>
      <c r="I175" s="1399"/>
      <c r="J175" s="1399"/>
      <c r="K175" s="1399"/>
      <c r="L175" s="1399"/>
      <c r="M175" s="1399"/>
    </row>
    <row r="176" spans="3:13" ht="15">
      <c r="C176" s="1335" t="s">
        <v>811</v>
      </c>
      <c r="D176" s="1335"/>
      <c r="E176" s="1335"/>
      <c r="F176" s="1335"/>
      <c r="G176" s="1335"/>
      <c r="H176" s="1335"/>
      <c r="I176" s="12"/>
      <c r="J176" s="117"/>
      <c r="K176" s="117"/>
      <c r="L176" s="117"/>
      <c r="M176" s="117"/>
    </row>
    <row r="177" spans="3:21" ht="15.75" customHeight="1">
      <c r="C177" s="1262" t="s">
        <v>812</v>
      </c>
      <c r="D177" s="1262"/>
      <c r="E177" s="1262" t="s">
        <v>814</v>
      </c>
      <c r="F177" s="1262"/>
      <c r="G177" s="1262" t="s">
        <v>813</v>
      </c>
      <c r="H177" s="1262"/>
      <c r="I177" s="12"/>
    </row>
    <row r="178" spans="3:21" ht="15" customHeight="1">
      <c r="C178" s="2093" t="s">
        <v>25</v>
      </c>
      <c r="D178" s="2218"/>
      <c r="E178" s="2095" t="s">
        <v>762</v>
      </c>
      <c r="F178" s="2095"/>
      <c r="G178" s="2214">
        <v>2</v>
      </c>
      <c r="H178" s="2215"/>
      <c r="I178" s="12"/>
    </row>
    <row r="179" spans="3:21" ht="14.25" customHeight="1">
      <c r="C179" s="2093" t="s">
        <v>816</v>
      </c>
      <c r="D179" s="2218"/>
      <c r="E179" s="2095" t="s">
        <v>815</v>
      </c>
      <c r="F179" s="2095"/>
      <c r="G179" s="2214">
        <v>8</v>
      </c>
      <c r="H179" s="2215"/>
    </row>
    <row r="180" spans="3:21" ht="14.25" customHeight="1">
      <c r="C180" s="2093" t="s">
        <v>817</v>
      </c>
      <c r="D180" s="2218"/>
      <c r="E180" s="2095" t="s">
        <v>334</v>
      </c>
      <c r="F180" s="2095"/>
      <c r="G180" s="2214">
        <v>1</v>
      </c>
      <c r="H180" s="2215"/>
    </row>
    <row r="181" spans="3:21" ht="14.25" customHeight="1">
      <c r="C181" s="2093" t="s">
        <v>818</v>
      </c>
      <c r="D181" s="2218"/>
      <c r="E181" s="2095" t="s">
        <v>334</v>
      </c>
      <c r="F181" s="2095"/>
      <c r="G181" s="2214">
        <v>2</v>
      </c>
      <c r="H181" s="2215"/>
    </row>
    <row r="182" spans="3:21" ht="14.25" customHeight="1">
      <c r="C182" s="2093" t="s">
        <v>819</v>
      </c>
      <c r="D182" s="2218"/>
      <c r="E182" s="2095" t="s">
        <v>334</v>
      </c>
      <c r="F182" s="2095"/>
      <c r="G182" s="2214">
        <v>2</v>
      </c>
      <c r="H182" s="2215"/>
    </row>
    <row r="183" spans="3:21" ht="14.25" customHeight="1">
      <c r="C183" s="2340" t="s">
        <v>820</v>
      </c>
      <c r="D183" s="2218"/>
      <c r="E183" s="2095" t="s">
        <v>334</v>
      </c>
      <c r="F183" s="2095"/>
      <c r="G183" s="2214">
        <v>2</v>
      </c>
      <c r="H183" s="2215"/>
      <c r="I183" s="13"/>
      <c r="J183" s="13"/>
      <c r="K183" s="13"/>
      <c r="L183" s="13"/>
      <c r="M183" s="13"/>
      <c r="N183" s="13"/>
      <c r="O183" s="13"/>
      <c r="P183" s="13"/>
      <c r="Q183" s="13"/>
      <c r="R183" s="13"/>
      <c r="S183" s="76"/>
      <c r="T183" s="2"/>
      <c r="U183" s="2"/>
    </row>
    <row r="184" spans="3:21" ht="14.25" customHeight="1">
      <c r="C184" s="2093" t="s">
        <v>821</v>
      </c>
      <c r="D184" s="2218"/>
      <c r="E184" s="2095" t="s">
        <v>334</v>
      </c>
      <c r="F184" s="2095"/>
      <c r="G184" s="2214">
        <v>2</v>
      </c>
      <c r="H184" s="2215"/>
      <c r="I184" s="12"/>
      <c r="J184" s="12"/>
      <c r="K184" s="12"/>
      <c r="L184" s="12"/>
      <c r="M184" s="12"/>
      <c r="N184" s="12"/>
      <c r="O184" s="12"/>
      <c r="P184" s="12"/>
      <c r="Q184" s="12"/>
      <c r="R184" s="12"/>
      <c r="S184" s="12"/>
      <c r="T184" s="12"/>
      <c r="U184" s="12"/>
    </row>
    <row r="185" spans="3:21" ht="14.25" customHeight="1">
      <c r="C185" s="2093" t="s">
        <v>822</v>
      </c>
      <c r="D185" s="2218"/>
      <c r="E185" s="2095" t="s">
        <v>823</v>
      </c>
      <c r="F185" s="2095"/>
      <c r="G185" s="2214">
        <v>1</v>
      </c>
      <c r="H185" s="2215"/>
      <c r="I185" s="12"/>
      <c r="J185" s="12"/>
      <c r="K185" s="12"/>
      <c r="L185" s="12"/>
      <c r="M185" s="12"/>
      <c r="N185" s="12"/>
      <c r="O185" s="12"/>
      <c r="P185" s="12"/>
      <c r="Q185" s="12"/>
      <c r="R185" s="12"/>
      <c r="S185" s="12"/>
      <c r="T185" s="12"/>
      <c r="U185" s="12"/>
    </row>
    <row r="186" spans="3:21" ht="15">
      <c r="C186" s="2093" t="s">
        <v>824</v>
      </c>
      <c r="D186" s="2218"/>
      <c r="E186" s="2095" t="s">
        <v>823</v>
      </c>
      <c r="F186" s="2095"/>
      <c r="G186" s="2214">
        <v>2</v>
      </c>
      <c r="H186" s="2215"/>
      <c r="I186" s="12"/>
      <c r="J186" s="12"/>
      <c r="K186" s="12"/>
      <c r="L186" s="12"/>
      <c r="M186" s="12"/>
      <c r="N186" s="12"/>
      <c r="O186" s="12"/>
      <c r="P186" s="12"/>
      <c r="Q186" s="12"/>
      <c r="R186" s="12"/>
      <c r="S186" s="12"/>
      <c r="T186" s="12"/>
      <c r="U186" s="12"/>
    </row>
    <row r="187" spans="3:21" ht="15">
      <c r="C187" s="2093" t="s">
        <v>825</v>
      </c>
      <c r="D187" s="2218"/>
      <c r="E187" s="2095" t="s">
        <v>823</v>
      </c>
      <c r="F187" s="2095"/>
      <c r="G187" s="2214">
        <v>1</v>
      </c>
      <c r="H187" s="2215"/>
      <c r="I187" s="12"/>
      <c r="J187" s="12"/>
      <c r="K187" s="12"/>
      <c r="L187" s="12"/>
      <c r="M187" s="12"/>
      <c r="N187" s="12"/>
      <c r="O187" s="12"/>
      <c r="P187" s="12"/>
      <c r="Q187" s="12"/>
      <c r="R187" s="12"/>
      <c r="S187" s="12"/>
      <c r="T187" s="12"/>
      <c r="U187" s="12"/>
    </row>
    <row r="188" spans="3:21" ht="15">
      <c r="C188" s="2093" t="s">
        <v>826</v>
      </c>
      <c r="D188" s="2218"/>
      <c r="E188" s="2095" t="s">
        <v>823</v>
      </c>
      <c r="F188" s="2095"/>
      <c r="G188" s="2214">
        <v>1</v>
      </c>
      <c r="H188" s="2215"/>
      <c r="I188" s="12"/>
      <c r="J188" s="12"/>
      <c r="K188" s="12"/>
      <c r="L188" s="12"/>
      <c r="M188" s="12"/>
      <c r="N188" s="12"/>
      <c r="O188" s="12"/>
      <c r="P188" s="12"/>
      <c r="Q188" s="12"/>
      <c r="R188" s="12"/>
      <c r="S188" s="12"/>
      <c r="T188" s="12"/>
      <c r="U188" s="12"/>
    </row>
    <row r="189" spans="3:21" ht="15.75" customHeight="1">
      <c r="C189" s="2080" t="s">
        <v>45</v>
      </c>
      <c r="D189" s="2081"/>
      <c r="E189" s="2083" t="s">
        <v>86</v>
      </c>
      <c r="F189" s="2083"/>
      <c r="G189" s="2247">
        <f>SUM(G178:H188)</f>
        <v>24</v>
      </c>
      <c r="H189" s="2248"/>
      <c r="I189" s="12"/>
      <c r="J189" s="12"/>
      <c r="K189" s="12"/>
      <c r="L189" s="12"/>
      <c r="M189" s="12"/>
      <c r="N189" s="12"/>
      <c r="O189" s="12"/>
      <c r="P189" s="12"/>
      <c r="Q189" s="12"/>
      <c r="R189" s="12"/>
      <c r="S189" s="12"/>
      <c r="T189" s="12"/>
      <c r="U189" s="12"/>
    </row>
    <row r="190" spans="3:21" ht="15" customHeight="1">
      <c r="I190" s="12"/>
      <c r="J190" s="12"/>
      <c r="K190" s="12"/>
      <c r="L190" s="12"/>
      <c r="M190" s="12"/>
      <c r="N190" s="12"/>
      <c r="O190" s="12"/>
      <c r="P190" s="12"/>
      <c r="Q190" s="12"/>
      <c r="R190" s="12"/>
      <c r="S190" s="12"/>
      <c r="T190" s="12"/>
      <c r="U190" s="12"/>
    </row>
    <row r="191" spans="3:21" ht="14.25" customHeight="1">
      <c r="I191" s="12"/>
      <c r="J191" s="12"/>
      <c r="K191" s="12"/>
      <c r="L191" s="12"/>
      <c r="M191" s="12"/>
      <c r="N191" s="12"/>
      <c r="O191" s="12"/>
      <c r="P191" s="12"/>
      <c r="Q191" s="12"/>
      <c r="R191" s="12"/>
      <c r="S191" s="12"/>
      <c r="T191" s="12"/>
      <c r="U191" s="12"/>
    </row>
    <row r="192" spans="3:21" ht="14.25" customHeight="1">
      <c r="C192" s="1310" t="s">
        <v>1097</v>
      </c>
      <c r="D192" s="1311"/>
      <c r="E192" s="1311"/>
      <c r="F192" s="1311"/>
      <c r="G192" s="1311"/>
      <c r="H192" s="1311"/>
      <c r="I192" s="1311"/>
      <c r="J192" s="1311"/>
      <c r="K192" s="1311"/>
      <c r="L192" s="1311"/>
      <c r="M192" s="1311"/>
      <c r="N192" s="12"/>
      <c r="O192" s="12"/>
      <c r="P192" s="12"/>
      <c r="Q192" s="12"/>
      <c r="R192" s="12"/>
      <c r="S192" s="12"/>
      <c r="T192" s="12"/>
      <c r="U192" s="12"/>
    </row>
    <row r="193" spans="3:21" ht="14.25" customHeight="1">
      <c r="C193" s="1399" t="s">
        <v>1533</v>
      </c>
      <c r="D193" s="1399"/>
      <c r="E193" s="1399"/>
      <c r="F193" s="1399"/>
      <c r="G193" s="1399"/>
      <c r="H193" s="1399"/>
      <c r="I193" s="1399"/>
      <c r="J193" s="1399"/>
      <c r="K193" s="1399"/>
      <c r="L193" s="1399"/>
      <c r="M193" s="1399"/>
      <c r="N193" s="12"/>
      <c r="O193" s="12"/>
      <c r="P193" s="12"/>
      <c r="Q193" s="12"/>
      <c r="R193" s="12"/>
      <c r="S193" s="12"/>
      <c r="T193" s="12"/>
      <c r="U193" s="12"/>
    </row>
    <row r="194" spans="3:21" ht="14.25" customHeight="1">
      <c r="C194" s="1399"/>
      <c r="D194" s="1399"/>
      <c r="E194" s="1399"/>
      <c r="F194" s="1399"/>
      <c r="G194" s="1399"/>
      <c r="H194" s="1399"/>
      <c r="I194" s="1399"/>
      <c r="J194" s="1399"/>
      <c r="K194" s="1399"/>
      <c r="L194" s="1399"/>
      <c r="M194" s="1399"/>
      <c r="N194" s="12"/>
      <c r="O194" s="12"/>
      <c r="P194" s="12"/>
      <c r="Q194" s="12"/>
      <c r="R194" s="12"/>
      <c r="S194" s="12"/>
      <c r="T194" s="12"/>
      <c r="U194" s="12"/>
    </row>
    <row r="195" spans="3:21" ht="14.25" customHeight="1">
      <c r="C195" s="1399"/>
      <c r="D195" s="1399"/>
      <c r="E195" s="1399"/>
      <c r="F195" s="1399"/>
      <c r="G195" s="1399"/>
      <c r="H195" s="1399"/>
      <c r="I195" s="1399"/>
      <c r="J195" s="1399"/>
      <c r="K195" s="1399"/>
      <c r="L195" s="1399"/>
      <c r="M195" s="1399"/>
      <c r="N195" s="12"/>
      <c r="O195" s="12"/>
      <c r="P195" s="12"/>
      <c r="Q195" s="12"/>
      <c r="R195" s="12"/>
      <c r="S195" s="12"/>
      <c r="T195" s="12"/>
      <c r="U195" s="12"/>
    </row>
    <row r="196" spans="3:21" ht="14.25" customHeight="1">
      <c r="C196" s="1399"/>
      <c r="D196" s="1399"/>
      <c r="E196" s="1399"/>
      <c r="F196" s="1399"/>
      <c r="G196" s="1399"/>
      <c r="H196" s="1399"/>
      <c r="I196" s="1399"/>
      <c r="J196" s="1399"/>
      <c r="K196" s="1399"/>
      <c r="L196" s="1399"/>
      <c r="M196" s="1399"/>
      <c r="N196" s="12"/>
      <c r="O196" s="12"/>
      <c r="P196" s="12"/>
      <c r="Q196" s="12"/>
      <c r="R196" s="12"/>
      <c r="S196" s="12"/>
      <c r="T196" s="12"/>
      <c r="U196" s="12"/>
    </row>
    <row r="197" spans="3:21" ht="14.25" customHeight="1">
      <c r="C197" s="1399"/>
      <c r="D197" s="1399"/>
      <c r="E197" s="1399"/>
      <c r="F197" s="1399"/>
      <c r="G197" s="1399"/>
      <c r="H197" s="1399"/>
      <c r="I197" s="1399"/>
      <c r="J197" s="1399"/>
      <c r="K197" s="1399"/>
      <c r="L197" s="1399"/>
      <c r="M197" s="1399"/>
      <c r="N197" s="12"/>
      <c r="O197" s="12"/>
      <c r="P197" s="12"/>
      <c r="Q197" s="12"/>
      <c r="R197" s="12"/>
      <c r="S197" s="12"/>
      <c r="T197" s="12"/>
      <c r="U197" s="12"/>
    </row>
    <row r="198" spans="3:21" ht="38.25" customHeight="1">
      <c r="C198" s="1399"/>
      <c r="D198" s="1399"/>
      <c r="E198" s="1399"/>
      <c r="F198" s="1399"/>
      <c r="G198" s="1399"/>
      <c r="H198" s="1399"/>
      <c r="I198" s="1399"/>
      <c r="J198" s="1399"/>
      <c r="K198" s="1399"/>
      <c r="L198" s="1399"/>
      <c r="M198" s="1399"/>
      <c r="N198" s="12"/>
      <c r="O198" s="12"/>
      <c r="P198" s="12"/>
      <c r="Q198" s="12"/>
      <c r="R198" s="12"/>
      <c r="S198" s="12"/>
      <c r="T198" s="12"/>
      <c r="U198" s="12"/>
    </row>
    <row r="199" spans="3:21" ht="72.75" customHeight="1">
      <c r="C199" s="1399"/>
      <c r="D199" s="1399"/>
      <c r="E199" s="1399"/>
      <c r="F199" s="1399"/>
      <c r="G199" s="1399"/>
      <c r="H199" s="1399"/>
      <c r="I199" s="1399"/>
      <c r="J199" s="1399"/>
      <c r="K199" s="1399"/>
      <c r="L199" s="1399"/>
      <c r="M199" s="1399"/>
      <c r="N199" s="12"/>
      <c r="O199" s="12"/>
      <c r="P199" s="12"/>
      <c r="Q199" s="12"/>
      <c r="R199" s="12"/>
      <c r="S199" s="12"/>
      <c r="T199" s="12"/>
      <c r="U199" s="12"/>
    </row>
    <row r="200" spans="3:21" ht="14.25" customHeight="1">
      <c r="C200" s="1399"/>
      <c r="D200" s="1399"/>
      <c r="E200" s="1399"/>
      <c r="F200" s="1399"/>
      <c r="G200" s="1399"/>
      <c r="H200" s="1399"/>
      <c r="I200" s="1399"/>
      <c r="J200" s="1399"/>
      <c r="K200" s="1399"/>
      <c r="L200" s="1399"/>
      <c r="M200" s="1399"/>
      <c r="N200" s="12"/>
      <c r="O200" s="12"/>
      <c r="P200" s="12"/>
      <c r="Q200" s="12"/>
      <c r="R200" s="12"/>
      <c r="S200" s="12"/>
      <c r="T200" s="12"/>
      <c r="U200" s="12"/>
    </row>
    <row r="201" spans="3:21" ht="36.65" customHeight="1">
      <c r="C201" s="1399"/>
      <c r="D201" s="1399"/>
      <c r="E201" s="1399"/>
      <c r="F201" s="1399"/>
      <c r="G201" s="1399"/>
      <c r="H201" s="1399"/>
      <c r="I201" s="1399"/>
      <c r="J201" s="1399"/>
      <c r="K201" s="1399"/>
      <c r="L201" s="1399"/>
      <c r="M201" s="1399"/>
      <c r="N201" s="12"/>
      <c r="O201" s="12"/>
      <c r="P201" s="12"/>
      <c r="Q201" s="12"/>
      <c r="R201" s="12"/>
      <c r="S201" s="12"/>
      <c r="T201" s="12"/>
      <c r="U201" s="12"/>
    </row>
    <row r="202" spans="3:21" ht="14.25" customHeight="1">
      <c r="C202" s="1065"/>
      <c r="D202" s="1065"/>
      <c r="E202" s="1065"/>
      <c r="F202" s="1065"/>
      <c r="G202" s="1065"/>
      <c r="H202" s="1065"/>
      <c r="I202" s="1065"/>
      <c r="J202" s="1065"/>
      <c r="K202" s="1065"/>
      <c r="L202" s="1065"/>
      <c r="M202" s="1065"/>
      <c r="N202" s="12"/>
      <c r="O202" s="12"/>
      <c r="P202" s="12"/>
      <c r="Q202" s="12"/>
      <c r="R202" s="12"/>
      <c r="S202" s="12"/>
      <c r="T202" s="12"/>
      <c r="U202" s="12"/>
    </row>
    <row r="203" spans="3:21" ht="14.25" customHeight="1">
      <c r="C203" s="2339" t="s">
        <v>1726</v>
      </c>
      <c r="D203" s="2339"/>
      <c r="E203" s="2339"/>
      <c r="F203" s="2339"/>
      <c r="G203" s="2339"/>
      <c r="H203" s="2339"/>
      <c r="I203" s="2339"/>
      <c r="J203" s="2339"/>
      <c r="K203" s="2339"/>
      <c r="L203" s="2339"/>
      <c r="M203" s="2339"/>
      <c r="N203" s="12"/>
      <c r="O203" s="12"/>
      <c r="P203" s="12"/>
      <c r="Q203" s="12"/>
      <c r="R203" s="12"/>
      <c r="S203" s="12"/>
      <c r="T203" s="12"/>
      <c r="U203" s="12"/>
    </row>
    <row r="204" spans="3:21" ht="14.25" customHeight="1">
      <c r="C204" s="359"/>
      <c r="D204" s="359"/>
      <c r="E204" s="359"/>
      <c r="F204" s="359"/>
      <c r="G204" s="359"/>
      <c r="H204" s="359"/>
      <c r="I204" s="359"/>
      <c r="J204" s="359"/>
      <c r="K204" s="359"/>
      <c r="L204" s="359"/>
      <c r="M204" s="12"/>
      <c r="N204" s="12"/>
      <c r="O204" s="12"/>
      <c r="P204" s="12"/>
      <c r="Q204" s="12"/>
      <c r="R204" s="12"/>
      <c r="S204" s="12"/>
      <c r="T204" s="12"/>
      <c r="U204" s="12"/>
    </row>
    <row r="205" spans="3:21" ht="14.25" customHeight="1">
      <c r="I205" s="12"/>
      <c r="J205" s="12"/>
      <c r="K205" s="12"/>
      <c r="L205" s="12"/>
      <c r="M205" s="12"/>
      <c r="N205" s="12"/>
      <c r="O205" s="12"/>
      <c r="P205" s="12"/>
      <c r="Q205" s="12"/>
      <c r="R205" s="12"/>
      <c r="S205" s="12"/>
      <c r="T205" s="12"/>
      <c r="U205" s="12"/>
    </row>
    <row r="206" spans="3:21" ht="14.25" customHeight="1">
      <c r="C206" s="1310" t="s">
        <v>907</v>
      </c>
      <c r="D206" s="1311"/>
      <c r="E206" s="1311"/>
      <c r="F206" s="1311"/>
      <c r="G206" s="1311"/>
      <c r="H206" s="1311"/>
      <c r="I206" s="1311"/>
      <c r="J206" s="1311"/>
      <c r="K206" s="1311"/>
      <c r="L206" s="1311"/>
      <c r="M206" s="1311"/>
      <c r="N206" s="12"/>
      <c r="O206" s="12"/>
      <c r="P206" s="12"/>
      <c r="Q206" s="12"/>
      <c r="R206" s="12"/>
      <c r="S206" s="12"/>
      <c r="T206" s="12"/>
      <c r="U206" s="12"/>
    </row>
    <row r="207" spans="3:21" ht="14.25" customHeight="1">
      <c r="C207" s="1729" t="s">
        <v>1452</v>
      </c>
      <c r="D207" s="1729"/>
      <c r="E207" s="1729"/>
      <c r="F207" s="1729"/>
      <c r="G207" s="1729"/>
      <c r="H207" s="1729"/>
      <c r="I207" s="1729"/>
      <c r="J207" s="1729"/>
      <c r="K207" s="1729"/>
      <c r="L207" s="1729"/>
      <c r="M207" s="1729"/>
      <c r="N207" s="12"/>
      <c r="O207" s="12"/>
      <c r="P207" s="12"/>
      <c r="Q207" s="12"/>
      <c r="R207" s="12"/>
      <c r="S207" s="12"/>
      <c r="T207" s="12"/>
      <c r="U207" s="12"/>
    </row>
    <row r="208" spans="3:21" ht="14.25" customHeight="1">
      <c r="C208" s="1729"/>
      <c r="D208" s="1729"/>
      <c r="E208" s="1729"/>
      <c r="F208" s="1729"/>
      <c r="G208" s="1729"/>
      <c r="H208" s="1729"/>
      <c r="I208" s="1729"/>
      <c r="J208" s="1729"/>
      <c r="K208" s="1729"/>
      <c r="L208" s="1729"/>
      <c r="M208" s="1729"/>
      <c r="N208" s="12"/>
      <c r="O208" s="12"/>
      <c r="P208" s="12"/>
      <c r="Q208" s="12"/>
      <c r="R208" s="12"/>
      <c r="S208" s="12"/>
      <c r="T208" s="12"/>
      <c r="U208" s="12"/>
    </row>
    <row r="209" spans="3:21" ht="14.25" customHeight="1">
      <c r="C209" s="1729"/>
      <c r="D209" s="1729"/>
      <c r="E209" s="1729"/>
      <c r="F209" s="1729"/>
      <c r="G209" s="1729"/>
      <c r="H209" s="1729"/>
      <c r="I209" s="1729"/>
      <c r="J209" s="1729"/>
      <c r="K209" s="1729"/>
      <c r="L209" s="1729"/>
      <c r="M209" s="1729"/>
      <c r="N209" s="12"/>
      <c r="O209" s="12"/>
      <c r="P209" s="12"/>
      <c r="Q209" s="12"/>
      <c r="R209" s="12"/>
      <c r="S209" s="12"/>
      <c r="T209" s="12"/>
      <c r="U209" s="12"/>
    </row>
    <row r="210" spans="3:21" ht="14.25" customHeight="1">
      <c r="C210" s="1729"/>
      <c r="D210" s="1729"/>
      <c r="E210" s="1729"/>
      <c r="F210" s="1729"/>
      <c r="G210" s="1729"/>
      <c r="H210" s="1729"/>
      <c r="I210" s="1729"/>
      <c r="J210" s="1729"/>
      <c r="K210" s="1729"/>
      <c r="L210" s="1729"/>
      <c r="M210" s="1729"/>
      <c r="N210" s="12"/>
      <c r="O210" s="12"/>
      <c r="P210" s="12"/>
      <c r="Q210" s="12"/>
      <c r="R210" s="12"/>
      <c r="S210" s="12"/>
      <c r="T210" s="12"/>
      <c r="U210" s="12"/>
    </row>
    <row r="211" spans="3:21" ht="14.25" customHeight="1">
      <c r="C211" s="1729"/>
      <c r="D211" s="1729"/>
      <c r="E211" s="1729"/>
      <c r="F211" s="1729"/>
      <c r="G211" s="1729"/>
      <c r="H211" s="1729"/>
      <c r="I211" s="1729"/>
      <c r="J211" s="1729"/>
      <c r="K211" s="1729"/>
      <c r="L211" s="1729"/>
      <c r="M211" s="1729"/>
      <c r="N211" s="12"/>
      <c r="O211" s="12"/>
      <c r="P211" s="12"/>
      <c r="Q211" s="12"/>
      <c r="R211" s="12"/>
      <c r="S211" s="12"/>
      <c r="T211" s="12"/>
      <c r="U211" s="12"/>
    </row>
    <row r="212" spans="3:21" ht="14.25" customHeight="1">
      <c r="C212" s="1729"/>
      <c r="D212" s="1729"/>
      <c r="E212" s="1729"/>
      <c r="F212" s="1729"/>
      <c r="G212" s="1729"/>
      <c r="H212" s="1729"/>
      <c r="I212" s="1729"/>
      <c r="J212" s="1729"/>
      <c r="K212" s="1729"/>
      <c r="L212" s="1729"/>
      <c r="M212" s="1729"/>
      <c r="N212" s="12"/>
      <c r="O212" s="12"/>
      <c r="P212" s="12"/>
      <c r="Q212" s="12"/>
      <c r="R212" s="12"/>
      <c r="S212" s="12"/>
      <c r="T212" s="12"/>
      <c r="U212" s="12"/>
    </row>
    <row r="213" spans="3:21" ht="14.25" customHeight="1">
      <c r="C213" s="1729"/>
      <c r="D213" s="1729"/>
      <c r="E213" s="1729"/>
      <c r="F213" s="1729"/>
      <c r="G213" s="1729"/>
      <c r="H213" s="1729"/>
      <c r="I213" s="1729"/>
      <c r="J213" s="1729"/>
      <c r="K213" s="1729"/>
      <c r="L213" s="1729"/>
      <c r="M213" s="1729"/>
      <c r="N213" s="12"/>
      <c r="O213" s="12"/>
      <c r="P213" s="12"/>
      <c r="Q213" s="12"/>
      <c r="R213" s="12"/>
      <c r="S213" s="12"/>
      <c r="T213" s="12"/>
      <c r="U213" s="12"/>
    </row>
    <row r="214" spans="3:21" ht="14.25" customHeight="1">
      <c r="C214" s="1729"/>
      <c r="D214" s="1729"/>
      <c r="E214" s="1729"/>
      <c r="F214" s="1729"/>
      <c r="G214" s="1729"/>
      <c r="H214" s="1729"/>
      <c r="I214" s="1729"/>
      <c r="J214" s="1729"/>
      <c r="K214" s="1729"/>
      <c r="L214" s="1729"/>
      <c r="M214" s="1729"/>
      <c r="N214" s="12"/>
      <c r="O214" s="12"/>
      <c r="P214" s="12"/>
      <c r="Q214" s="12"/>
      <c r="R214" s="12"/>
      <c r="S214" s="12"/>
      <c r="T214" s="12"/>
      <c r="U214" s="12"/>
    </row>
    <row r="215" spans="3:21" ht="13.5">
      <c r="C215" s="1729"/>
      <c r="D215" s="1729"/>
      <c r="E215" s="1729"/>
      <c r="F215" s="1729"/>
      <c r="G215" s="1729"/>
      <c r="H215" s="1729"/>
      <c r="I215" s="1729"/>
      <c r="J215" s="1729"/>
      <c r="K215" s="1729"/>
      <c r="L215" s="1729"/>
      <c r="M215" s="1729"/>
      <c r="N215" s="12"/>
      <c r="O215" s="12"/>
      <c r="P215" s="12"/>
      <c r="Q215" s="12"/>
      <c r="R215" s="12"/>
      <c r="S215" s="12"/>
      <c r="T215" s="12"/>
      <c r="U215" s="12"/>
    </row>
    <row r="216" spans="3:21" ht="14.25" customHeight="1">
      <c r="C216" s="359"/>
      <c r="D216" s="359"/>
      <c r="E216" s="359"/>
      <c r="F216" s="359"/>
      <c r="G216" s="359"/>
      <c r="H216" s="359"/>
      <c r="I216" s="359"/>
      <c r="J216" s="359"/>
      <c r="K216" s="359"/>
      <c r="L216" s="359"/>
      <c r="M216" s="12"/>
      <c r="N216" s="12"/>
      <c r="O216" s="12"/>
      <c r="P216" s="12"/>
      <c r="Q216" s="12"/>
      <c r="R216" s="12"/>
      <c r="S216" s="12"/>
      <c r="T216" s="12"/>
      <c r="U216" s="12"/>
    </row>
    <row r="217" spans="3:21" ht="14.25" customHeight="1">
      <c r="I217" s="12"/>
      <c r="J217" s="12"/>
      <c r="K217" s="12"/>
      <c r="L217" s="12"/>
      <c r="M217" s="12"/>
      <c r="N217" s="12"/>
      <c r="O217" s="12"/>
      <c r="P217" s="12"/>
      <c r="Q217" s="12"/>
      <c r="R217" s="12"/>
      <c r="S217" s="12"/>
      <c r="T217" s="12"/>
      <c r="U217" s="12"/>
    </row>
    <row r="218" spans="3:21" ht="14.25" customHeight="1">
      <c r="C218" s="2249" t="s">
        <v>1453</v>
      </c>
      <c r="D218" s="1737"/>
      <c r="E218" s="1737"/>
      <c r="F218" s="1737"/>
      <c r="G218" s="1737"/>
      <c r="H218" s="1737"/>
      <c r="I218" s="1737"/>
      <c r="J218" s="1737"/>
      <c r="K218" s="1737"/>
      <c r="L218" s="1737"/>
      <c r="M218" s="1737"/>
    </row>
    <row r="219" spans="3:21" ht="14.25" customHeight="1">
      <c r="C219" s="1399" t="s">
        <v>1563</v>
      </c>
      <c r="D219" s="1399"/>
      <c r="E219" s="1399"/>
      <c r="F219" s="1399"/>
      <c r="G219" s="1399"/>
      <c r="H219" s="1399"/>
      <c r="I219" s="1399"/>
      <c r="J219" s="1399"/>
      <c r="K219" s="1399"/>
      <c r="L219" s="1399"/>
      <c r="M219" s="1399"/>
    </row>
    <row r="220" spans="3:21" ht="14.25" customHeight="1">
      <c r="C220" s="1399"/>
      <c r="D220" s="1399"/>
      <c r="E220" s="1399"/>
      <c r="F220" s="1399"/>
      <c r="G220" s="1399"/>
      <c r="H220" s="1399"/>
      <c r="I220" s="1399"/>
      <c r="J220" s="1399"/>
      <c r="K220" s="1399"/>
      <c r="L220" s="1399"/>
      <c r="M220" s="1399"/>
    </row>
    <row r="221" spans="3:21" ht="14.25" customHeight="1">
      <c r="C221" s="1399"/>
      <c r="D221" s="1399"/>
      <c r="E221" s="1399"/>
      <c r="F221" s="1399"/>
      <c r="G221" s="1399"/>
      <c r="H221" s="1399"/>
      <c r="I221" s="1399"/>
      <c r="J221" s="1399"/>
      <c r="K221" s="1399"/>
      <c r="L221" s="1399"/>
      <c r="M221" s="1399"/>
    </row>
    <row r="222" spans="3:21" ht="14.25" customHeight="1">
      <c r="C222" s="1399"/>
      <c r="D222" s="1399"/>
      <c r="E222" s="1399"/>
      <c r="F222" s="1399"/>
      <c r="G222" s="1399"/>
      <c r="H222" s="1399"/>
      <c r="I222" s="1399"/>
      <c r="J222" s="1399"/>
      <c r="K222" s="1399"/>
      <c r="L222" s="1399"/>
      <c r="M222" s="1399"/>
    </row>
    <row r="223" spans="3:21" ht="15" customHeight="1">
      <c r="C223" s="1399"/>
      <c r="D223" s="1399"/>
      <c r="E223" s="1399"/>
      <c r="F223" s="1399"/>
      <c r="G223" s="1399"/>
      <c r="H223" s="1399"/>
      <c r="I223" s="1399"/>
      <c r="J223" s="1399"/>
      <c r="K223" s="1399"/>
      <c r="L223" s="1399"/>
      <c r="M223" s="1399"/>
    </row>
    <row r="224" spans="3:21" ht="15" customHeight="1">
      <c r="C224" s="1399"/>
      <c r="D224" s="1399"/>
      <c r="E224" s="1399"/>
      <c r="F224" s="1399"/>
      <c r="G224" s="1399"/>
      <c r="H224" s="1399"/>
      <c r="I224" s="1399"/>
      <c r="J224" s="1399"/>
      <c r="K224" s="1399"/>
      <c r="L224" s="1399"/>
      <c r="M224" s="1399"/>
    </row>
    <row r="225" spans="2:21" ht="15" customHeight="1">
      <c r="C225" s="1399"/>
      <c r="D225" s="1399"/>
      <c r="E225" s="1399"/>
      <c r="F225" s="1399"/>
      <c r="G225" s="1399"/>
      <c r="H225" s="1399"/>
      <c r="I225" s="1399"/>
      <c r="J225" s="1399"/>
      <c r="K225" s="1399"/>
      <c r="L225" s="1399"/>
      <c r="M225" s="1399"/>
    </row>
    <row r="226" spans="2:21" ht="15" customHeight="1">
      <c r="C226" s="1399"/>
      <c r="D226" s="1399"/>
      <c r="E226" s="1399"/>
      <c r="F226" s="1399"/>
      <c r="G226" s="1399"/>
      <c r="H226" s="1399"/>
      <c r="I226" s="1399"/>
      <c r="J226" s="1399"/>
      <c r="K226" s="1399"/>
      <c r="L226" s="1399"/>
      <c r="M226" s="1399"/>
    </row>
    <row r="227" spans="2:21" ht="15" customHeight="1">
      <c r="C227" s="1399"/>
      <c r="D227" s="1399"/>
      <c r="E227" s="1399"/>
      <c r="F227" s="1399"/>
      <c r="G227" s="1399"/>
      <c r="H227" s="1399"/>
      <c r="I227" s="1399"/>
      <c r="J227" s="1399"/>
      <c r="K227" s="1399"/>
      <c r="L227" s="1399"/>
      <c r="M227" s="1399"/>
    </row>
    <row r="228" spans="2:21" ht="14.25" customHeight="1">
      <c r="B228" s="86"/>
      <c r="C228" s="1399"/>
      <c r="D228" s="1399"/>
      <c r="E228" s="1399"/>
      <c r="F228" s="1399"/>
      <c r="G228" s="1399"/>
      <c r="H228" s="1399"/>
      <c r="I228" s="1399"/>
      <c r="J228" s="1399"/>
      <c r="K228" s="1399"/>
      <c r="L228" s="1399"/>
      <c r="M228" s="1399"/>
    </row>
    <row r="229" spans="2:21" ht="14.25" customHeight="1">
      <c r="C229" s="1399"/>
      <c r="D229" s="1399"/>
      <c r="E229" s="1399"/>
      <c r="F229" s="1399"/>
      <c r="G229" s="1399"/>
      <c r="H229" s="1399"/>
      <c r="I229" s="1399"/>
      <c r="J229" s="1399"/>
      <c r="K229" s="1399"/>
      <c r="L229" s="1399"/>
      <c r="M229" s="1399"/>
    </row>
    <row r="230" spans="2:21" ht="14.25" customHeight="1">
      <c r="C230" s="1399"/>
      <c r="D230" s="1399"/>
      <c r="E230" s="1399"/>
      <c r="F230" s="1399"/>
      <c r="G230" s="1399"/>
      <c r="H230" s="1399"/>
      <c r="I230" s="1399"/>
      <c r="J230" s="1399"/>
      <c r="K230" s="1399"/>
      <c r="L230" s="1399"/>
      <c r="M230" s="1399"/>
    </row>
    <row r="231" spans="2:21" ht="14.25" customHeight="1">
      <c r="C231" s="1399"/>
      <c r="D231" s="1399"/>
      <c r="E231" s="1399"/>
      <c r="F231" s="1399"/>
      <c r="G231" s="1399"/>
      <c r="H231" s="1399"/>
      <c r="I231" s="1399"/>
      <c r="J231" s="1399"/>
      <c r="K231" s="1399"/>
      <c r="L231" s="1399"/>
      <c r="M231" s="1399"/>
    </row>
    <row r="232" spans="2:21" ht="14.25" customHeight="1">
      <c r="C232" s="1399"/>
      <c r="D232" s="1399"/>
      <c r="E232" s="1399"/>
      <c r="F232" s="1399"/>
      <c r="G232" s="1399"/>
      <c r="H232" s="1399"/>
      <c r="I232" s="1399"/>
      <c r="J232" s="1399"/>
      <c r="K232" s="1399"/>
      <c r="L232" s="1399"/>
      <c r="M232" s="1399"/>
    </row>
    <row r="233" spans="2:21" ht="14.25" customHeight="1">
      <c r="C233" s="1399"/>
      <c r="D233" s="1399"/>
      <c r="E233" s="1399"/>
      <c r="F233" s="1399"/>
      <c r="G233" s="1399"/>
      <c r="H233" s="1399"/>
      <c r="I233" s="1399"/>
      <c r="J233" s="1399"/>
      <c r="K233" s="1399"/>
      <c r="L233" s="1399"/>
      <c r="M233" s="1399"/>
    </row>
    <row r="234" spans="2:21" ht="14.25" customHeight="1">
      <c r="C234" s="1399"/>
      <c r="D234" s="1399"/>
      <c r="E234" s="1399"/>
      <c r="F234" s="1399"/>
      <c r="G234" s="1399"/>
      <c r="H234" s="1399"/>
      <c r="I234" s="1399"/>
      <c r="J234" s="1399"/>
      <c r="K234" s="1399"/>
      <c r="L234" s="1399"/>
      <c r="M234" s="1399"/>
    </row>
    <row r="235" spans="2:21" ht="14.25" customHeight="1">
      <c r="C235" s="1399"/>
      <c r="D235" s="1399"/>
      <c r="E235" s="1399"/>
      <c r="F235" s="1399"/>
      <c r="G235" s="1399"/>
      <c r="H235" s="1399"/>
      <c r="I235" s="1399"/>
      <c r="J235" s="1399"/>
      <c r="K235" s="1399"/>
      <c r="L235" s="1399"/>
      <c r="M235" s="1399"/>
    </row>
    <row r="236" spans="2:21" ht="15">
      <c r="C236" s="117"/>
      <c r="D236" s="117"/>
      <c r="E236" s="117"/>
      <c r="F236" s="117"/>
      <c r="G236" s="117"/>
      <c r="H236" s="117"/>
      <c r="I236" s="117"/>
      <c r="J236" s="117"/>
      <c r="K236" s="117"/>
      <c r="L236" s="117"/>
      <c r="M236" s="117"/>
    </row>
    <row r="237" spans="2:21" ht="15.75" customHeight="1"/>
    <row r="238" spans="2:21" ht="15" customHeight="1">
      <c r="C238" s="1672" t="s">
        <v>829</v>
      </c>
      <c r="D238" s="2250"/>
      <c r="E238" s="2250"/>
      <c r="F238" s="2250"/>
      <c r="G238" s="2250"/>
      <c r="H238" s="2250"/>
      <c r="I238" s="2250"/>
      <c r="J238" s="2250"/>
      <c r="K238" s="2250"/>
      <c r="L238" s="2250"/>
      <c r="M238" s="2251"/>
      <c r="N238" s="974"/>
    </row>
    <row r="239" spans="2:21" ht="14.25" customHeight="1">
      <c r="C239" s="1556" t="s">
        <v>1454</v>
      </c>
      <c r="D239" s="1556"/>
      <c r="E239" s="1556"/>
      <c r="F239" s="1556"/>
      <c r="G239" s="1556"/>
      <c r="H239" s="1556"/>
      <c r="I239" s="1556"/>
      <c r="J239" s="1556"/>
      <c r="K239" s="1556"/>
      <c r="L239" s="1556"/>
      <c r="M239" s="1556"/>
    </row>
    <row r="240" spans="2:21" ht="14.25" customHeight="1">
      <c r="C240" s="1399"/>
      <c r="D240" s="1399"/>
      <c r="E240" s="1399"/>
      <c r="F240" s="1399"/>
      <c r="G240" s="1399"/>
      <c r="H240" s="1399"/>
      <c r="I240" s="1399"/>
      <c r="J240" s="1399"/>
      <c r="K240" s="1399"/>
      <c r="L240" s="1399"/>
      <c r="M240" s="1399"/>
      <c r="N240" s="86"/>
      <c r="O240" s="86"/>
      <c r="P240" s="86"/>
      <c r="Q240" s="86"/>
      <c r="R240" s="86"/>
      <c r="S240" s="86"/>
      <c r="T240" s="86"/>
      <c r="U240" s="86"/>
    </row>
    <row r="241" spans="1:21" ht="14.25" customHeight="1">
      <c r="C241" s="1399"/>
      <c r="D241" s="1399"/>
      <c r="E241" s="1399"/>
      <c r="F241" s="1399"/>
      <c r="G241" s="1399"/>
      <c r="H241" s="1399"/>
      <c r="I241" s="1399"/>
      <c r="J241" s="1399"/>
      <c r="K241" s="1399"/>
      <c r="L241" s="1399"/>
      <c r="M241" s="1399"/>
    </row>
    <row r="242" spans="1:21" ht="14.25" customHeight="1">
      <c r="C242" s="1399"/>
      <c r="D242" s="1399"/>
      <c r="E242" s="1399"/>
      <c r="F242" s="1399"/>
      <c r="G242" s="1399"/>
      <c r="H242" s="1399"/>
      <c r="I242" s="1399"/>
      <c r="J242" s="1399"/>
      <c r="K242" s="1399"/>
      <c r="L242" s="1399"/>
      <c r="M242" s="1399"/>
    </row>
    <row r="243" spans="1:21" ht="14.25" customHeight="1">
      <c r="C243" s="1399"/>
      <c r="D243" s="1399"/>
      <c r="E243" s="1399"/>
      <c r="F243" s="1399"/>
      <c r="G243" s="1399"/>
      <c r="H243" s="1399"/>
      <c r="I243" s="1399"/>
      <c r="J243" s="1399"/>
      <c r="K243" s="1399"/>
      <c r="L243" s="1399"/>
      <c r="M243" s="1399"/>
    </row>
    <row r="244" spans="1:21" ht="14.25" customHeight="1">
      <c r="C244" s="1399"/>
      <c r="D244" s="1399"/>
      <c r="E244" s="1399"/>
      <c r="F244" s="1399"/>
      <c r="G244" s="1399"/>
      <c r="H244" s="1399"/>
      <c r="I244" s="1399"/>
      <c r="J244" s="1399"/>
      <c r="K244" s="1399"/>
      <c r="L244" s="1399"/>
      <c r="M244" s="1399"/>
    </row>
    <row r="245" spans="1:21" ht="13.5">
      <c r="C245" s="1399"/>
      <c r="D245" s="1399"/>
      <c r="E245" s="1399"/>
      <c r="F245" s="1399"/>
      <c r="G245" s="1399"/>
      <c r="H245" s="1399"/>
      <c r="I245" s="1399"/>
      <c r="J245" s="1399"/>
      <c r="K245" s="1399"/>
      <c r="L245" s="1399"/>
      <c r="M245" s="1399"/>
    </row>
    <row r="246" spans="1:21" ht="15.75" customHeight="1">
      <c r="C246" s="1399"/>
      <c r="D246" s="1399"/>
      <c r="E246" s="1399"/>
      <c r="F246" s="1399"/>
      <c r="G246" s="1399"/>
      <c r="H246" s="1399"/>
      <c r="I246" s="1399"/>
      <c r="J246" s="1399"/>
      <c r="K246" s="1399"/>
      <c r="L246" s="1399"/>
      <c r="M246" s="1399"/>
    </row>
    <row r="247" spans="1:21" ht="13.5">
      <c r="C247" s="1399"/>
      <c r="D247" s="1399"/>
      <c r="E247" s="1399"/>
      <c r="F247" s="1399"/>
      <c r="G247" s="1399"/>
      <c r="H247" s="1399"/>
      <c r="I247" s="1399"/>
      <c r="J247" s="1399"/>
      <c r="K247" s="1399"/>
      <c r="L247" s="1399"/>
      <c r="M247" s="1399"/>
    </row>
    <row r="248" spans="1:21" ht="13.5">
      <c r="C248" s="1399"/>
      <c r="D248" s="1399"/>
      <c r="E248" s="1399"/>
      <c r="F248" s="1399"/>
      <c r="G248" s="1399"/>
      <c r="H248" s="1399"/>
      <c r="I248" s="1399"/>
      <c r="J248" s="1399"/>
      <c r="K248" s="1399"/>
      <c r="L248" s="1399"/>
      <c r="M248" s="1399"/>
    </row>
    <row r="249" spans="1:21" ht="13.5">
      <c r="C249" s="1399"/>
      <c r="D249" s="1399"/>
      <c r="E249" s="1399"/>
      <c r="F249" s="1399"/>
      <c r="G249" s="1399"/>
      <c r="H249" s="1399"/>
      <c r="I249" s="1399"/>
      <c r="J249" s="1399"/>
      <c r="K249" s="1399"/>
      <c r="L249" s="1399"/>
      <c r="M249" s="1399"/>
    </row>
    <row r="250" spans="1:21" ht="13.5"/>
    <row r="251" spans="1:21" ht="13.5"/>
    <row r="252" spans="1:21" ht="15.5">
      <c r="C252" s="1672" t="s">
        <v>830</v>
      </c>
      <c r="D252" s="2250"/>
      <c r="E252" s="2250"/>
      <c r="F252" s="2250"/>
      <c r="G252" s="2250"/>
      <c r="H252" s="2250"/>
      <c r="I252" s="2250"/>
      <c r="J252" s="2250"/>
      <c r="K252" s="2250"/>
      <c r="L252" s="2250"/>
      <c r="M252" s="2251"/>
      <c r="N252" s="974"/>
    </row>
    <row r="253" spans="1:21" ht="13.5">
      <c r="A253" s="385"/>
      <c r="B253" s="382"/>
      <c r="C253" s="1556" t="s">
        <v>1455</v>
      </c>
      <c r="D253" s="1556"/>
      <c r="E253" s="1556"/>
      <c r="F253" s="1556"/>
      <c r="G253" s="1556"/>
      <c r="H253" s="1556"/>
      <c r="I253" s="1556"/>
      <c r="J253" s="1556"/>
      <c r="K253" s="1556"/>
      <c r="L253" s="1556"/>
      <c r="M253" s="1556"/>
      <c r="N253" s="12"/>
      <c r="O253" s="12"/>
      <c r="P253" s="12"/>
      <c r="Q253" s="12"/>
      <c r="R253" s="12"/>
      <c r="S253" s="12"/>
      <c r="T253" s="12"/>
      <c r="U253" s="12"/>
    </row>
    <row r="254" spans="1:21" ht="13.5">
      <c r="C254" s="1399"/>
      <c r="D254" s="1399"/>
      <c r="E254" s="1399"/>
      <c r="F254" s="1399"/>
      <c r="G254" s="1399"/>
      <c r="H254" s="1399"/>
      <c r="I254" s="1399"/>
      <c r="J254" s="1399"/>
      <c r="K254" s="1399"/>
      <c r="L254" s="1399"/>
      <c r="M254" s="1399"/>
      <c r="N254" s="12"/>
      <c r="O254" s="12"/>
      <c r="P254" s="12"/>
      <c r="Q254" s="12"/>
      <c r="R254" s="12"/>
      <c r="S254" s="12"/>
      <c r="T254" s="12"/>
      <c r="U254" s="12"/>
    </row>
    <row r="255" spans="1:21" ht="13.5">
      <c r="A255" s="385"/>
      <c r="B255" s="382"/>
      <c r="C255" s="1399"/>
      <c r="D255" s="1399"/>
      <c r="E255" s="1399"/>
      <c r="F255" s="1399"/>
      <c r="G255" s="1399"/>
      <c r="H255" s="1399"/>
      <c r="I255" s="1399"/>
      <c r="J255" s="1399"/>
      <c r="K255" s="1399"/>
      <c r="L255" s="1399"/>
      <c r="M255" s="1399"/>
      <c r="N255" s="12"/>
      <c r="O255" s="12"/>
      <c r="P255" s="12"/>
      <c r="Q255" s="12"/>
      <c r="R255" s="12"/>
      <c r="S255" s="12"/>
      <c r="T255" s="12"/>
      <c r="U255" s="12"/>
    </row>
    <row r="256" spans="1:21" ht="13.5">
      <c r="C256" s="1399"/>
      <c r="D256" s="1399"/>
      <c r="E256" s="1399"/>
      <c r="F256" s="1399"/>
      <c r="G256" s="1399"/>
      <c r="H256" s="1399"/>
      <c r="I256" s="1399"/>
      <c r="J256" s="1399"/>
      <c r="K256" s="1399"/>
      <c r="L256" s="1399"/>
      <c r="M256" s="1399"/>
      <c r="N256" s="12"/>
      <c r="O256" s="12"/>
      <c r="P256" s="12"/>
      <c r="Q256" s="12"/>
      <c r="R256" s="12"/>
      <c r="S256" s="12"/>
      <c r="T256" s="12"/>
      <c r="U256" s="12"/>
    </row>
    <row r="257" spans="3:21" ht="13.5">
      <c r="C257" s="1399"/>
      <c r="D257" s="1399"/>
      <c r="E257" s="1399"/>
      <c r="F257" s="1399"/>
      <c r="G257" s="1399"/>
      <c r="H257" s="1399"/>
      <c r="I257" s="1399"/>
      <c r="J257" s="1399"/>
      <c r="K257" s="1399"/>
      <c r="L257" s="1399"/>
      <c r="M257" s="1399"/>
      <c r="N257" s="12"/>
      <c r="O257" s="12"/>
      <c r="P257" s="12"/>
      <c r="Q257" s="12"/>
      <c r="R257" s="12"/>
      <c r="S257" s="12"/>
      <c r="T257" s="12"/>
      <c r="U257" s="12"/>
    </row>
    <row r="258" spans="3:21" ht="13.5">
      <c r="C258" s="1399"/>
      <c r="D258" s="1399"/>
      <c r="E258" s="1399"/>
      <c r="F258" s="1399"/>
      <c r="G258" s="1399"/>
      <c r="H258" s="1399"/>
      <c r="I258" s="1399"/>
      <c r="J258" s="1399"/>
      <c r="K258" s="1399"/>
      <c r="L258" s="1399"/>
      <c r="M258" s="1399"/>
      <c r="N258" s="12"/>
      <c r="O258" s="12"/>
      <c r="P258" s="12"/>
      <c r="Q258" s="12"/>
      <c r="R258" s="12"/>
      <c r="S258" s="12"/>
      <c r="T258" s="12"/>
      <c r="U258" s="12"/>
    </row>
    <row r="259" spans="3:21" ht="13.5">
      <c r="C259" s="1399"/>
      <c r="D259" s="1399"/>
      <c r="E259" s="1399"/>
      <c r="F259" s="1399"/>
      <c r="G259" s="1399"/>
      <c r="H259" s="1399"/>
      <c r="I259" s="1399"/>
      <c r="J259" s="1399"/>
      <c r="K259" s="1399"/>
      <c r="L259" s="1399"/>
      <c r="M259" s="1399"/>
      <c r="N259" s="12"/>
      <c r="O259" s="12"/>
      <c r="P259" s="12"/>
      <c r="Q259" s="12"/>
      <c r="R259" s="12"/>
      <c r="S259" s="12"/>
      <c r="T259" s="12"/>
      <c r="U259" s="12"/>
    </row>
    <row r="260" spans="3:21" ht="13.5">
      <c r="C260" s="12"/>
      <c r="D260" s="12"/>
      <c r="E260" s="12"/>
      <c r="F260" s="12"/>
      <c r="G260" s="12"/>
      <c r="H260" s="12"/>
      <c r="I260" s="12"/>
      <c r="J260" s="12"/>
      <c r="K260" s="12"/>
      <c r="L260" s="12"/>
      <c r="M260" s="12"/>
      <c r="N260" s="12"/>
      <c r="O260" s="12"/>
      <c r="P260" s="12"/>
      <c r="Q260" s="12"/>
      <c r="R260" s="12"/>
      <c r="S260" s="12"/>
      <c r="T260" s="12"/>
      <c r="U260" s="12"/>
    </row>
    <row r="261" spans="3:21" ht="15.5">
      <c r="C261" s="2264" t="s">
        <v>831</v>
      </c>
      <c r="D261" s="2265"/>
      <c r="E261" s="2265"/>
      <c r="F261" s="2265"/>
      <c r="G261" s="2265"/>
      <c r="H261" s="2265"/>
      <c r="I261" s="2265"/>
      <c r="J261" s="2265"/>
      <c r="K261" s="2265"/>
      <c r="L261" s="2265"/>
      <c r="M261" s="2266"/>
      <c r="N261" s="383"/>
      <c r="O261" s="12"/>
      <c r="P261" s="12"/>
      <c r="Q261" s="12"/>
      <c r="R261" s="12"/>
      <c r="S261" s="12"/>
      <c r="T261" s="12"/>
      <c r="U261" s="12"/>
    </row>
    <row r="262" spans="3:21" ht="15">
      <c r="C262" s="2130" t="s">
        <v>832</v>
      </c>
      <c r="D262" s="2130"/>
      <c r="E262" s="2130"/>
      <c r="F262" s="2130"/>
      <c r="G262" s="2130"/>
      <c r="H262" s="2130"/>
      <c r="I262" s="2130"/>
      <c r="J262" s="2130"/>
      <c r="K262" s="2130"/>
      <c r="L262" s="2130"/>
      <c r="M262" s="2130"/>
      <c r="N262" s="2130"/>
      <c r="O262" s="12"/>
      <c r="P262" s="12"/>
      <c r="Q262" s="12"/>
      <c r="R262" s="12"/>
      <c r="S262" s="12"/>
      <c r="T262" s="12"/>
      <c r="U262" s="12"/>
    </row>
    <row r="263" spans="3:21" ht="15" customHeight="1">
      <c r="C263" s="2269" t="s">
        <v>392</v>
      </c>
      <c r="D263" s="2269"/>
      <c r="E263" s="2269"/>
      <c r="F263" s="2270"/>
      <c r="G263" s="1502">
        <v>2022</v>
      </c>
      <c r="H263" s="1502"/>
      <c r="I263" s="1502">
        <v>2023</v>
      </c>
      <c r="J263" s="1502"/>
      <c r="K263" s="1502">
        <v>2024</v>
      </c>
      <c r="L263" s="1502"/>
      <c r="M263" s="1502">
        <v>2025</v>
      </c>
      <c r="N263" s="1502"/>
      <c r="O263" s="12"/>
      <c r="P263" s="12"/>
      <c r="Q263" s="12"/>
      <c r="R263" s="12"/>
      <c r="S263" s="12"/>
      <c r="T263" s="12"/>
      <c r="U263" s="12"/>
    </row>
    <row r="264" spans="3:21" ht="35.25" customHeight="1">
      <c r="C264" s="2271"/>
      <c r="D264" s="2271"/>
      <c r="E264" s="2271"/>
      <c r="F264" s="2272"/>
      <c r="G264" s="300" t="s">
        <v>173</v>
      </c>
      <c r="H264" s="300" t="s">
        <v>839</v>
      </c>
      <c r="I264" s="300" t="s">
        <v>173</v>
      </c>
      <c r="J264" s="300" t="s">
        <v>839</v>
      </c>
      <c r="K264" s="300" t="s">
        <v>173</v>
      </c>
      <c r="L264" s="300" t="s">
        <v>839</v>
      </c>
      <c r="M264" s="300" t="s">
        <v>173</v>
      </c>
      <c r="N264" s="300" t="s">
        <v>839</v>
      </c>
      <c r="O264" s="12"/>
      <c r="P264" s="12"/>
      <c r="Q264" s="12"/>
      <c r="R264" s="12"/>
      <c r="S264" s="12"/>
      <c r="T264" s="12"/>
      <c r="U264" s="12"/>
    </row>
    <row r="265" spans="3:21" ht="37.5" customHeight="1">
      <c r="C265" s="2267" t="s">
        <v>1456</v>
      </c>
      <c r="D265" s="2267"/>
      <c r="E265" s="2267"/>
      <c r="F265" s="2268"/>
      <c r="G265" s="2274">
        <v>6991</v>
      </c>
      <c r="H265" s="2274"/>
      <c r="I265" s="2274">
        <v>6834</v>
      </c>
      <c r="J265" s="2274"/>
      <c r="K265" s="2274">
        <v>7251</v>
      </c>
      <c r="L265" s="2274"/>
      <c r="M265" s="2274">
        <v>7272</v>
      </c>
      <c r="N265" s="2274"/>
      <c r="O265" s="12"/>
      <c r="P265" s="12"/>
      <c r="Q265" s="12"/>
      <c r="R265" s="12"/>
      <c r="S265" s="12"/>
      <c r="T265" s="12"/>
      <c r="U265" s="12"/>
    </row>
    <row r="266" spans="3:21" ht="34.15" customHeight="1">
      <c r="C266" s="2111" t="s">
        <v>833</v>
      </c>
      <c r="D266" s="2111"/>
      <c r="E266" s="2111"/>
      <c r="F266" s="2111"/>
      <c r="G266" s="384">
        <v>6991</v>
      </c>
      <c r="H266" s="387">
        <v>1</v>
      </c>
      <c r="I266" s="384">
        <v>6834</v>
      </c>
      <c r="J266" s="387">
        <v>1</v>
      </c>
      <c r="K266" s="384">
        <v>7251</v>
      </c>
      <c r="L266" s="387">
        <v>1</v>
      </c>
      <c r="M266" s="384">
        <v>7272</v>
      </c>
      <c r="N266" s="387">
        <v>1</v>
      </c>
      <c r="O266" s="12"/>
      <c r="P266" s="12"/>
      <c r="Q266" s="12"/>
      <c r="R266" s="12"/>
      <c r="S266" s="12"/>
      <c r="T266" s="12"/>
      <c r="U266" s="12"/>
    </row>
    <row r="267" spans="3:21" ht="35.25" customHeight="1" thickBot="1">
      <c r="C267" s="2245" t="s">
        <v>834</v>
      </c>
      <c r="D267" s="2245"/>
      <c r="E267" s="2245"/>
      <c r="F267" s="2246"/>
      <c r="G267" s="425">
        <v>6296</v>
      </c>
      <c r="H267" s="426">
        <v>0.9</v>
      </c>
      <c r="I267" s="425">
        <v>6436</v>
      </c>
      <c r="J267" s="426">
        <v>0.94</v>
      </c>
      <c r="K267" s="425">
        <v>6904</v>
      </c>
      <c r="L267" s="426">
        <v>0.95</v>
      </c>
      <c r="M267" s="425">
        <v>6950</v>
      </c>
      <c r="N267" s="426">
        <v>0.95569999999999999</v>
      </c>
      <c r="O267" s="12"/>
      <c r="P267" s="12"/>
      <c r="Q267" s="12"/>
      <c r="R267" s="12"/>
      <c r="S267" s="12"/>
      <c r="T267" s="12"/>
      <c r="U267" s="12"/>
    </row>
    <row r="268" spans="3:21" ht="35.25" customHeight="1">
      <c r="C268" s="2260" t="s">
        <v>835</v>
      </c>
      <c r="D268" s="2260"/>
      <c r="E268" s="2260"/>
      <c r="F268" s="2261"/>
      <c r="G268" s="2275">
        <v>270</v>
      </c>
      <c r="H268" s="2275"/>
      <c r="I268" s="2275">
        <v>89</v>
      </c>
      <c r="J268" s="2275"/>
      <c r="K268" s="2275">
        <v>101</v>
      </c>
      <c r="L268" s="2275"/>
      <c r="M268" s="2273">
        <v>7272</v>
      </c>
      <c r="N268" s="2273">
        <v>1</v>
      </c>
      <c r="O268" s="386"/>
      <c r="P268" s="386"/>
      <c r="Q268" s="386"/>
      <c r="R268" s="386"/>
      <c r="S268" s="386"/>
      <c r="T268" s="386"/>
      <c r="U268" s="386"/>
    </row>
    <row r="269" spans="3:21" ht="17.5" customHeight="1" thickBot="1">
      <c r="C269" s="2245" t="s">
        <v>836</v>
      </c>
      <c r="D269" s="2245"/>
      <c r="E269" s="2245"/>
      <c r="F269" s="2246"/>
      <c r="G269" s="425">
        <v>253</v>
      </c>
      <c r="H269" s="426">
        <v>0.94</v>
      </c>
      <c r="I269" s="425">
        <v>87</v>
      </c>
      <c r="J269" s="426">
        <v>0.98</v>
      </c>
      <c r="K269" s="425">
        <v>1</v>
      </c>
      <c r="L269" s="426">
        <v>0.99</v>
      </c>
      <c r="M269" s="425">
        <v>6950</v>
      </c>
      <c r="N269" s="426">
        <v>0.95569999999999999</v>
      </c>
      <c r="O269" s="12"/>
      <c r="P269" s="12"/>
      <c r="Q269" s="12"/>
      <c r="R269" s="12"/>
      <c r="S269" s="12"/>
      <c r="T269" s="12"/>
      <c r="U269" s="12"/>
    </row>
    <row r="270" spans="3:21" ht="36.75" customHeight="1">
      <c r="C270" s="2262" t="s">
        <v>837</v>
      </c>
      <c r="D270" s="2262"/>
      <c r="E270" s="2262"/>
      <c r="F270" s="2263"/>
      <c r="G270" s="2244">
        <v>12</v>
      </c>
      <c r="H270" s="2244"/>
      <c r="I270" s="2244">
        <v>13</v>
      </c>
      <c r="J270" s="2244"/>
      <c r="K270" s="2244">
        <v>11</v>
      </c>
      <c r="L270" s="2244"/>
      <c r="M270" s="2244">
        <v>19</v>
      </c>
      <c r="N270" s="2244"/>
      <c r="O270" s="386"/>
      <c r="P270" s="386"/>
      <c r="Q270" s="386"/>
      <c r="R270" s="386"/>
      <c r="S270" s="386"/>
      <c r="T270" s="386"/>
      <c r="U270" s="386"/>
    </row>
    <row r="271" spans="3:21" ht="36.75" customHeight="1">
      <c r="C271" s="2111" t="s">
        <v>838</v>
      </c>
      <c r="D271" s="2111"/>
      <c r="E271" s="2111"/>
      <c r="F271" s="2112"/>
      <c r="G271" s="384">
        <v>11</v>
      </c>
      <c r="H271" s="387">
        <v>0.92</v>
      </c>
      <c r="I271" s="384">
        <v>9</v>
      </c>
      <c r="J271" s="387">
        <v>0.69</v>
      </c>
      <c r="K271" s="384">
        <v>9</v>
      </c>
      <c r="L271" s="387">
        <v>0.81</v>
      </c>
      <c r="M271" s="384">
        <v>19</v>
      </c>
      <c r="N271" s="387">
        <v>1</v>
      </c>
      <c r="O271" s="12"/>
      <c r="P271" s="12"/>
      <c r="Q271" s="12"/>
      <c r="R271" s="12"/>
      <c r="S271" s="12"/>
      <c r="T271" s="12"/>
      <c r="U271" s="12"/>
    </row>
    <row r="272" spans="3:21" ht="79.150000000000006" customHeight="1">
      <c r="C272" s="2327" t="s">
        <v>1457</v>
      </c>
      <c r="D272" s="2328"/>
      <c r="E272" s="2328"/>
      <c r="F272" s="2328"/>
      <c r="G272" s="2328"/>
      <c r="H272" s="2328"/>
      <c r="I272" s="2328"/>
      <c r="J272" s="2328"/>
      <c r="K272" s="2328"/>
      <c r="L272" s="2328"/>
      <c r="M272" s="2328"/>
      <c r="N272" s="12"/>
      <c r="O272" s="12"/>
      <c r="P272" s="12"/>
      <c r="Q272" s="12"/>
      <c r="R272" s="12"/>
      <c r="S272" s="12"/>
      <c r="T272" s="12"/>
      <c r="U272" s="12"/>
    </row>
    <row r="273" spans="1:21" ht="13.5">
      <c r="C273" s="12"/>
      <c r="D273" s="12"/>
      <c r="E273" s="12"/>
      <c r="F273" s="12"/>
      <c r="G273" s="12"/>
      <c r="H273" s="12"/>
      <c r="I273" s="12"/>
      <c r="J273" s="12"/>
      <c r="K273" s="12"/>
      <c r="L273" s="12"/>
      <c r="M273" s="12"/>
      <c r="N273" s="12"/>
      <c r="O273" s="12"/>
      <c r="P273" s="12"/>
      <c r="Q273" s="12"/>
      <c r="R273" s="12"/>
      <c r="S273" s="12"/>
      <c r="T273" s="12"/>
      <c r="U273" s="12"/>
    </row>
    <row r="274" spans="1:21" ht="13.5">
      <c r="C274" s="12"/>
      <c r="D274" s="12"/>
      <c r="E274" s="12"/>
      <c r="F274" s="12"/>
      <c r="G274" s="12"/>
      <c r="H274" s="12"/>
      <c r="I274" s="12"/>
      <c r="J274" s="12"/>
      <c r="K274" s="12"/>
      <c r="L274" s="12"/>
      <c r="M274" s="12"/>
      <c r="N274" s="12"/>
      <c r="O274" s="12"/>
      <c r="P274" s="12"/>
      <c r="Q274" s="12"/>
      <c r="R274" s="12"/>
      <c r="S274" s="12"/>
      <c r="T274" s="12"/>
      <c r="U274" s="12"/>
    </row>
    <row r="275" spans="1:21" ht="15" customHeight="1">
      <c r="C275" s="1468" t="s">
        <v>840</v>
      </c>
      <c r="D275" s="1468"/>
      <c r="E275" s="1468"/>
      <c r="F275" s="1468"/>
      <c r="G275" s="1468"/>
      <c r="H275" s="1468"/>
      <c r="I275" s="1468"/>
      <c r="J275" s="1468"/>
      <c r="K275" s="1468"/>
      <c r="L275" s="1468"/>
      <c r="M275" s="1468"/>
      <c r="N275" s="1468"/>
      <c r="O275" s="12"/>
      <c r="P275" s="12"/>
      <c r="Q275" s="12"/>
      <c r="R275" s="12"/>
      <c r="S275" s="12"/>
      <c r="T275" s="12"/>
      <c r="U275" s="12"/>
    </row>
    <row r="276" spans="1:21" ht="33.75" customHeight="1">
      <c r="C276" s="392"/>
      <c r="D276" s="392"/>
      <c r="E276" s="392"/>
      <c r="F276" s="1502">
        <v>2023</v>
      </c>
      <c r="G276" s="1502"/>
      <c r="H276" s="1502"/>
      <c r="I276" s="1321">
        <v>2024</v>
      </c>
      <c r="J276" s="1321"/>
      <c r="K276" s="1321"/>
      <c r="L276" s="1321">
        <v>2025</v>
      </c>
      <c r="M276" s="1321"/>
      <c r="N276" s="1321"/>
      <c r="O276" s="12"/>
      <c r="P276" s="12"/>
      <c r="Q276" s="12"/>
      <c r="R276" s="12"/>
      <c r="S276" s="12"/>
      <c r="T276" s="12"/>
      <c r="U276" s="12"/>
    </row>
    <row r="277" spans="1:21" ht="56.25" customHeight="1">
      <c r="C277" s="55"/>
      <c r="D277" s="1321" t="s">
        <v>841</v>
      </c>
      <c r="E277" s="1321"/>
      <c r="F277" s="300" t="s">
        <v>847</v>
      </c>
      <c r="G277" s="300" t="s">
        <v>845</v>
      </c>
      <c r="H277" s="300" t="s">
        <v>846</v>
      </c>
      <c r="I277" s="300" t="s">
        <v>847</v>
      </c>
      <c r="J277" s="300" t="s">
        <v>845</v>
      </c>
      <c r="K277" s="300" t="s">
        <v>846</v>
      </c>
      <c r="L277" s="300" t="s">
        <v>847</v>
      </c>
      <c r="M277" s="300" t="s">
        <v>845</v>
      </c>
      <c r="N277" s="300" t="s">
        <v>846</v>
      </c>
      <c r="O277" s="12"/>
      <c r="P277" s="12"/>
      <c r="Q277" s="12"/>
      <c r="R277" s="12"/>
      <c r="S277" s="12"/>
      <c r="T277" s="12"/>
      <c r="U277" s="12"/>
    </row>
    <row r="278" spans="1:21" ht="15" customHeight="1">
      <c r="C278" s="1871" t="s">
        <v>1458</v>
      </c>
      <c r="D278" s="2258" t="s">
        <v>849</v>
      </c>
      <c r="E278" s="2259"/>
      <c r="F278" s="2332">
        <v>9</v>
      </c>
      <c r="G278" s="2333"/>
      <c r="H278" s="2334"/>
      <c r="I278" s="2335">
        <v>9</v>
      </c>
      <c r="J278" s="2336"/>
      <c r="K278" s="2337"/>
      <c r="L278" s="2338">
        <v>8</v>
      </c>
      <c r="M278" s="2338"/>
      <c r="N278" s="2338"/>
      <c r="O278" s="12"/>
      <c r="P278" s="12"/>
      <c r="Q278" s="12"/>
      <c r="R278" s="12"/>
      <c r="S278" s="12"/>
      <c r="T278" s="12"/>
      <c r="U278" s="12"/>
    </row>
    <row r="279" spans="1:21" ht="30.75" customHeight="1">
      <c r="C279" s="1355"/>
      <c r="D279" s="1868" t="s">
        <v>848</v>
      </c>
      <c r="E279" s="1869"/>
      <c r="F279" s="394">
        <v>9</v>
      </c>
      <c r="G279" s="64">
        <v>9</v>
      </c>
      <c r="H279" s="395">
        <v>9</v>
      </c>
      <c r="I279" s="403">
        <v>9</v>
      </c>
      <c r="J279" s="404">
        <v>8</v>
      </c>
      <c r="K279" s="405">
        <v>8</v>
      </c>
      <c r="L279" s="25">
        <v>8</v>
      </c>
      <c r="M279" s="64">
        <v>8</v>
      </c>
      <c r="N279" s="64">
        <v>8</v>
      </c>
      <c r="O279" s="12"/>
      <c r="P279" s="12"/>
      <c r="Q279" s="12"/>
      <c r="R279" s="12"/>
      <c r="S279" s="12"/>
      <c r="T279" s="12"/>
      <c r="U279" s="12"/>
    </row>
    <row r="280" spans="1:21" ht="30.75" customHeight="1" thickBot="1">
      <c r="C280" s="2329"/>
      <c r="D280" s="2254" t="s">
        <v>842</v>
      </c>
      <c r="E280" s="2255"/>
      <c r="F280" s="884">
        <v>1</v>
      </c>
      <c r="G280" s="433">
        <v>1</v>
      </c>
      <c r="H280" s="885">
        <v>1</v>
      </c>
      <c r="I280" s="886">
        <v>1</v>
      </c>
      <c r="J280" s="429">
        <v>0.89</v>
      </c>
      <c r="K280" s="430">
        <v>0.88890000000000002</v>
      </c>
      <c r="L280" s="887">
        <v>1</v>
      </c>
      <c r="M280" s="433">
        <v>1</v>
      </c>
      <c r="N280" s="433">
        <v>1</v>
      </c>
      <c r="O280" s="12"/>
      <c r="P280" s="12"/>
      <c r="Q280" s="12"/>
      <c r="R280" s="12"/>
      <c r="S280" s="12"/>
      <c r="T280" s="12"/>
      <c r="U280" s="12"/>
    </row>
    <row r="281" spans="1:21" ht="15" customHeight="1">
      <c r="C281" s="2330" t="s">
        <v>850</v>
      </c>
      <c r="D281" s="2256" t="s">
        <v>849</v>
      </c>
      <c r="E281" s="2257"/>
      <c r="F281" s="2252">
        <v>114</v>
      </c>
      <c r="G281" s="2253"/>
      <c r="H281" s="431">
        <v>17</v>
      </c>
      <c r="I281" s="2296">
        <v>124</v>
      </c>
      <c r="J281" s="2297"/>
      <c r="K281" s="2298"/>
      <c r="L281" s="2295">
        <v>124</v>
      </c>
      <c r="M281" s="2295"/>
      <c r="N281" s="2295"/>
      <c r="O281" s="12"/>
      <c r="P281" s="12"/>
      <c r="Q281" s="12"/>
      <c r="R281" s="12"/>
      <c r="S281" s="12"/>
      <c r="T281" s="12"/>
      <c r="U281" s="12"/>
    </row>
    <row r="282" spans="1:21" ht="30.75" customHeight="1">
      <c r="C282" s="2201"/>
      <c r="D282" s="1868" t="s">
        <v>848</v>
      </c>
      <c r="E282" s="1869"/>
      <c r="F282" s="394">
        <v>114</v>
      </c>
      <c r="G282" s="64">
        <v>110</v>
      </c>
      <c r="H282" s="395">
        <v>16</v>
      </c>
      <c r="I282" s="403">
        <v>124</v>
      </c>
      <c r="J282" s="404">
        <v>122</v>
      </c>
      <c r="K282" s="405">
        <v>122</v>
      </c>
      <c r="L282" s="25">
        <v>124</v>
      </c>
      <c r="M282" s="64">
        <v>124</v>
      </c>
      <c r="N282" s="64">
        <v>124</v>
      </c>
      <c r="O282" s="12"/>
      <c r="P282" s="12"/>
      <c r="Q282" s="12"/>
      <c r="R282" s="12"/>
      <c r="S282" s="12"/>
      <c r="T282" s="12"/>
      <c r="U282" s="12"/>
    </row>
    <row r="283" spans="1:21" ht="30.75" customHeight="1" thickBot="1">
      <c r="C283" s="2331"/>
      <c r="D283" s="2254" t="s">
        <v>842</v>
      </c>
      <c r="E283" s="2255"/>
      <c r="F283" s="884">
        <v>1</v>
      </c>
      <c r="G283" s="427">
        <v>0.96</v>
      </c>
      <c r="H283" s="428">
        <v>0.94</v>
      </c>
      <c r="I283" s="886">
        <v>1</v>
      </c>
      <c r="J283" s="429">
        <v>0.9839</v>
      </c>
      <c r="K283" s="430">
        <v>0.9839</v>
      </c>
      <c r="L283" s="887">
        <v>1</v>
      </c>
      <c r="M283" s="433">
        <v>1</v>
      </c>
      <c r="N283" s="433">
        <v>1</v>
      </c>
      <c r="O283" s="12"/>
      <c r="P283" s="12"/>
      <c r="Q283" s="12"/>
      <c r="R283" s="12"/>
      <c r="S283" s="12"/>
      <c r="T283" s="12"/>
      <c r="U283" s="12"/>
    </row>
    <row r="284" spans="1:21" ht="15" customHeight="1">
      <c r="A284" s="385"/>
      <c r="B284" s="382"/>
      <c r="C284" s="2330" t="s">
        <v>851</v>
      </c>
      <c r="D284" s="2256" t="s">
        <v>849</v>
      </c>
      <c r="E284" s="2257"/>
      <c r="F284" s="2252">
        <v>273</v>
      </c>
      <c r="G284" s="2253"/>
      <c r="H284" s="431">
        <v>22</v>
      </c>
      <c r="I284" s="2296">
        <v>157</v>
      </c>
      <c r="J284" s="2297"/>
      <c r="K284" s="2298"/>
      <c r="L284" s="2295">
        <v>286</v>
      </c>
      <c r="M284" s="2295"/>
      <c r="N284" s="2295"/>
      <c r="O284" s="12"/>
      <c r="P284" s="12"/>
      <c r="Q284" s="12"/>
      <c r="R284" s="12"/>
      <c r="S284" s="12"/>
      <c r="T284" s="12"/>
      <c r="U284" s="12"/>
    </row>
    <row r="285" spans="1:21" ht="36" customHeight="1">
      <c r="A285" s="385"/>
      <c r="B285" s="382"/>
      <c r="C285" s="2201"/>
      <c r="D285" s="1868" t="s">
        <v>848</v>
      </c>
      <c r="E285" s="1869"/>
      <c r="F285" s="394">
        <v>273</v>
      </c>
      <c r="G285" s="64">
        <v>269</v>
      </c>
      <c r="H285" s="395">
        <v>22</v>
      </c>
      <c r="I285" s="403">
        <v>157</v>
      </c>
      <c r="J285" s="404">
        <v>156</v>
      </c>
      <c r="K285" s="405">
        <v>156</v>
      </c>
      <c r="L285" s="25">
        <v>286</v>
      </c>
      <c r="M285" s="64">
        <v>281</v>
      </c>
      <c r="N285" s="64">
        <v>281</v>
      </c>
    </row>
    <row r="286" spans="1:21" ht="36" customHeight="1" thickBot="1">
      <c r="A286" s="385"/>
      <c r="B286" s="382"/>
      <c r="C286" s="2331"/>
      <c r="D286" s="2254" t="s">
        <v>842</v>
      </c>
      <c r="E286" s="2255"/>
      <c r="F286" s="884">
        <v>1</v>
      </c>
      <c r="G286" s="427">
        <v>0.99</v>
      </c>
      <c r="H286" s="885">
        <v>1</v>
      </c>
      <c r="I286" s="886">
        <v>1</v>
      </c>
      <c r="J286" s="429">
        <v>0.99360000000000004</v>
      </c>
      <c r="K286" s="430">
        <v>0.99360000000000004</v>
      </c>
      <c r="L286" s="887">
        <v>1</v>
      </c>
      <c r="M286" s="427">
        <v>0.98250000000000004</v>
      </c>
      <c r="N286" s="427">
        <v>0.98250000000000004</v>
      </c>
    </row>
    <row r="287" spans="1:21" ht="15">
      <c r="C287" s="2330" t="s">
        <v>852</v>
      </c>
      <c r="D287" s="2256" t="s">
        <v>849</v>
      </c>
      <c r="E287" s="2257"/>
      <c r="F287" s="2252">
        <v>807</v>
      </c>
      <c r="G287" s="2253"/>
      <c r="H287" s="431">
        <v>41</v>
      </c>
      <c r="I287" s="2296">
        <v>231</v>
      </c>
      <c r="J287" s="2297"/>
      <c r="K287" s="2298"/>
      <c r="L287" s="2295">
        <v>843</v>
      </c>
      <c r="M287" s="2295"/>
      <c r="N287" s="2295"/>
    </row>
    <row r="288" spans="1:21" ht="35.25" customHeight="1">
      <c r="C288" s="2201"/>
      <c r="D288" s="1868" t="s">
        <v>848</v>
      </c>
      <c r="E288" s="1869"/>
      <c r="F288" s="394">
        <v>807</v>
      </c>
      <c r="G288" s="64">
        <v>788</v>
      </c>
      <c r="H288" s="395">
        <v>40</v>
      </c>
      <c r="I288" s="403">
        <v>231</v>
      </c>
      <c r="J288" s="404">
        <v>215</v>
      </c>
      <c r="K288" s="405">
        <v>215</v>
      </c>
      <c r="L288" s="25">
        <v>843</v>
      </c>
      <c r="M288" s="64">
        <v>818</v>
      </c>
      <c r="N288" s="64">
        <v>818</v>
      </c>
    </row>
    <row r="289" spans="1:21" ht="35.25" customHeight="1" thickBot="1">
      <c r="C289" s="2331"/>
      <c r="D289" s="2254" t="s">
        <v>842</v>
      </c>
      <c r="E289" s="2255"/>
      <c r="F289" s="884">
        <v>1</v>
      </c>
      <c r="G289" s="427">
        <v>0.98</v>
      </c>
      <c r="H289" s="428">
        <v>0.98</v>
      </c>
      <c r="I289" s="886">
        <v>1</v>
      </c>
      <c r="J289" s="429">
        <v>0.93100000000000005</v>
      </c>
      <c r="K289" s="430">
        <v>0.93100000000000005</v>
      </c>
      <c r="L289" s="887">
        <v>1</v>
      </c>
      <c r="M289" s="427">
        <v>0.97030000000000005</v>
      </c>
      <c r="N289" s="427">
        <v>0.97030000000000005</v>
      </c>
    </row>
    <row r="290" spans="1:21" ht="15.75" customHeight="1">
      <c r="C290" s="2330" t="s">
        <v>75</v>
      </c>
      <c r="D290" s="2256" t="s">
        <v>849</v>
      </c>
      <c r="E290" s="2257"/>
      <c r="F290" s="2252">
        <v>5363</v>
      </c>
      <c r="G290" s="2253"/>
      <c r="H290" s="431" t="s">
        <v>78</v>
      </c>
      <c r="I290" s="2301">
        <v>5975</v>
      </c>
      <c r="J290" s="2302"/>
      <c r="K290" s="2303"/>
      <c r="L290" s="2299">
        <v>5704</v>
      </c>
      <c r="M290" s="2299"/>
      <c r="N290" s="2299"/>
    </row>
    <row r="291" spans="1:21" ht="36" customHeight="1">
      <c r="C291" s="2201"/>
      <c r="D291" s="1868" t="s">
        <v>848</v>
      </c>
      <c r="E291" s="1869"/>
      <c r="F291" s="396">
        <v>5363</v>
      </c>
      <c r="G291" s="31">
        <v>5015</v>
      </c>
      <c r="H291" s="397" t="s">
        <v>78</v>
      </c>
      <c r="I291" s="406">
        <v>5975</v>
      </c>
      <c r="J291" s="89">
        <v>5669</v>
      </c>
      <c r="K291" s="407">
        <v>5669</v>
      </c>
      <c r="L291" s="29">
        <v>5704</v>
      </c>
      <c r="M291" s="393">
        <v>5424</v>
      </c>
      <c r="N291" s="393">
        <v>5424</v>
      </c>
    </row>
    <row r="292" spans="1:21" ht="36" customHeight="1" thickBot="1">
      <c r="C292" s="2331"/>
      <c r="D292" s="2254" t="s">
        <v>842</v>
      </c>
      <c r="E292" s="2255"/>
      <c r="F292" s="884">
        <v>1</v>
      </c>
      <c r="G292" s="427">
        <v>0.94</v>
      </c>
      <c r="H292" s="428" t="s">
        <v>78</v>
      </c>
      <c r="I292" s="888">
        <v>1</v>
      </c>
      <c r="J292" s="429">
        <v>0.94879999999999998</v>
      </c>
      <c r="K292" s="430">
        <v>0.94879999999999998</v>
      </c>
      <c r="L292" s="433">
        <v>1</v>
      </c>
      <c r="M292" s="427">
        <v>0.95089999999999997</v>
      </c>
      <c r="N292" s="427">
        <v>0.95089999999999997</v>
      </c>
    </row>
    <row r="293" spans="1:21" ht="15">
      <c r="A293" s="295"/>
      <c r="B293" s="296"/>
      <c r="C293" s="2330" t="s">
        <v>843</v>
      </c>
      <c r="D293" s="2256" t="s">
        <v>849</v>
      </c>
      <c r="E293" s="2257"/>
      <c r="F293" s="2252">
        <v>131</v>
      </c>
      <c r="G293" s="2253"/>
      <c r="H293" s="431" t="s">
        <v>78</v>
      </c>
      <c r="I293" s="2324" t="s">
        <v>78</v>
      </c>
      <c r="J293" s="2325"/>
      <c r="K293" s="2326"/>
      <c r="L293" s="2300">
        <v>147</v>
      </c>
      <c r="M293" s="2300"/>
      <c r="N293" s="2300"/>
    </row>
    <row r="294" spans="1:21" ht="35.25" customHeight="1">
      <c r="B294" s="297"/>
      <c r="C294" s="2201"/>
      <c r="D294" s="1868" t="s">
        <v>848</v>
      </c>
      <c r="E294" s="1869"/>
      <c r="F294" s="394">
        <v>131</v>
      </c>
      <c r="G294" s="64">
        <v>121</v>
      </c>
      <c r="H294" s="395" t="s">
        <v>78</v>
      </c>
      <c r="I294" s="2358" t="s">
        <v>78</v>
      </c>
      <c r="J294" s="2359"/>
      <c r="K294" s="2360"/>
      <c r="L294" s="64">
        <v>147</v>
      </c>
      <c r="M294" s="64">
        <v>138</v>
      </c>
      <c r="N294" s="64">
        <v>138</v>
      </c>
    </row>
    <row r="295" spans="1:21" ht="35.25" customHeight="1" thickBot="1">
      <c r="C295" s="2331"/>
      <c r="D295" s="2254" t="s">
        <v>842</v>
      </c>
      <c r="E295" s="2255"/>
      <c r="F295" s="884">
        <v>1</v>
      </c>
      <c r="G295" s="427">
        <v>0.92</v>
      </c>
      <c r="H295" s="432" t="s">
        <v>78</v>
      </c>
      <c r="I295" s="2321" t="s">
        <v>78</v>
      </c>
      <c r="J295" s="2322"/>
      <c r="K295" s="2323"/>
      <c r="L295" s="433">
        <v>1</v>
      </c>
      <c r="M295" s="427">
        <v>0.93879999999999997</v>
      </c>
      <c r="N295" s="427">
        <v>0.93879999999999997</v>
      </c>
    </row>
    <row r="296" spans="1:21" ht="15">
      <c r="C296" s="2330" t="s">
        <v>1459</v>
      </c>
      <c r="D296" s="2256" t="s">
        <v>849</v>
      </c>
      <c r="E296" s="2257"/>
      <c r="F296" s="2252">
        <v>125</v>
      </c>
      <c r="G296" s="2253"/>
      <c r="H296" s="431" t="s">
        <v>78</v>
      </c>
      <c r="I296" s="2324" t="s">
        <v>78</v>
      </c>
      <c r="J296" s="2325"/>
      <c r="K296" s="2326"/>
      <c r="L296" s="2300">
        <v>149</v>
      </c>
      <c r="M296" s="2300"/>
      <c r="N296" s="2300"/>
    </row>
    <row r="297" spans="1:21" ht="35.25" customHeight="1">
      <c r="C297" s="2201"/>
      <c r="D297" s="1868" t="s">
        <v>848</v>
      </c>
      <c r="E297" s="1869"/>
      <c r="F297" s="394">
        <v>125</v>
      </c>
      <c r="G297" s="64">
        <v>124</v>
      </c>
      <c r="H297" s="395" t="s">
        <v>78</v>
      </c>
      <c r="I297" s="2358" t="s">
        <v>78</v>
      </c>
      <c r="J297" s="2359"/>
      <c r="K297" s="2360"/>
      <c r="L297" s="64">
        <v>149</v>
      </c>
      <c r="M297" s="64">
        <v>146</v>
      </c>
      <c r="N297" s="64">
        <v>146</v>
      </c>
    </row>
    <row r="298" spans="1:21" ht="35.25" customHeight="1" thickBot="1">
      <c r="C298" s="2331"/>
      <c r="D298" s="2254" t="s">
        <v>842</v>
      </c>
      <c r="E298" s="2255"/>
      <c r="F298" s="884">
        <v>1</v>
      </c>
      <c r="G298" s="427">
        <v>0.99</v>
      </c>
      <c r="H298" s="432" t="s">
        <v>78</v>
      </c>
      <c r="I298" s="2321" t="s">
        <v>78</v>
      </c>
      <c r="J298" s="2322"/>
      <c r="K298" s="2323"/>
      <c r="L298" s="433">
        <v>1</v>
      </c>
      <c r="M298" s="427">
        <v>0.97989999999999999</v>
      </c>
      <c r="N298" s="427">
        <v>0.97989999999999999</v>
      </c>
    </row>
    <row r="299" spans="1:21" ht="15">
      <c r="C299" s="2318" t="s">
        <v>844</v>
      </c>
      <c r="D299" s="2314" t="s">
        <v>849</v>
      </c>
      <c r="E299" s="2315"/>
      <c r="F299" s="2310">
        <v>6822</v>
      </c>
      <c r="G299" s="2311"/>
      <c r="H299" s="398">
        <v>89</v>
      </c>
      <c r="I299" s="2292">
        <v>7251</v>
      </c>
      <c r="J299" s="2293"/>
      <c r="K299" s="2294"/>
      <c r="L299" s="2309">
        <v>7261</v>
      </c>
      <c r="M299" s="2309"/>
      <c r="N299" s="2309"/>
      <c r="O299" s="382"/>
      <c r="P299" s="382"/>
      <c r="Q299" s="382"/>
      <c r="R299" s="382"/>
      <c r="S299" s="382"/>
      <c r="T299" s="382"/>
      <c r="U299" s="382"/>
    </row>
    <row r="300" spans="1:21" ht="48.75" customHeight="1">
      <c r="C300" s="2318"/>
      <c r="D300" s="2316" t="s">
        <v>1035</v>
      </c>
      <c r="E300" s="2317"/>
      <c r="F300" s="399">
        <v>6822</v>
      </c>
      <c r="G300" s="388">
        <v>6436</v>
      </c>
      <c r="H300" s="400">
        <v>87</v>
      </c>
      <c r="I300" s="408">
        <v>7251</v>
      </c>
      <c r="J300" s="409">
        <v>6904</v>
      </c>
      <c r="K300" s="410">
        <v>6904</v>
      </c>
      <c r="L300" s="389">
        <v>7261</v>
      </c>
      <c r="M300" s="388">
        <v>6939</v>
      </c>
      <c r="N300" s="388">
        <v>6939</v>
      </c>
      <c r="O300" s="382"/>
      <c r="P300" s="382"/>
      <c r="Q300" s="382"/>
      <c r="R300" s="382"/>
      <c r="S300" s="382"/>
      <c r="T300" s="382"/>
      <c r="U300" s="382"/>
    </row>
    <row r="301" spans="1:21" ht="48.75" customHeight="1">
      <c r="C301" s="2319"/>
      <c r="D301" s="2316" t="s">
        <v>1036</v>
      </c>
      <c r="E301" s="2317"/>
      <c r="F301" s="401">
        <v>1</v>
      </c>
      <c r="G301" s="390">
        <v>0.94</v>
      </c>
      <c r="H301" s="402">
        <v>0.98</v>
      </c>
      <c r="I301" s="411">
        <v>1</v>
      </c>
      <c r="J301" s="412">
        <v>0.95209999999999995</v>
      </c>
      <c r="K301" s="413">
        <v>0.95209999999999995</v>
      </c>
      <c r="L301" s="391">
        <v>1</v>
      </c>
      <c r="M301" s="390">
        <v>0.95569999999999999</v>
      </c>
      <c r="N301" s="390">
        <v>0.95569999999999999</v>
      </c>
      <c r="O301" s="382"/>
      <c r="P301" s="382"/>
      <c r="Q301" s="382"/>
      <c r="R301" s="382"/>
      <c r="S301" s="382"/>
      <c r="T301" s="382"/>
      <c r="U301" s="382"/>
    </row>
    <row r="302" spans="1:21" ht="102.75" customHeight="1">
      <c r="C302" s="1403" t="s">
        <v>1460</v>
      </c>
      <c r="D302" s="1403"/>
      <c r="E302" s="1403"/>
      <c r="F302" s="1403"/>
      <c r="G302" s="1403"/>
      <c r="H302" s="1403"/>
      <c r="I302" s="1403"/>
      <c r="J302" s="1403"/>
      <c r="K302" s="1403"/>
      <c r="L302" s="1403"/>
      <c r="M302" s="1403"/>
    </row>
    <row r="303" spans="1:21" ht="15" customHeight="1"/>
    <row r="304" spans="1:21" ht="15" customHeight="1"/>
    <row r="305" spans="1:21" ht="15.5">
      <c r="B305" s="80"/>
      <c r="C305" s="1679" t="s">
        <v>853</v>
      </c>
      <c r="D305" s="1679"/>
      <c r="E305" s="1679"/>
      <c r="F305" s="1679"/>
      <c r="G305" s="1679"/>
      <c r="H305" s="1679"/>
      <c r="I305" s="1679"/>
      <c r="J305" s="1679"/>
      <c r="K305" s="1679"/>
      <c r="L305" s="1679"/>
      <c r="M305" s="1679"/>
      <c r="N305" s="975"/>
    </row>
    <row r="306" spans="1:21" ht="15">
      <c r="B306" s="296"/>
      <c r="C306" s="1378" t="s">
        <v>1481</v>
      </c>
      <c r="D306" s="1378"/>
      <c r="E306" s="1378"/>
      <c r="F306" s="1378"/>
      <c r="G306" s="1378"/>
      <c r="H306" s="1378"/>
      <c r="I306" s="1378"/>
      <c r="J306" s="1378"/>
      <c r="K306" s="1378"/>
      <c r="L306" s="1378"/>
      <c r="M306" s="1378"/>
    </row>
    <row r="307" spans="1:21" ht="15">
      <c r="B307" s="80"/>
      <c r="C307" s="2283"/>
      <c r="D307" s="2283"/>
      <c r="E307" s="2283"/>
      <c r="F307" s="2283"/>
      <c r="G307" s="2283"/>
      <c r="H307" s="1262" t="s">
        <v>856</v>
      </c>
      <c r="I307" s="1262"/>
      <c r="J307" s="1262"/>
      <c r="K307" s="1262" t="s">
        <v>857</v>
      </c>
      <c r="L307" s="1262"/>
      <c r="M307" s="1262"/>
    </row>
    <row r="308" spans="1:21" ht="50.25" customHeight="1">
      <c r="B308" s="80"/>
      <c r="C308" s="2285" t="s">
        <v>854</v>
      </c>
      <c r="D308" s="1800"/>
      <c r="E308" s="1800"/>
      <c r="F308" s="1800"/>
      <c r="G308" s="1801"/>
      <c r="H308" s="2305" t="s">
        <v>858</v>
      </c>
      <c r="I308" s="2019"/>
      <c r="J308" s="2306"/>
      <c r="K308" s="2284" t="s">
        <v>859</v>
      </c>
      <c r="L308" s="2284"/>
      <c r="M308" s="2284"/>
      <c r="N308" s="296"/>
      <c r="O308" s="296"/>
      <c r="P308" s="296"/>
      <c r="Q308" s="296"/>
      <c r="R308" s="296"/>
      <c r="S308" s="296"/>
      <c r="T308" s="296"/>
      <c r="U308" s="296"/>
    </row>
    <row r="309" spans="1:21" ht="63.75" customHeight="1">
      <c r="B309" s="80"/>
      <c r="C309" s="2312" t="s">
        <v>855</v>
      </c>
      <c r="D309" s="2312"/>
      <c r="E309" s="2312"/>
      <c r="F309" s="2312"/>
      <c r="G309" s="2313"/>
      <c r="H309" s="2307" t="s">
        <v>1461</v>
      </c>
      <c r="I309" s="2017"/>
      <c r="J309" s="2308"/>
      <c r="K309" s="2284" t="s">
        <v>860</v>
      </c>
      <c r="L309" s="2284"/>
      <c r="M309" s="2284"/>
      <c r="N309" s="297"/>
      <c r="O309" s="297"/>
      <c r="P309" s="297"/>
      <c r="Q309" s="297"/>
      <c r="R309" s="297"/>
      <c r="S309" s="297"/>
      <c r="T309" s="297"/>
      <c r="U309" s="297"/>
    </row>
    <row r="310" spans="1:21" ht="13.5"/>
    <row r="311" spans="1:21" ht="15.75" customHeight="1"/>
    <row r="312" spans="1:21" ht="15.5">
      <c r="C312" s="2143" t="s">
        <v>1110</v>
      </c>
      <c r="D312" s="1679"/>
      <c r="E312" s="1679"/>
      <c r="F312" s="1679"/>
      <c r="G312" s="1679"/>
      <c r="H312" s="1679"/>
      <c r="I312" s="1679"/>
      <c r="J312" s="1679"/>
      <c r="K312" s="1679"/>
      <c r="L312" s="1679"/>
      <c r="M312" s="1679"/>
    </row>
    <row r="313" spans="1:21" ht="13.5">
      <c r="C313" s="1399" t="s">
        <v>1462</v>
      </c>
      <c r="D313" s="1399"/>
      <c r="E313" s="1399"/>
      <c r="F313" s="1399"/>
      <c r="G313" s="1399"/>
      <c r="H313" s="1399"/>
      <c r="I313" s="1399"/>
      <c r="J313" s="1399"/>
      <c r="K313" s="1399"/>
      <c r="L313" s="1399"/>
      <c r="M313" s="1399"/>
    </row>
    <row r="314" spans="1:21" ht="13.5">
      <c r="A314" s="295"/>
      <c r="B314" s="296"/>
      <c r="C314" s="1399"/>
      <c r="D314" s="1399"/>
      <c r="E314" s="1399"/>
      <c r="F314" s="1399"/>
      <c r="G314" s="1399"/>
      <c r="H314" s="1399"/>
      <c r="I314" s="1399"/>
      <c r="J314" s="1399"/>
      <c r="K314" s="1399"/>
      <c r="L314" s="1399"/>
      <c r="M314" s="1399"/>
    </row>
    <row r="315" spans="1:21" ht="13.5">
      <c r="A315" s="295"/>
      <c r="B315" s="296"/>
      <c r="C315" s="1399"/>
      <c r="D315" s="1399"/>
      <c r="E315" s="1399"/>
      <c r="F315" s="1399"/>
      <c r="G315" s="1399"/>
      <c r="H315" s="1399"/>
      <c r="I315" s="1399"/>
      <c r="J315" s="1399"/>
      <c r="K315" s="1399"/>
      <c r="L315" s="1399"/>
      <c r="M315" s="1399"/>
    </row>
    <row r="316" spans="1:21" ht="13.5">
      <c r="A316" s="295"/>
      <c r="B316" s="296"/>
      <c r="C316" s="1399"/>
      <c r="D316" s="1399"/>
      <c r="E316" s="1399"/>
      <c r="F316" s="1399"/>
      <c r="G316" s="1399"/>
      <c r="H316" s="1399"/>
      <c r="I316" s="1399"/>
      <c r="J316" s="1399"/>
      <c r="K316" s="1399"/>
      <c r="L316" s="1399"/>
      <c r="M316" s="1399"/>
    </row>
    <row r="317" spans="1:21" ht="13.5">
      <c r="A317" s="295"/>
      <c r="B317" s="296"/>
      <c r="C317" s="1399"/>
      <c r="D317" s="1399"/>
      <c r="E317" s="1399"/>
      <c r="F317" s="1399"/>
      <c r="G317" s="1399"/>
      <c r="H317" s="1399"/>
      <c r="I317" s="1399"/>
      <c r="J317" s="1399"/>
      <c r="K317" s="1399"/>
      <c r="L317" s="1399"/>
      <c r="M317" s="1399"/>
    </row>
    <row r="318" spans="1:21" ht="15">
      <c r="C318" s="2320" t="s">
        <v>861</v>
      </c>
      <c r="D318" s="2320"/>
      <c r="E318" s="2320"/>
      <c r="F318" s="2320"/>
      <c r="G318" s="2320"/>
      <c r="H318" s="2320"/>
      <c r="I318" s="2320"/>
      <c r="J318" s="2320"/>
      <c r="K318" s="2320"/>
      <c r="L318" s="2320"/>
      <c r="M318" s="2320"/>
    </row>
    <row r="319" spans="1:21" ht="15">
      <c r="C319" s="2137"/>
      <c r="D319" s="2137"/>
      <c r="E319" s="2137"/>
      <c r="F319" s="2137" t="s">
        <v>865</v>
      </c>
      <c r="G319" s="2137"/>
      <c r="H319" s="2137"/>
      <c r="I319" s="2137"/>
      <c r="J319" s="2137" t="s">
        <v>1037</v>
      </c>
      <c r="K319" s="2137"/>
      <c r="L319" s="2137"/>
      <c r="M319" s="2137"/>
    </row>
    <row r="320" spans="1:21" ht="15">
      <c r="C320" s="2111" t="s">
        <v>862</v>
      </c>
      <c r="D320" s="2111"/>
      <c r="E320" s="2288"/>
      <c r="F320" s="2343" t="s">
        <v>1039</v>
      </c>
      <c r="G320" s="2277"/>
      <c r="H320" s="2277"/>
      <c r="I320" s="2344"/>
      <c r="J320" s="2111" t="s">
        <v>1042</v>
      </c>
      <c r="K320" s="2111"/>
      <c r="L320" s="2111"/>
      <c r="M320" s="2282"/>
      <c r="N320" s="80"/>
      <c r="O320" s="80"/>
      <c r="P320" s="80"/>
      <c r="Q320" s="80"/>
      <c r="R320" s="80"/>
      <c r="S320" s="80"/>
      <c r="T320" s="80"/>
      <c r="U320" s="80"/>
    </row>
    <row r="321" spans="3:21" ht="15.75" customHeight="1">
      <c r="C321" s="2289" t="s">
        <v>49</v>
      </c>
      <c r="D321" s="2289"/>
      <c r="E321" s="2290"/>
      <c r="F321" s="2345" t="s">
        <v>762</v>
      </c>
      <c r="G321" s="2346"/>
      <c r="H321" s="2346"/>
      <c r="I321" s="2347"/>
      <c r="J321" s="2289" t="s">
        <v>1060</v>
      </c>
      <c r="K321" s="2289"/>
      <c r="L321" s="2289"/>
      <c r="M321" s="2291"/>
      <c r="N321" s="296"/>
      <c r="O321" s="296"/>
      <c r="P321" s="296"/>
      <c r="Q321" s="296"/>
      <c r="R321" s="296"/>
      <c r="S321" s="296"/>
      <c r="T321" s="296"/>
      <c r="U321" s="296"/>
    </row>
    <row r="322" spans="3:21" ht="383.5" customHeight="1">
      <c r="C322" s="2341" t="s">
        <v>3</v>
      </c>
      <c r="D322" s="2341"/>
      <c r="E322" s="2342"/>
      <c r="F322" s="2343" t="s">
        <v>1040</v>
      </c>
      <c r="G322" s="2277"/>
      <c r="H322" s="2277"/>
      <c r="I322" s="2344"/>
      <c r="J322" s="2138" t="s">
        <v>1463</v>
      </c>
      <c r="K322" s="2138"/>
      <c r="L322" s="2138"/>
      <c r="M322" s="2352"/>
      <c r="N322" s="80"/>
      <c r="O322" s="80"/>
      <c r="P322" s="80"/>
      <c r="Q322" s="80"/>
      <c r="R322" s="80"/>
      <c r="S322" s="80"/>
      <c r="T322" s="80"/>
      <c r="U322" s="80"/>
    </row>
    <row r="323" spans="3:21" ht="276.75" customHeight="1">
      <c r="C323" s="2111" t="s">
        <v>863</v>
      </c>
      <c r="D323" s="2111"/>
      <c r="E323" s="2288"/>
      <c r="F323" s="2343" t="s">
        <v>1041</v>
      </c>
      <c r="G323" s="2277"/>
      <c r="H323" s="2277"/>
      <c r="I323" s="2344"/>
      <c r="J323" s="2138" t="s">
        <v>1464</v>
      </c>
      <c r="K323" s="2138"/>
      <c r="L323" s="2138"/>
      <c r="M323" s="2352"/>
      <c r="N323" s="80"/>
      <c r="O323" s="80"/>
      <c r="P323" s="80"/>
      <c r="Q323" s="80"/>
      <c r="R323" s="80"/>
      <c r="S323" s="80"/>
      <c r="T323" s="80"/>
      <c r="U323" s="80"/>
    </row>
    <row r="324" spans="3:21" ht="318" customHeight="1">
      <c r="C324" s="2341" t="s">
        <v>864</v>
      </c>
      <c r="D324" s="2341"/>
      <c r="E324" s="2342"/>
      <c r="F324" s="2348" t="s">
        <v>1547</v>
      </c>
      <c r="G324" s="2227"/>
      <c r="H324" s="2227"/>
      <c r="I324" s="2349"/>
      <c r="J324" s="2227" t="s">
        <v>1465</v>
      </c>
      <c r="K324" s="2227"/>
      <c r="L324" s="2227"/>
      <c r="M324" s="2227"/>
      <c r="N324" s="80"/>
      <c r="O324" s="80"/>
      <c r="P324" s="80"/>
      <c r="Q324" s="80"/>
      <c r="R324" s="80"/>
      <c r="S324" s="80"/>
      <c r="T324" s="80"/>
      <c r="U324" s="80"/>
    </row>
    <row r="325" spans="3:21" ht="13.5"/>
    <row r="326" spans="3:21" ht="13.5"/>
    <row r="327" spans="3:21" ht="15.5">
      <c r="C327" s="2143" t="s">
        <v>956</v>
      </c>
      <c r="D327" s="1679"/>
      <c r="E327" s="1679"/>
      <c r="F327" s="1679"/>
      <c r="G327" s="1679"/>
      <c r="H327" s="1679"/>
      <c r="I327" s="1679"/>
      <c r="J327" s="1679"/>
      <c r="K327" s="1679"/>
      <c r="L327" s="1679"/>
      <c r="M327" s="1679"/>
    </row>
    <row r="328" spans="3:21" ht="15">
      <c r="C328" s="2357" t="s">
        <v>866</v>
      </c>
      <c r="D328" s="1468"/>
      <c r="E328" s="1468"/>
      <c r="F328" s="1468"/>
      <c r="G328" s="1468"/>
      <c r="H328" s="1468"/>
      <c r="I328" s="1468"/>
      <c r="J328" s="1468"/>
    </row>
    <row r="329" spans="3:21" ht="15">
      <c r="C329" s="2304"/>
      <c r="D329" s="2304"/>
      <c r="E329" s="2304"/>
      <c r="F329" s="2304"/>
      <c r="G329" s="414">
        <v>2022</v>
      </c>
      <c r="H329" s="414">
        <v>2023</v>
      </c>
      <c r="I329" s="189">
        <v>2024</v>
      </c>
      <c r="J329" s="189">
        <v>2025</v>
      </c>
    </row>
    <row r="330" spans="3:21" ht="15.75" customHeight="1">
      <c r="C330" s="2279" t="s">
        <v>867</v>
      </c>
      <c r="D330" s="2279"/>
      <c r="E330" s="2279"/>
      <c r="F330" s="2280"/>
      <c r="G330" s="986">
        <v>187135220</v>
      </c>
      <c r="H330" s="987">
        <v>237442456</v>
      </c>
      <c r="I330" s="986">
        <v>309538826.37</v>
      </c>
      <c r="J330" s="988">
        <v>103538365.90000001</v>
      </c>
      <c r="K330" s="296"/>
      <c r="L330" s="296"/>
      <c r="M330" s="296"/>
      <c r="N330" s="296"/>
      <c r="O330" s="296"/>
      <c r="P330" s="296"/>
      <c r="Q330" s="296"/>
      <c r="R330" s="296"/>
      <c r="S330" s="296"/>
      <c r="T330" s="296"/>
      <c r="U330" s="296"/>
    </row>
    <row r="331" spans="3:21" ht="15">
      <c r="C331" s="1800" t="s">
        <v>868</v>
      </c>
      <c r="D331" s="1800"/>
      <c r="E331" s="1800"/>
      <c r="F331" s="1801"/>
      <c r="G331" s="989">
        <v>92515894</v>
      </c>
      <c r="H331" s="990">
        <v>74506133</v>
      </c>
      <c r="I331" s="991">
        <v>68431971.230000004</v>
      </c>
      <c r="J331" s="992">
        <v>119678431.5</v>
      </c>
      <c r="K331" s="296"/>
      <c r="L331" s="296"/>
      <c r="M331" s="296"/>
      <c r="N331" s="296"/>
      <c r="O331" s="296"/>
      <c r="P331" s="296"/>
      <c r="Q331" s="296"/>
      <c r="R331" s="296"/>
      <c r="S331" s="296"/>
      <c r="T331" s="296"/>
      <c r="U331" s="296"/>
    </row>
    <row r="332" spans="3:21" ht="15">
      <c r="C332" s="1800" t="s">
        <v>869</v>
      </c>
      <c r="D332" s="1800"/>
      <c r="E332" s="1800"/>
      <c r="F332" s="1801"/>
      <c r="G332" s="993">
        <v>279651114</v>
      </c>
      <c r="H332" s="987">
        <v>311948589</v>
      </c>
      <c r="I332" s="994">
        <v>377970797.60000002</v>
      </c>
      <c r="J332" s="988">
        <v>223216797.40000001</v>
      </c>
      <c r="K332" s="296"/>
      <c r="L332" s="296"/>
      <c r="M332" s="296"/>
      <c r="N332" s="296"/>
      <c r="O332" s="296"/>
      <c r="P332" s="296"/>
      <c r="Q332" s="296"/>
      <c r="R332" s="296"/>
      <c r="S332" s="296"/>
      <c r="T332" s="296"/>
      <c r="U332" s="296"/>
    </row>
    <row r="333" spans="3:21" ht="15">
      <c r="C333" s="1800" t="s">
        <v>870</v>
      </c>
      <c r="D333" s="1800"/>
      <c r="E333" s="1800"/>
      <c r="F333" s="1801"/>
      <c r="G333" s="995">
        <v>36241199</v>
      </c>
      <c r="H333" s="996">
        <v>67247000</v>
      </c>
      <c r="I333" s="997">
        <v>82787249.620000005</v>
      </c>
      <c r="J333" s="998">
        <v>107182055</v>
      </c>
      <c r="K333" s="296"/>
      <c r="L333" s="296"/>
      <c r="M333" s="296"/>
      <c r="N333" s="296"/>
      <c r="O333" s="296"/>
      <c r="P333" s="296"/>
      <c r="Q333" s="296"/>
      <c r="R333" s="296"/>
      <c r="S333" s="296"/>
      <c r="T333" s="296"/>
      <c r="U333" s="296"/>
    </row>
    <row r="334" spans="3:21" ht="33" customHeight="1">
      <c r="C334" s="1902" t="s">
        <v>1466</v>
      </c>
      <c r="D334" s="1902"/>
      <c r="E334" s="1902"/>
      <c r="F334" s="1902"/>
      <c r="G334" s="1902"/>
      <c r="H334" s="1902"/>
      <c r="I334" s="1902"/>
      <c r="J334" s="1902"/>
      <c r="K334" s="1902"/>
      <c r="L334" s="1902"/>
      <c r="M334" s="1902"/>
    </row>
    <row r="335" spans="3:21" ht="13.5"/>
    <row r="336" spans="3:21" ht="13.5"/>
    <row r="337" spans="3:13" ht="15.5">
      <c r="C337" s="2143" t="s">
        <v>957</v>
      </c>
      <c r="D337" s="1679"/>
      <c r="E337" s="1679"/>
      <c r="F337" s="1679"/>
      <c r="G337" s="1679"/>
      <c r="H337" s="1679"/>
      <c r="I337" s="1679"/>
      <c r="J337" s="1679"/>
      <c r="K337" s="1679"/>
      <c r="L337" s="1679"/>
      <c r="M337" s="1679"/>
    </row>
    <row r="338" spans="3:13" ht="13.5">
      <c r="C338" s="1728" t="s">
        <v>871</v>
      </c>
      <c r="D338" s="1728"/>
      <c r="E338" s="1728"/>
      <c r="F338" s="1728"/>
      <c r="G338" s="1728"/>
      <c r="H338" s="1728"/>
      <c r="I338" s="1728"/>
      <c r="J338" s="1728"/>
      <c r="K338" s="1728"/>
      <c r="L338" s="1728"/>
      <c r="M338" s="1728"/>
    </row>
    <row r="339" spans="3:13" ht="13.5">
      <c r="C339" s="1728"/>
      <c r="D339" s="1728"/>
      <c r="E339" s="1728"/>
      <c r="F339" s="1728"/>
      <c r="G339" s="1728"/>
      <c r="H339" s="1728"/>
      <c r="I339" s="1728"/>
      <c r="J339" s="1728"/>
      <c r="K339" s="1728"/>
      <c r="L339" s="1728"/>
      <c r="M339" s="1728"/>
    </row>
    <row r="340" spans="3:13" ht="13.5">
      <c r="C340" s="1728"/>
      <c r="D340" s="1728"/>
      <c r="E340" s="1728"/>
      <c r="F340" s="1728"/>
      <c r="G340" s="1728"/>
      <c r="H340" s="1728"/>
      <c r="I340" s="1728"/>
      <c r="J340" s="1728"/>
      <c r="K340" s="1728"/>
      <c r="L340" s="1728"/>
      <c r="M340" s="1728"/>
    </row>
    <row r="341" spans="3:13" ht="15.75" customHeight="1">
      <c r="C341" s="1728"/>
      <c r="D341" s="1728"/>
      <c r="E341" s="1728"/>
      <c r="F341" s="1728"/>
      <c r="G341" s="1728"/>
      <c r="H341" s="1728"/>
      <c r="I341" s="1728"/>
      <c r="J341" s="1728"/>
      <c r="K341" s="1728"/>
      <c r="L341" s="1728"/>
      <c r="M341" s="1728"/>
    </row>
    <row r="342" spans="3:13" ht="13.5">
      <c r="C342" s="1728"/>
      <c r="D342" s="1728"/>
      <c r="E342" s="1728"/>
      <c r="F342" s="1728"/>
      <c r="G342" s="1728"/>
      <c r="H342" s="1728"/>
      <c r="I342" s="1728"/>
      <c r="J342" s="1728"/>
      <c r="K342" s="1728"/>
      <c r="L342" s="1728"/>
      <c r="M342" s="1728"/>
    </row>
    <row r="343" spans="3:13" ht="13.5"/>
    <row r="344" spans="3:13" ht="13.5"/>
    <row r="345" spans="3:13" ht="15.5">
      <c r="C345" s="2350" t="s">
        <v>958</v>
      </c>
      <c r="D345" s="2351"/>
      <c r="E345" s="2351"/>
      <c r="F345" s="2351"/>
      <c r="G345" s="2351"/>
      <c r="H345" s="2351"/>
      <c r="I345" s="2351"/>
      <c r="J345" s="2351"/>
      <c r="K345" s="2351"/>
      <c r="L345" s="2351"/>
      <c r="M345" s="2351"/>
    </row>
    <row r="346" spans="3:13" ht="15">
      <c r="C346" s="2286" t="s">
        <v>160</v>
      </c>
      <c r="D346" s="2286"/>
      <c r="E346" s="2286"/>
      <c r="F346" s="2287"/>
      <c r="G346" s="2355" t="s">
        <v>456</v>
      </c>
      <c r="H346" s="2356"/>
      <c r="I346" s="2356"/>
      <c r="J346" s="2356"/>
      <c r="K346" s="2356"/>
      <c r="L346" s="2356"/>
      <c r="M346" s="2356"/>
    </row>
    <row r="347" spans="3:13" ht="13.5">
      <c r="C347" s="2073" t="s">
        <v>1094</v>
      </c>
      <c r="D347" s="2073"/>
      <c r="E347" s="2073"/>
      <c r="F347" s="2224"/>
      <c r="G347" s="2226" t="s">
        <v>1467</v>
      </c>
      <c r="H347" s="2227"/>
      <c r="I347" s="2227"/>
      <c r="J347" s="2227"/>
      <c r="K347" s="2227"/>
      <c r="L347" s="2227"/>
      <c r="M347" s="2227"/>
    </row>
    <row r="348" spans="3:13" ht="13.5">
      <c r="C348" s="1305"/>
      <c r="D348" s="1305"/>
      <c r="E348" s="1305"/>
      <c r="F348" s="2225"/>
      <c r="G348" s="1829"/>
      <c r="H348" s="1830"/>
      <c r="I348" s="1830"/>
      <c r="J348" s="1830"/>
      <c r="K348" s="1830"/>
      <c r="L348" s="1830"/>
      <c r="M348" s="1830"/>
    </row>
    <row r="349" spans="3:13" ht="13.5">
      <c r="C349" s="1305"/>
      <c r="D349" s="1305"/>
      <c r="E349" s="1305"/>
      <c r="F349" s="2225"/>
      <c r="G349" s="1829"/>
      <c r="H349" s="1830"/>
      <c r="I349" s="1830"/>
      <c r="J349" s="1830"/>
      <c r="K349" s="1830"/>
      <c r="L349" s="1830"/>
      <c r="M349" s="1830"/>
    </row>
    <row r="350" spans="3:13" ht="13.5">
      <c r="C350" s="1305"/>
      <c r="D350" s="1305"/>
      <c r="E350" s="1305"/>
      <c r="F350" s="2225"/>
      <c r="G350" s="1829"/>
      <c r="H350" s="1830"/>
      <c r="I350" s="1830"/>
      <c r="J350" s="1830"/>
      <c r="K350" s="1830"/>
      <c r="L350" s="1830"/>
      <c r="M350" s="1830"/>
    </row>
    <row r="351" spans="3:13" ht="13.5">
      <c r="C351" s="1305"/>
      <c r="D351" s="1305"/>
      <c r="E351" s="1305"/>
      <c r="F351" s="2225"/>
      <c r="G351" s="1829"/>
      <c r="H351" s="1830"/>
      <c r="I351" s="1830"/>
      <c r="J351" s="1830"/>
      <c r="K351" s="1830"/>
      <c r="L351" s="1830"/>
      <c r="M351" s="1830"/>
    </row>
    <row r="352" spans="3:13" ht="13.5">
      <c r="C352" s="1305"/>
      <c r="D352" s="1305"/>
      <c r="E352" s="1305"/>
      <c r="F352" s="2225"/>
      <c r="G352" s="1829"/>
      <c r="H352" s="1830"/>
      <c r="I352" s="1830"/>
      <c r="J352" s="1830"/>
      <c r="K352" s="1830"/>
      <c r="L352" s="1830"/>
      <c r="M352" s="1830"/>
    </row>
    <row r="353" spans="3:13" ht="13.5">
      <c r="C353" s="1305"/>
      <c r="D353" s="1305"/>
      <c r="E353" s="1305"/>
      <c r="F353" s="2225"/>
      <c r="G353" s="1829"/>
      <c r="H353" s="1830"/>
      <c r="I353" s="1830"/>
      <c r="J353" s="1830"/>
      <c r="K353" s="1830"/>
      <c r="L353" s="1830"/>
      <c r="M353" s="1830"/>
    </row>
    <row r="354" spans="3:13" ht="13.5">
      <c r="C354" s="1305"/>
      <c r="D354" s="1305"/>
      <c r="E354" s="1305"/>
      <c r="F354" s="2225"/>
      <c r="G354" s="1829"/>
      <c r="H354" s="1830"/>
      <c r="I354" s="1830"/>
      <c r="J354" s="1830"/>
      <c r="K354" s="1830"/>
      <c r="L354" s="1830"/>
      <c r="M354" s="1830"/>
    </row>
    <row r="355" spans="3:13" ht="13.5">
      <c r="C355" s="1305"/>
      <c r="D355" s="1305"/>
      <c r="E355" s="1305"/>
      <c r="F355" s="2225"/>
      <c r="G355" s="1829"/>
      <c r="H355" s="1830"/>
      <c r="I355" s="1830"/>
      <c r="J355" s="1830"/>
      <c r="K355" s="1830"/>
      <c r="L355" s="1830"/>
      <c r="M355" s="1830"/>
    </row>
    <row r="356" spans="3:13" ht="13.5">
      <c r="C356" s="1305"/>
      <c r="D356" s="1305"/>
      <c r="E356" s="1305"/>
      <c r="F356" s="2225"/>
      <c r="G356" s="1829"/>
      <c r="H356" s="1830"/>
      <c r="I356" s="1830"/>
      <c r="J356" s="1830"/>
      <c r="K356" s="1830"/>
      <c r="L356" s="1830"/>
      <c r="M356" s="1830"/>
    </row>
    <row r="357" spans="3:13" ht="13.5">
      <c r="C357" s="1305"/>
      <c r="D357" s="1305"/>
      <c r="E357" s="1305"/>
      <c r="F357" s="2225"/>
      <c r="G357" s="1829"/>
      <c r="H357" s="1830"/>
      <c r="I357" s="1830"/>
      <c r="J357" s="1830"/>
      <c r="K357" s="1830"/>
      <c r="L357" s="1830"/>
      <c r="M357" s="1830"/>
    </row>
    <row r="358" spans="3:13" ht="13.5">
      <c r="C358" s="1305"/>
      <c r="D358" s="1305"/>
      <c r="E358" s="1305"/>
      <c r="F358" s="2225"/>
      <c r="G358" s="1829"/>
      <c r="H358" s="1830"/>
      <c r="I358" s="1830"/>
      <c r="J358" s="1830"/>
      <c r="K358" s="1830"/>
      <c r="L358" s="1830"/>
      <c r="M358" s="1830"/>
    </row>
    <row r="359" spans="3:13" ht="13.5">
      <c r="C359" s="1305"/>
      <c r="D359" s="1305"/>
      <c r="E359" s="1305"/>
      <c r="F359" s="2225"/>
      <c r="G359" s="1829"/>
      <c r="H359" s="1830"/>
      <c r="I359" s="1830"/>
      <c r="J359" s="1830"/>
      <c r="K359" s="1830"/>
      <c r="L359" s="1830"/>
      <c r="M359" s="1830"/>
    </row>
    <row r="360" spans="3:13" ht="13.5">
      <c r="C360" s="1305"/>
      <c r="D360" s="1305"/>
      <c r="E360" s="1305"/>
      <c r="F360" s="2225"/>
      <c r="G360" s="1829"/>
      <c r="H360" s="1830"/>
      <c r="I360" s="1830"/>
      <c r="J360" s="1830"/>
      <c r="K360" s="1830"/>
      <c r="L360" s="1830"/>
      <c r="M360" s="1830"/>
    </row>
    <row r="361" spans="3:13" ht="13.5">
      <c r="C361" s="1305"/>
      <c r="D361" s="1305"/>
      <c r="E361" s="1305"/>
      <c r="F361" s="2225"/>
      <c r="G361" s="1829"/>
      <c r="H361" s="1830"/>
      <c r="I361" s="1830"/>
      <c r="J361" s="1830"/>
      <c r="K361" s="1830"/>
      <c r="L361" s="1830"/>
      <c r="M361" s="1830"/>
    </row>
    <row r="362" spans="3:13" ht="13.5">
      <c r="C362" s="1305"/>
      <c r="D362" s="1305"/>
      <c r="E362" s="1305"/>
      <c r="F362" s="2225"/>
      <c r="G362" s="1829"/>
      <c r="H362" s="1830"/>
      <c r="I362" s="1830"/>
      <c r="J362" s="1830"/>
      <c r="K362" s="1830"/>
      <c r="L362" s="1830"/>
      <c r="M362" s="1830"/>
    </row>
    <row r="363" spans="3:13" ht="13.5">
      <c r="C363" s="1305"/>
      <c r="D363" s="1305"/>
      <c r="E363" s="1305"/>
      <c r="F363" s="2225"/>
      <c r="G363" s="1829"/>
      <c r="H363" s="1830"/>
      <c r="I363" s="1830"/>
      <c r="J363" s="1830"/>
      <c r="K363" s="1830"/>
      <c r="L363" s="1830"/>
      <c r="M363" s="1830"/>
    </row>
    <row r="364" spans="3:13" ht="13.5">
      <c r="C364" s="1305"/>
      <c r="D364" s="1305"/>
      <c r="E364" s="1305"/>
      <c r="F364" s="2225"/>
      <c r="G364" s="1829"/>
      <c r="H364" s="1830"/>
      <c r="I364" s="1830"/>
      <c r="J364" s="1830"/>
      <c r="K364" s="1830"/>
      <c r="L364" s="1830"/>
      <c r="M364" s="1830"/>
    </row>
    <row r="365" spans="3:13" ht="13.5">
      <c r="C365" s="1305"/>
      <c r="D365" s="1305"/>
      <c r="E365" s="1305"/>
      <c r="F365" s="2225"/>
      <c r="G365" s="1829"/>
      <c r="H365" s="1830"/>
      <c r="I365" s="1830"/>
      <c r="J365" s="1830"/>
      <c r="K365" s="1830"/>
      <c r="L365" s="1830"/>
      <c r="M365" s="1830"/>
    </row>
    <row r="366" spans="3:13" ht="13.5">
      <c r="C366" s="1305"/>
      <c r="D366" s="1305"/>
      <c r="E366" s="1305"/>
      <c r="F366" s="2225"/>
      <c r="G366" s="1829"/>
      <c r="H366" s="1830"/>
      <c r="I366" s="1830"/>
      <c r="J366" s="1830"/>
      <c r="K366" s="1830"/>
      <c r="L366" s="1830"/>
      <c r="M366" s="1830"/>
    </row>
    <row r="367" spans="3:13" ht="13.5">
      <c r="C367" s="1305"/>
      <c r="D367" s="1305"/>
      <c r="E367" s="1305"/>
      <c r="F367" s="2225"/>
      <c r="G367" s="1829"/>
      <c r="H367" s="1830"/>
      <c r="I367" s="1830"/>
      <c r="J367" s="1830"/>
      <c r="K367" s="1830"/>
      <c r="L367" s="1830"/>
      <c r="M367" s="1830"/>
    </row>
    <row r="368" spans="3:13" ht="13.5">
      <c r="C368" s="1305"/>
      <c r="D368" s="1305"/>
      <c r="E368" s="1305"/>
      <c r="F368" s="2225"/>
      <c r="G368" s="1829"/>
      <c r="H368" s="1830"/>
      <c r="I368" s="1830"/>
      <c r="J368" s="1830"/>
      <c r="K368" s="1830"/>
      <c r="L368" s="1830"/>
      <c r="M368" s="1830"/>
    </row>
    <row r="369" spans="3:13" ht="13.5">
      <c r="C369" s="1305"/>
      <c r="D369" s="1305"/>
      <c r="E369" s="1305"/>
      <c r="F369" s="2225"/>
      <c r="G369" s="1829"/>
      <c r="H369" s="1830"/>
      <c r="I369" s="1830"/>
      <c r="J369" s="1830"/>
      <c r="K369" s="1830"/>
      <c r="L369" s="1830"/>
      <c r="M369" s="1830"/>
    </row>
    <row r="370" spans="3:13" ht="13.5">
      <c r="C370" s="1305"/>
      <c r="D370" s="1305"/>
      <c r="E370" s="1305"/>
      <c r="F370" s="2225"/>
      <c r="G370" s="1829"/>
      <c r="H370" s="1830"/>
      <c r="I370" s="1830"/>
      <c r="J370" s="1830"/>
      <c r="K370" s="1830"/>
      <c r="L370" s="1830"/>
      <c r="M370" s="1830"/>
    </row>
    <row r="371" spans="3:13" ht="13.5">
      <c r="C371" s="1305"/>
      <c r="D371" s="1305"/>
      <c r="E371" s="1305"/>
      <c r="F371" s="2225"/>
      <c r="G371" s="1829"/>
      <c r="H371" s="1830"/>
      <c r="I371" s="1830"/>
      <c r="J371" s="1830"/>
      <c r="K371" s="1830"/>
      <c r="L371" s="1830"/>
      <c r="M371" s="1830"/>
    </row>
    <row r="372" spans="3:13" ht="13.5">
      <c r="C372" s="1305"/>
      <c r="D372" s="1305"/>
      <c r="E372" s="1305"/>
      <c r="F372" s="2225"/>
      <c r="G372" s="1829"/>
      <c r="H372" s="1830"/>
      <c r="I372" s="1830"/>
      <c r="J372" s="1830"/>
      <c r="K372" s="1830"/>
      <c r="L372" s="1830"/>
      <c r="M372" s="1830"/>
    </row>
    <row r="373" spans="3:13" ht="13.5">
      <c r="C373" s="1305"/>
      <c r="D373" s="1305"/>
      <c r="E373" s="1305"/>
      <c r="F373" s="2225"/>
      <c r="G373" s="1829"/>
      <c r="H373" s="1830"/>
      <c r="I373" s="1830"/>
      <c r="J373" s="1830"/>
      <c r="K373" s="1830"/>
      <c r="L373" s="1830"/>
      <c r="M373" s="1830"/>
    </row>
    <row r="374" spans="3:13" ht="13.5">
      <c r="C374" s="1305"/>
      <c r="D374" s="1305"/>
      <c r="E374" s="1305"/>
      <c r="F374" s="2225"/>
      <c r="G374" s="1829"/>
      <c r="H374" s="1830"/>
      <c r="I374" s="1830"/>
      <c r="J374" s="1830"/>
      <c r="K374" s="1830"/>
      <c r="L374" s="1830"/>
      <c r="M374" s="1830"/>
    </row>
    <row r="375" spans="3:13" ht="13.5">
      <c r="C375" s="1305"/>
      <c r="D375" s="1305"/>
      <c r="E375" s="1305"/>
      <c r="F375" s="2225"/>
      <c r="G375" s="1829"/>
      <c r="H375" s="1830"/>
      <c r="I375" s="1830"/>
      <c r="J375" s="1830"/>
      <c r="K375" s="1830"/>
      <c r="L375" s="1830"/>
      <c r="M375" s="1830"/>
    </row>
    <row r="376" spans="3:13" ht="13.5">
      <c r="C376" s="1305"/>
      <c r="D376" s="1305"/>
      <c r="E376" s="1305"/>
      <c r="F376" s="2225"/>
      <c r="G376" s="1829"/>
      <c r="H376" s="1830"/>
      <c r="I376" s="1830"/>
      <c r="J376" s="1830"/>
      <c r="K376" s="1830"/>
      <c r="L376" s="1830"/>
      <c r="M376" s="1830"/>
    </row>
    <row r="377" spans="3:13" ht="13.5">
      <c r="C377" s="1305"/>
      <c r="D377" s="1305"/>
      <c r="E377" s="1305"/>
      <c r="F377" s="2225"/>
      <c r="G377" s="1829"/>
      <c r="H377" s="1830"/>
      <c r="I377" s="1830"/>
      <c r="J377" s="1830"/>
      <c r="K377" s="1830"/>
      <c r="L377" s="1830"/>
      <c r="M377" s="1830"/>
    </row>
    <row r="378" spans="3:13" ht="13.5">
      <c r="C378" s="1305"/>
      <c r="D378" s="1305"/>
      <c r="E378" s="1305"/>
      <c r="F378" s="2225"/>
      <c r="G378" s="1829"/>
      <c r="H378" s="1830"/>
      <c r="I378" s="1830"/>
      <c r="J378" s="1830"/>
      <c r="K378" s="1830"/>
      <c r="L378" s="1830"/>
      <c r="M378" s="1830"/>
    </row>
    <row r="379" spans="3:13" ht="13.5">
      <c r="C379" s="1305"/>
      <c r="D379" s="1305"/>
      <c r="E379" s="1305"/>
      <c r="F379" s="2225"/>
      <c r="G379" s="1829"/>
      <c r="H379" s="1830"/>
      <c r="I379" s="1830"/>
      <c r="J379" s="1830"/>
      <c r="K379" s="1830"/>
      <c r="L379" s="1830"/>
      <c r="M379" s="1830"/>
    </row>
    <row r="380" spans="3:13" ht="13.5">
      <c r="C380" s="1305"/>
      <c r="D380" s="1305"/>
      <c r="E380" s="1305"/>
      <c r="F380" s="2225"/>
      <c r="G380" s="1829"/>
      <c r="H380" s="1830"/>
      <c r="I380" s="1830"/>
      <c r="J380" s="1830"/>
      <c r="K380" s="1830"/>
      <c r="L380" s="1830"/>
      <c r="M380" s="1830"/>
    </row>
    <row r="381" spans="3:13" ht="13.5">
      <c r="C381" s="1305"/>
      <c r="D381" s="1305"/>
      <c r="E381" s="1305"/>
      <c r="F381" s="2225"/>
      <c r="G381" s="1829"/>
      <c r="H381" s="1830"/>
      <c r="I381" s="1830"/>
      <c r="J381" s="1830"/>
      <c r="K381" s="1830"/>
      <c r="L381" s="1830"/>
      <c r="M381" s="1830"/>
    </row>
    <row r="382" spans="3:13" ht="13.5">
      <c r="C382" s="1305"/>
      <c r="D382" s="1305"/>
      <c r="E382" s="1305"/>
      <c r="F382" s="2225"/>
      <c r="G382" s="1829"/>
      <c r="H382" s="1830"/>
      <c r="I382" s="1830"/>
      <c r="J382" s="1830"/>
      <c r="K382" s="1830"/>
      <c r="L382" s="1830"/>
      <c r="M382" s="1830"/>
    </row>
    <row r="383" spans="3:13" ht="13.5">
      <c r="C383" s="1305"/>
      <c r="D383" s="1305"/>
      <c r="E383" s="1305"/>
      <c r="F383" s="2225"/>
      <c r="G383" s="1829"/>
      <c r="H383" s="1830"/>
      <c r="I383" s="1830"/>
      <c r="J383" s="1830"/>
      <c r="K383" s="1830"/>
      <c r="L383" s="1830"/>
      <c r="M383" s="1830"/>
    </row>
    <row r="384" spans="3:13" ht="27" customHeight="1">
      <c r="C384" s="1622"/>
      <c r="D384" s="1622"/>
      <c r="E384" s="1622"/>
      <c r="F384" s="1623"/>
      <c r="G384" s="1636"/>
      <c r="H384" s="2136"/>
      <c r="I384" s="2136"/>
      <c r="J384" s="2136"/>
      <c r="K384" s="2136"/>
      <c r="L384" s="2136"/>
      <c r="M384" s="2136"/>
    </row>
    <row r="385" spans="1:14" ht="103.5" customHeight="1">
      <c r="C385" s="2128" t="s">
        <v>1095</v>
      </c>
      <c r="D385" s="2128"/>
      <c r="E385" s="2128"/>
      <c r="F385" s="2129"/>
      <c r="G385" s="2276" t="s">
        <v>877</v>
      </c>
      <c r="H385" s="2277"/>
      <c r="I385" s="2277"/>
      <c r="J385" s="2277"/>
      <c r="K385" s="2277"/>
      <c r="L385" s="2277"/>
      <c r="M385" s="2277"/>
    </row>
    <row r="386" spans="1:14" ht="78" customHeight="1">
      <c r="C386" s="2128" t="s">
        <v>1096</v>
      </c>
      <c r="D386" s="2128"/>
      <c r="E386" s="2128"/>
      <c r="F386" s="2129"/>
      <c r="G386" s="1628" t="s">
        <v>1468</v>
      </c>
      <c r="H386" s="2138"/>
      <c r="I386" s="2138"/>
      <c r="J386" s="2138"/>
      <c r="K386" s="2138"/>
      <c r="L386" s="2138"/>
      <c r="M386" s="2138"/>
    </row>
    <row r="387" spans="1:14" ht="59.25" customHeight="1">
      <c r="C387" s="2128" t="s">
        <v>1531</v>
      </c>
      <c r="D387" s="2128"/>
      <c r="E387" s="2128"/>
      <c r="F387" s="2129"/>
      <c r="G387" s="1628" t="s">
        <v>1469</v>
      </c>
      <c r="H387" s="2138"/>
      <c r="I387" s="2138"/>
      <c r="J387" s="2138"/>
      <c r="K387" s="2138"/>
      <c r="L387" s="2138"/>
      <c r="M387" s="2138"/>
    </row>
    <row r="388" spans="1:14" ht="49.5" customHeight="1">
      <c r="C388" s="2128" t="s">
        <v>872</v>
      </c>
      <c r="D388" s="2128"/>
      <c r="E388" s="2128"/>
      <c r="F388" s="2129"/>
      <c r="G388" s="2276" t="s">
        <v>876</v>
      </c>
      <c r="H388" s="2277"/>
      <c r="I388" s="2277"/>
      <c r="J388" s="2277"/>
      <c r="K388" s="2277"/>
      <c r="L388" s="2277"/>
      <c r="M388" s="2277"/>
    </row>
    <row r="389" spans="1:14" ht="64.5" customHeight="1">
      <c r="C389" s="2128" t="s">
        <v>873</v>
      </c>
      <c r="D389" s="2128"/>
      <c r="E389" s="2128"/>
      <c r="F389" s="2129"/>
      <c r="G389" s="2276" t="s">
        <v>1111</v>
      </c>
      <c r="H389" s="2277"/>
      <c r="I389" s="2277"/>
      <c r="J389" s="2277"/>
      <c r="K389" s="2277"/>
      <c r="L389" s="2277"/>
      <c r="M389" s="2277"/>
    </row>
    <row r="390" spans="1:14" ht="54" customHeight="1">
      <c r="C390" s="2128" t="s">
        <v>874</v>
      </c>
      <c r="D390" s="2128"/>
      <c r="E390" s="2128"/>
      <c r="F390" s="2129"/>
      <c r="G390" s="2276" t="s">
        <v>875</v>
      </c>
      <c r="H390" s="2277"/>
      <c r="I390" s="2277"/>
      <c r="J390" s="2277"/>
      <c r="K390" s="2277"/>
      <c r="L390" s="2277"/>
      <c r="M390" s="2277"/>
    </row>
    <row r="391" spans="1:14" ht="13.5"/>
    <row r="392" spans="1:14" ht="13.5"/>
    <row r="393" spans="1:14" ht="15.75" customHeight="1">
      <c r="C393" s="2143" t="s">
        <v>959</v>
      </c>
      <c r="D393" s="1679"/>
      <c r="E393" s="1679"/>
      <c r="F393" s="1679"/>
      <c r="G393" s="1679"/>
      <c r="H393" s="1679"/>
      <c r="I393" s="1679"/>
      <c r="J393" s="1679"/>
      <c r="K393" s="1679"/>
      <c r="L393" s="1679"/>
      <c r="M393" s="1679"/>
    </row>
    <row r="394" spans="1:14" ht="15" customHeight="1">
      <c r="A394" s="912"/>
      <c r="C394" s="2118"/>
      <c r="D394" s="2118"/>
      <c r="E394" s="2118"/>
      <c r="F394" s="2118"/>
      <c r="G394" s="2118"/>
      <c r="H394" s="2118"/>
      <c r="I394" s="2118"/>
      <c r="J394" s="2118"/>
    </row>
    <row r="395" spans="1:14" ht="15" customHeight="1">
      <c r="C395" s="2278" t="s">
        <v>42</v>
      </c>
      <c r="D395" s="2278"/>
      <c r="E395" s="2278"/>
      <c r="F395" s="2278"/>
      <c r="G395" s="189">
        <v>2022</v>
      </c>
      <c r="H395" s="189">
        <v>2023</v>
      </c>
      <c r="I395" s="189">
        <v>2024</v>
      </c>
      <c r="J395" s="189">
        <v>2025</v>
      </c>
    </row>
    <row r="396" spans="1:14" ht="15">
      <c r="C396" s="2279" t="s">
        <v>878</v>
      </c>
      <c r="D396" s="2279"/>
      <c r="E396" s="2279"/>
      <c r="F396" s="2280"/>
      <c r="G396" s="415">
        <v>8607160000</v>
      </c>
      <c r="H396" s="418">
        <v>6852720000</v>
      </c>
      <c r="I396" s="415">
        <v>7622670000</v>
      </c>
      <c r="J396" s="421">
        <v>8436509183.3299999</v>
      </c>
    </row>
    <row r="397" spans="1:14" ht="15">
      <c r="C397" s="1800" t="s">
        <v>879</v>
      </c>
      <c r="D397" s="1800"/>
      <c r="E397" s="1800"/>
      <c r="F397" s="1801"/>
      <c r="G397" s="416">
        <v>8625000000</v>
      </c>
      <c r="H397" s="419">
        <v>7348070000</v>
      </c>
      <c r="I397" s="416">
        <v>8173000000</v>
      </c>
      <c r="J397" s="422">
        <v>8788797000</v>
      </c>
    </row>
    <row r="398" spans="1:14" ht="15">
      <c r="C398" s="1800" t="s">
        <v>880</v>
      </c>
      <c r="D398" s="1800"/>
      <c r="E398" s="1800"/>
      <c r="F398" s="1801"/>
      <c r="G398" s="417">
        <f>G396/G397</f>
        <v>0.99793159420289856</v>
      </c>
      <c r="H398" s="420">
        <f>H396/H397</f>
        <v>0.93258774072647643</v>
      </c>
      <c r="I398" s="417">
        <f>I396/I397</f>
        <v>0.93266487213997307</v>
      </c>
      <c r="J398" s="423">
        <f>J396/J397</f>
        <v>0.95991626423161214</v>
      </c>
    </row>
    <row r="399" spans="1:14" ht="13.5">
      <c r="L399" s="1005"/>
    </row>
    <row r="400" spans="1:14" ht="13.5">
      <c r="K400" s="1006"/>
      <c r="L400" s="1006"/>
      <c r="M400" s="1006"/>
      <c r="N400" s="1006"/>
    </row>
    <row r="401" spans="1:13" ht="15.5">
      <c r="C401" s="2143" t="s">
        <v>960</v>
      </c>
      <c r="D401" s="1679"/>
      <c r="E401" s="1679"/>
      <c r="F401" s="1679"/>
      <c r="G401" s="1679"/>
      <c r="H401" s="1679"/>
      <c r="I401" s="1679"/>
      <c r="J401" s="1679"/>
      <c r="K401" s="1679"/>
      <c r="L401" s="1679"/>
      <c r="M401" s="1679"/>
    </row>
    <row r="402" spans="1:13" ht="13.5">
      <c r="C402" s="1399" t="s">
        <v>1556</v>
      </c>
      <c r="D402" s="1399"/>
      <c r="E402" s="1399"/>
      <c r="F402" s="1399"/>
      <c r="G402" s="1399"/>
      <c r="H402" s="1399"/>
      <c r="I402" s="1399"/>
      <c r="J402" s="1399"/>
      <c r="K402" s="1399"/>
      <c r="L402" s="1399"/>
      <c r="M402" s="1399"/>
    </row>
    <row r="403" spans="1:13" ht="13.5">
      <c r="A403" s="236"/>
      <c r="C403" s="1399"/>
      <c r="D403" s="1399"/>
      <c r="E403" s="1399"/>
      <c r="F403" s="1399"/>
      <c r="G403" s="1399"/>
      <c r="H403" s="1399"/>
      <c r="I403" s="1399"/>
      <c r="J403" s="1399"/>
      <c r="K403" s="1399"/>
      <c r="L403" s="1399"/>
      <c r="M403" s="1399"/>
    </row>
    <row r="404" spans="1:13" ht="13.5">
      <c r="C404" s="1399"/>
      <c r="D404" s="1399"/>
      <c r="E404" s="1399"/>
      <c r="F404" s="1399"/>
      <c r="G404" s="1399"/>
      <c r="H404" s="1399"/>
      <c r="I404" s="1399"/>
      <c r="J404" s="1399"/>
      <c r="K404" s="1399"/>
      <c r="L404" s="1399"/>
      <c r="M404" s="1399"/>
    </row>
    <row r="405" spans="1:13" ht="13.5">
      <c r="C405" s="1399"/>
      <c r="D405" s="1399"/>
      <c r="E405" s="1399"/>
      <c r="F405" s="1399"/>
      <c r="G405" s="1399"/>
      <c r="H405" s="1399"/>
      <c r="I405" s="1399"/>
      <c r="J405" s="1399"/>
      <c r="K405" s="1399"/>
      <c r="L405" s="1399"/>
      <c r="M405" s="1399"/>
    </row>
    <row r="406" spans="1:13" ht="13.5">
      <c r="C406" s="1399"/>
      <c r="D406" s="1399"/>
      <c r="E406" s="1399"/>
      <c r="F406" s="1399"/>
      <c r="G406" s="1399"/>
      <c r="H406" s="1399"/>
      <c r="I406" s="1399"/>
      <c r="J406" s="1399"/>
      <c r="K406" s="1399"/>
      <c r="L406" s="1399"/>
      <c r="M406" s="1399"/>
    </row>
    <row r="407" spans="1:13" ht="13.5">
      <c r="C407" s="1399"/>
      <c r="D407" s="1399"/>
      <c r="E407" s="1399"/>
      <c r="F407" s="1399"/>
      <c r="G407" s="1399"/>
      <c r="H407" s="1399"/>
      <c r="I407" s="1399"/>
      <c r="J407" s="1399"/>
      <c r="K407" s="1399"/>
      <c r="L407" s="1399"/>
      <c r="M407" s="1399"/>
    </row>
    <row r="408" spans="1:13" ht="13.5">
      <c r="C408" s="1399"/>
      <c r="D408" s="1399"/>
      <c r="E408" s="1399"/>
      <c r="F408" s="1399"/>
      <c r="G408" s="1399"/>
      <c r="H408" s="1399"/>
      <c r="I408" s="1399"/>
      <c r="J408" s="1399"/>
      <c r="K408" s="1399"/>
      <c r="L408" s="1399"/>
      <c r="M408" s="1399"/>
    </row>
    <row r="409" spans="1:13" ht="13.5">
      <c r="C409" s="1399"/>
      <c r="D409" s="1399"/>
      <c r="E409" s="1399"/>
      <c r="F409" s="1399"/>
      <c r="G409" s="1399"/>
      <c r="H409" s="1399"/>
      <c r="I409" s="1399"/>
      <c r="J409" s="1399"/>
      <c r="K409" s="1399"/>
      <c r="L409" s="1399"/>
      <c r="M409" s="1399"/>
    </row>
    <row r="410" spans="1:13" ht="13.5">
      <c r="C410" s="1399"/>
      <c r="D410" s="1399"/>
      <c r="E410" s="1399"/>
      <c r="F410" s="1399"/>
      <c r="G410" s="1399"/>
      <c r="H410" s="1399"/>
      <c r="I410" s="1399"/>
      <c r="J410" s="1399"/>
      <c r="K410" s="1399"/>
      <c r="L410" s="1399"/>
      <c r="M410" s="1399"/>
    </row>
    <row r="411" spans="1:13" ht="13.5">
      <c r="C411" s="1399"/>
      <c r="D411" s="1399"/>
      <c r="E411" s="1399"/>
      <c r="F411" s="1399"/>
      <c r="G411" s="1399"/>
      <c r="H411" s="1399"/>
      <c r="I411" s="1399"/>
      <c r="J411" s="1399"/>
      <c r="K411" s="1399"/>
      <c r="L411" s="1399"/>
      <c r="M411" s="1399"/>
    </row>
    <row r="412" spans="1:13" ht="13.5">
      <c r="C412" s="1399"/>
      <c r="D412" s="1399"/>
      <c r="E412" s="1399"/>
      <c r="F412" s="1399"/>
      <c r="G412" s="1399"/>
      <c r="H412" s="1399"/>
      <c r="I412" s="1399"/>
      <c r="J412" s="1399"/>
      <c r="K412" s="1399"/>
      <c r="L412" s="1399"/>
      <c r="M412" s="1399"/>
    </row>
    <row r="413" spans="1:13" ht="13.5">
      <c r="C413" s="1399"/>
      <c r="D413" s="1399"/>
      <c r="E413" s="1399"/>
      <c r="F413" s="1399"/>
      <c r="G413" s="1399"/>
      <c r="H413" s="1399"/>
      <c r="I413" s="1399"/>
      <c r="J413" s="1399"/>
      <c r="K413" s="1399"/>
      <c r="L413" s="1399"/>
      <c r="M413" s="1399"/>
    </row>
    <row r="414" spans="1:13" ht="13.5">
      <c r="C414" s="1399"/>
      <c r="D414" s="1399"/>
      <c r="E414" s="1399"/>
      <c r="F414" s="1399"/>
      <c r="G414" s="1399"/>
      <c r="H414" s="1399"/>
      <c r="I414" s="1399"/>
      <c r="J414" s="1399"/>
      <c r="K414" s="1399"/>
      <c r="L414" s="1399"/>
      <c r="M414" s="1399"/>
    </row>
    <row r="415" spans="1:13" ht="13.5">
      <c r="C415" s="1399"/>
      <c r="D415" s="1399"/>
      <c r="E415" s="1399"/>
      <c r="F415" s="1399"/>
      <c r="G415" s="1399"/>
      <c r="H415" s="1399"/>
      <c r="I415" s="1399"/>
      <c r="J415" s="1399"/>
      <c r="K415" s="1399"/>
      <c r="L415" s="1399"/>
      <c r="M415" s="1399"/>
    </row>
    <row r="416" spans="1:13" ht="13.5">
      <c r="C416" s="1399"/>
      <c r="D416" s="1399"/>
      <c r="E416" s="1399"/>
      <c r="F416" s="1399"/>
      <c r="G416" s="1399"/>
      <c r="H416" s="1399"/>
      <c r="I416" s="1399"/>
      <c r="J416" s="1399"/>
      <c r="K416" s="1399"/>
      <c r="L416" s="1399"/>
      <c r="M416" s="1399"/>
    </row>
    <row r="417" spans="3:13" ht="13.5">
      <c r="C417" s="1399"/>
      <c r="D417" s="1399"/>
      <c r="E417" s="1399"/>
      <c r="F417" s="1399"/>
      <c r="G417" s="1399"/>
      <c r="H417" s="1399"/>
      <c r="I417" s="1399"/>
      <c r="J417" s="1399"/>
      <c r="K417" s="1399"/>
      <c r="L417" s="1399"/>
      <c r="M417" s="1399"/>
    </row>
    <row r="418" spans="3:13" ht="13.5">
      <c r="C418" s="1399"/>
      <c r="D418" s="1399"/>
      <c r="E418" s="1399"/>
      <c r="F418" s="1399"/>
      <c r="G418" s="1399"/>
      <c r="H418" s="1399"/>
      <c r="I418" s="1399"/>
      <c r="J418" s="1399"/>
      <c r="K418" s="1399"/>
      <c r="L418" s="1399"/>
      <c r="M418" s="1399"/>
    </row>
    <row r="419" spans="3:13" ht="13.5">
      <c r="C419" s="1399"/>
      <c r="D419" s="1399"/>
      <c r="E419" s="1399"/>
      <c r="F419" s="1399"/>
      <c r="G419" s="1399"/>
      <c r="H419" s="1399"/>
      <c r="I419" s="1399"/>
      <c r="J419" s="1399"/>
      <c r="K419" s="1399"/>
      <c r="L419" s="1399"/>
      <c r="M419" s="1399"/>
    </row>
    <row r="420" spans="3:13" ht="13.5">
      <c r="C420" s="1399"/>
      <c r="D420" s="1399"/>
      <c r="E420" s="1399"/>
      <c r="F420" s="1399"/>
      <c r="G420" s="1399"/>
      <c r="H420" s="1399"/>
      <c r="I420" s="1399"/>
      <c r="J420" s="1399"/>
      <c r="K420" s="1399"/>
      <c r="L420" s="1399"/>
      <c r="M420" s="1399"/>
    </row>
    <row r="421" spans="3:13" ht="15.75" customHeight="1">
      <c r="C421" s="1399"/>
      <c r="D421" s="1399"/>
      <c r="E421" s="1399"/>
      <c r="F421" s="1399"/>
      <c r="G421" s="1399"/>
      <c r="H421" s="1399"/>
      <c r="I421" s="1399"/>
      <c r="J421" s="1399"/>
      <c r="K421" s="1399"/>
      <c r="L421" s="1399"/>
      <c r="M421" s="1399"/>
    </row>
    <row r="422" spans="3:13" ht="13.5">
      <c r="C422" s="1399"/>
      <c r="D422" s="1399"/>
      <c r="E422" s="1399"/>
      <c r="F422" s="1399"/>
      <c r="G422" s="1399"/>
      <c r="H422" s="1399"/>
      <c r="I422" s="1399"/>
      <c r="J422" s="1399"/>
      <c r="K422" s="1399"/>
      <c r="L422" s="1399"/>
      <c r="M422" s="1399"/>
    </row>
    <row r="423" spans="3:13" ht="13.5">
      <c r="C423" s="1399"/>
      <c r="D423" s="1399"/>
      <c r="E423" s="1399"/>
      <c r="F423" s="1399"/>
      <c r="G423" s="1399"/>
      <c r="H423" s="1399"/>
      <c r="I423" s="1399"/>
      <c r="J423" s="1399"/>
      <c r="K423" s="1399"/>
      <c r="L423" s="1399"/>
      <c r="M423" s="1399"/>
    </row>
    <row r="424" spans="3:13" ht="13.5">
      <c r="C424" s="1399"/>
      <c r="D424" s="1399"/>
      <c r="E424" s="1399"/>
      <c r="F424" s="1399"/>
      <c r="G424" s="1399"/>
      <c r="H424" s="1399"/>
      <c r="I424" s="1399"/>
      <c r="J424" s="1399"/>
      <c r="K424" s="1399"/>
      <c r="L424" s="1399"/>
      <c r="M424" s="1399"/>
    </row>
    <row r="425" spans="3:13" ht="13.5">
      <c r="C425" s="1399"/>
      <c r="D425" s="1399"/>
      <c r="E425" s="1399"/>
      <c r="F425" s="1399"/>
      <c r="G425" s="1399"/>
      <c r="H425" s="1399"/>
      <c r="I425" s="1399"/>
      <c r="J425" s="1399"/>
      <c r="K425" s="1399"/>
      <c r="L425" s="1399"/>
      <c r="M425" s="1399"/>
    </row>
    <row r="426" spans="3:13" ht="13.5">
      <c r="C426" s="1399"/>
      <c r="D426" s="1399"/>
      <c r="E426" s="1399"/>
      <c r="F426" s="1399"/>
      <c r="G426" s="1399"/>
      <c r="H426" s="1399"/>
      <c r="I426" s="1399"/>
      <c r="J426" s="1399"/>
      <c r="K426" s="1399"/>
      <c r="L426" s="1399"/>
      <c r="M426" s="1399"/>
    </row>
    <row r="427" spans="3:13" ht="13.5"/>
    <row r="428" spans="3:13" ht="15" customHeight="1">
      <c r="C428" s="1330" t="s">
        <v>1470</v>
      </c>
      <c r="D428" s="1327"/>
      <c r="E428" s="1327"/>
      <c r="F428" s="1327"/>
      <c r="G428" s="1327"/>
      <c r="H428" s="1327"/>
      <c r="I428" s="1327"/>
      <c r="J428" s="1136"/>
    </row>
    <row r="429" spans="3:13" ht="15">
      <c r="C429" s="2281" t="s">
        <v>42</v>
      </c>
      <c r="D429" s="2281"/>
      <c r="E429" s="2281"/>
      <c r="F429" s="2281"/>
      <c r="G429" s="424">
        <v>2022</v>
      </c>
      <c r="H429" s="424">
        <v>2023</v>
      </c>
      <c r="I429" s="424">
        <v>2024</v>
      </c>
      <c r="J429" s="424">
        <v>2025</v>
      </c>
    </row>
    <row r="430" spans="3:13" ht="15">
      <c r="C430" s="2279" t="s">
        <v>902</v>
      </c>
      <c r="D430" s="2279"/>
      <c r="E430" s="2279"/>
      <c r="F430" s="2280"/>
      <c r="G430" s="464">
        <v>5</v>
      </c>
      <c r="H430" s="466">
        <v>7</v>
      </c>
      <c r="I430" s="464">
        <v>9</v>
      </c>
      <c r="J430" s="450">
        <v>6</v>
      </c>
    </row>
    <row r="431" spans="3:13" ht="15">
      <c r="C431" s="1800" t="s">
        <v>903</v>
      </c>
      <c r="D431" s="1800"/>
      <c r="E431" s="1800"/>
      <c r="F431" s="1801"/>
      <c r="G431" s="67">
        <v>1</v>
      </c>
      <c r="H431" s="467">
        <v>7</v>
      </c>
      <c r="I431" s="67">
        <v>4</v>
      </c>
      <c r="J431" s="469">
        <v>3</v>
      </c>
    </row>
    <row r="432" spans="3:13" ht="15">
      <c r="C432" s="1800" t="s">
        <v>904</v>
      </c>
      <c r="D432" s="1800"/>
      <c r="E432" s="1800"/>
      <c r="F432" s="1801"/>
      <c r="G432" s="465">
        <v>0</v>
      </c>
      <c r="H432" s="468">
        <v>3</v>
      </c>
      <c r="I432" s="465">
        <v>0</v>
      </c>
      <c r="J432" s="470">
        <v>1</v>
      </c>
    </row>
    <row r="433" spans="3:16" ht="15">
      <c r="C433" s="1800" t="s">
        <v>905</v>
      </c>
      <c r="D433" s="1800"/>
      <c r="E433" s="1800"/>
      <c r="F433" s="1801"/>
      <c r="G433" s="465">
        <v>0</v>
      </c>
      <c r="H433" s="468">
        <v>0</v>
      </c>
      <c r="I433" s="465">
        <v>0</v>
      </c>
      <c r="J433" s="470">
        <v>0</v>
      </c>
    </row>
    <row r="434" spans="3:16" ht="15">
      <c r="C434" s="2353" t="s">
        <v>45</v>
      </c>
      <c r="D434" s="2353"/>
      <c r="E434" s="2353"/>
      <c r="F434" s="2354"/>
      <c r="G434" s="471">
        <v>6</v>
      </c>
      <c r="H434" s="472">
        <v>17</v>
      </c>
      <c r="I434" s="471">
        <v>13</v>
      </c>
      <c r="J434" s="1049">
        <v>10</v>
      </c>
      <c r="K434" s="12"/>
      <c r="L434" s="12"/>
      <c r="M434" s="12"/>
      <c r="N434" s="12"/>
      <c r="O434" s="12"/>
    </row>
    <row r="435" spans="3:16" ht="13.5">
      <c r="C435" s="12"/>
      <c r="D435" s="12"/>
      <c r="E435" s="12"/>
      <c r="F435" s="12"/>
      <c r="G435" s="12"/>
      <c r="H435" s="12"/>
      <c r="I435" s="12"/>
      <c r="J435" s="12"/>
      <c r="K435" s="12"/>
      <c r="L435" s="12"/>
      <c r="M435" s="12"/>
      <c r="N435" s="12"/>
      <c r="O435" s="12"/>
    </row>
    <row r="436" spans="3:16" ht="13.5">
      <c r="C436" s="12"/>
      <c r="D436" s="12"/>
      <c r="E436" s="12"/>
      <c r="F436" s="12"/>
      <c r="G436" s="12"/>
      <c r="H436" s="12"/>
      <c r="I436" s="12"/>
      <c r="J436" s="12"/>
      <c r="K436" s="12"/>
      <c r="L436" s="12"/>
      <c r="M436" s="12"/>
      <c r="N436" s="12"/>
      <c r="O436" s="12"/>
    </row>
    <row r="437" spans="3:16" ht="15.5">
      <c r="C437" s="2143" t="s">
        <v>1071</v>
      </c>
      <c r="D437" s="1679"/>
      <c r="E437" s="1679"/>
      <c r="F437" s="1679"/>
      <c r="G437" s="1679"/>
      <c r="H437" s="1679"/>
      <c r="I437" s="1679"/>
      <c r="J437" s="1679"/>
      <c r="K437" s="1679"/>
      <c r="L437" s="1679"/>
      <c r="M437" s="1679"/>
      <c r="N437" s="12"/>
      <c r="O437" s="12"/>
    </row>
    <row r="438" spans="3:16" ht="15">
      <c r="C438" s="1330" t="s">
        <v>1067</v>
      </c>
      <c r="D438" s="1327"/>
      <c r="E438" s="1327"/>
      <c r="F438" s="1327"/>
      <c r="G438" s="1327"/>
      <c r="H438" s="1327"/>
      <c r="I438" s="1327"/>
      <c r="J438" s="12"/>
      <c r="K438" s="12"/>
      <c r="L438" s="12"/>
      <c r="M438" s="12"/>
      <c r="N438" s="12"/>
      <c r="O438" s="12"/>
    </row>
    <row r="439" spans="3:16" ht="51" customHeight="1">
      <c r="C439" s="2217" t="s">
        <v>197</v>
      </c>
      <c r="D439" s="2217"/>
      <c r="E439" s="1145" t="s">
        <v>1068</v>
      </c>
      <c r="F439" s="1145" t="s">
        <v>1069</v>
      </c>
      <c r="G439" s="1145" t="s">
        <v>1070</v>
      </c>
      <c r="H439" s="1146" t="s">
        <v>1471</v>
      </c>
      <c r="I439" s="1146" t="s">
        <v>1472</v>
      </c>
      <c r="J439" s="12"/>
      <c r="K439" s="12"/>
      <c r="L439" s="12"/>
      <c r="M439" s="12"/>
      <c r="N439" s="12"/>
      <c r="O439" s="12"/>
      <c r="P439" s="12"/>
    </row>
    <row r="440" spans="3:16" ht="15">
      <c r="C440" s="2213" t="s">
        <v>1366</v>
      </c>
      <c r="D440" s="2213"/>
      <c r="E440" s="1022" t="s">
        <v>104</v>
      </c>
      <c r="F440" s="1022" t="s">
        <v>104</v>
      </c>
      <c r="G440" s="1022" t="s">
        <v>104</v>
      </c>
      <c r="H440" s="1022" t="s">
        <v>104</v>
      </c>
      <c r="I440" s="1022" t="s">
        <v>104</v>
      </c>
    </row>
    <row r="441" spans="3:16" ht="15">
      <c r="C441" s="2213" t="s">
        <v>1374</v>
      </c>
      <c r="D441" s="2213"/>
      <c r="E441" s="31" t="s">
        <v>104</v>
      </c>
      <c r="F441" s="31" t="s">
        <v>104</v>
      </c>
      <c r="G441" s="31"/>
      <c r="H441" s="31" t="s">
        <v>104</v>
      </c>
      <c r="I441" s="31" t="s">
        <v>104</v>
      </c>
    </row>
    <row r="442" spans="3:16" ht="15">
      <c r="C442" s="2213" t="s">
        <v>1372</v>
      </c>
      <c r="D442" s="2213"/>
      <c r="E442" s="1022" t="s">
        <v>104</v>
      </c>
      <c r="F442" s="1022" t="s">
        <v>104</v>
      </c>
      <c r="G442" s="1022"/>
      <c r="H442" s="1022"/>
      <c r="I442" s="1022"/>
    </row>
    <row r="443" spans="3:16" ht="15">
      <c r="C443" s="2213" t="s">
        <v>1375</v>
      </c>
      <c r="D443" s="2213"/>
      <c r="E443" s="31" t="s">
        <v>104</v>
      </c>
      <c r="F443" s="31"/>
      <c r="G443" s="31"/>
      <c r="H443" s="31" t="s">
        <v>104</v>
      </c>
      <c r="I443" s="31"/>
    </row>
    <row r="444" spans="3:16" ht="15">
      <c r="C444" s="2213" t="s">
        <v>1379</v>
      </c>
      <c r="D444" s="2213"/>
      <c r="E444" s="1022"/>
      <c r="F444" s="1022" t="s">
        <v>104</v>
      </c>
      <c r="G444" s="1022"/>
      <c r="H444" s="1022" t="s">
        <v>104</v>
      </c>
      <c r="I444" s="1022" t="s">
        <v>104</v>
      </c>
    </row>
    <row r="445" spans="3:16" ht="15">
      <c r="C445" s="2213" t="s">
        <v>1381</v>
      </c>
      <c r="D445" s="2213"/>
      <c r="E445" s="15"/>
      <c r="F445" s="15" t="s">
        <v>104</v>
      </c>
      <c r="G445" s="15"/>
      <c r="H445" s="15" t="s">
        <v>104</v>
      </c>
      <c r="I445" s="15" t="s">
        <v>104</v>
      </c>
    </row>
    <row r="446" spans="3:16" ht="15">
      <c r="C446" s="2213" t="s">
        <v>1376</v>
      </c>
      <c r="D446" s="2213"/>
      <c r="E446" s="15"/>
      <c r="F446" s="15" t="s">
        <v>104</v>
      </c>
      <c r="G446" s="15"/>
      <c r="H446" s="15" t="s">
        <v>104</v>
      </c>
      <c r="I446" s="15" t="s">
        <v>104</v>
      </c>
    </row>
    <row r="447" spans="3:16" ht="15">
      <c r="C447" s="2213" t="s">
        <v>1373</v>
      </c>
      <c r="D447" s="2213"/>
      <c r="E447" s="15"/>
      <c r="F447" s="15"/>
      <c r="G447" s="15"/>
      <c r="H447" s="15"/>
      <c r="I447" s="15"/>
    </row>
    <row r="448" spans="3:16" ht="15">
      <c r="C448" s="2213" t="s">
        <v>1479</v>
      </c>
      <c r="D448" s="2213"/>
      <c r="E448" s="15"/>
      <c r="F448" s="15"/>
      <c r="G448" s="15"/>
      <c r="H448" s="15"/>
      <c r="I448" s="15"/>
    </row>
    <row r="449" spans="3:9" ht="15">
      <c r="C449" s="2213" t="s">
        <v>1480</v>
      </c>
      <c r="D449" s="2213"/>
      <c r="E449" s="15"/>
      <c r="F449" s="15"/>
      <c r="G449" s="15"/>
      <c r="H449" s="15"/>
      <c r="I449" s="15"/>
    </row>
    <row r="450" spans="3:9" ht="15">
      <c r="C450" s="2213" t="s">
        <v>1473</v>
      </c>
      <c r="D450" s="2213"/>
      <c r="E450" s="15"/>
      <c r="F450" s="15"/>
      <c r="G450" s="15"/>
      <c r="H450" s="15" t="s">
        <v>78</v>
      </c>
      <c r="I450" s="15" t="s">
        <v>78</v>
      </c>
    </row>
    <row r="451" spans="3:9" ht="15">
      <c r="C451" s="2213" t="s">
        <v>1474</v>
      </c>
      <c r="D451" s="2213"/>
      <c r="E451" s="15"/>
      <c r="F451" s="15"/>
      <c r="G451" s="15"/>
      <c r="H451" s="15" t="s">
        <v>78</v>
      </c>
      <c r="I451" s="15" t="s">
        <v>78</v>
      </c>
    </row>
    <row r="452" spans="3:9" ht="15">
      <c r="C452" s="2213" t="s">
        <v>1475</v>
      </c>
      <c r="D452" s="2213"/>
      <c r="E452" s="15" t="s">
        <v>104</v>
      </c>
      <c r="F452" s="15"/>
      <c r="G452" s="15"/>
      <c r="H452" s="15"/>
      <c r="I452" s="15"/>
    </row>
    <row r="453" spans="3:9" ht="15">
      <c r="C453" s="2213" t="s">
        <v>1476</v>
      </c>
      <c r="D453" s="2213"/>
      <c r="E453" s="15"/>
      <c r="F453" s="15"/>
      <c r="G453" s="15"/>
      <c r="H453" s="15"/>
      <c r="I453" s="15"/>
    </row>
    <row r="454" spans="3:9" ht="15">
      <c r="C454" s="2213" t="s">
        <v>1477</v>
      </c>
      <c r="D454" s="2213"/>
      <c r="E454" s="15"/>
      <c r="F454" s="15"/>
      <c r="G454" s="15"/>
      <c r="H454" s="15"/>
      <c r="I454" s="15"/>
    </row>
    <row r="455" spans="3:9" ht="15">
      <c r="C455" s="2213" t="s">
        <v>1433</v>
      </c>
      <c r="D455" s="2213"/>
      <c r="E455" s="15"/>
      <c r="F455" s="15"/>
      <c r="G455" s="15"/>
      <c r="H455" s="15" t="s">
        <v>78</v>
      </c>
      <c r="I455" s="15" t="s">
        <v>78</v>
      </c>
    </row>
    <row r="456" spans="3:9" ht="15">
      <c r="C456" s="2213" t="s">
        <v>1434</v>
      </c>
      <c r="D456" s="2213"/>
      <c r="E456" s="15"/>
      <c r="F456" s="15"/>
      <c r="G456" s="15"/>
      <c r="H456" s="15" t="s">
        <v>78</v>
      </c>
      <c r="I456" s="15" t="s">
        <v>78</v>
      </c>
    </row>
    <row r="457" spans="3:9" ht="15">
      <c r="C457" s="2213" t="s">
        <v>1442</v>
      </c>
      <c r="D457" s="2213"/>
      <c r="E457" s="15"/>
      <c r="F457" s="15"/>
      <c r="G457" s="15"/>
      <c r="H457" s="15" t="s">
        <v>78</v>
      </c>
      <c r="I457" s="15" t="s">
        <v>78</v>
      </c>
    </row>
    <row r="458" spans="3:9" ht="15">
      <c r="C458" s="2213" t="s">
        <v>1437</v>
      </c>
      <c r="D458" s="2213"/>
      <c r="E458" s="15"/>
      <c r="F458" s="15"/>
      <c r="G458" s="15"/>
      <c r="H458" s="15" t="s">
        <v>78</v>
      </c>
      <c r="I458" s="15" t="s">
        <v>78</v>
      </c>
    </row>
    <row r="459" spans="3:9" ht="15">
      <c r="C459" s="2213" t="s">
        <v>1438</v>
      </c>
      <c r="D459" s="2213"/>
      <c r="E459" s="15"/>
      <c r="F459" s="15"/>
      <c r="G459" s="15"/>
      <c r="H459" s="15" t="s">
        <v>78</v>
      </c>
      <c r="I459" s="15" t="s">
        <v>78</v>
      </c>
    </row>
    <row r="460" spans="3:9" ht="15">
      <c r="C460" s="2213" t="s">
        <v>1436</v>
      </c>
      <c r="D460" s="2213"/>
      <c r="E460" s="15"/>
      <c r="F460" s="15"/>
      <c r="G460" s="15"/>
      <c r="H460" s="15" t="s">
        <v>78</v>
      </c>
      <c r="I460" s="15" t="s">
        <v>78</v>
      </c>
    </row>
    <row r="461" spans="3:9" ht="15">
      <c r="C461" s="2213" t="s">
        <v>1435</v>
      </c>
      <c r="D461" s="2213"/>
      <c r="E461" s="15"/>
      <c r="F461" s="15"/>
      <c r="G461" s="15"/>
      <c r="H461" s="15" t="s">
        <v>78</v>
      </c>
      <c r="I461" s="15" t="s">
        <v>78</v>
      </c>
    </row>
    <row r="462" spans="3:9" ht="15">
      <c r="C462" s="2213" t="s">
        <v>1440</v>
      </c>
      <c r="D462" s="2213"/>
      <c r="E462" s="15"/>
      <c r="F462" s="15"/>
      <c r="G462" s="15"/>
      <c r="H462" s="15" t="s">
        <v>78</v>
      </c>
      <c r="I462" s="15" t="s">
        <v>78</v>
      </c>
    </row>
    <row r="463" spans="3:9" ht="15">
      <c r="C463" s="2213" t="s">
        <v>1002</v>
      </c>
      <c r="D463" s="2213"/>
      <c r="E463" s="15"/>
      <c r="F463" s="15"/>
      <c r="G463" s="15"/>
      <c r="H463" s="15" t="s">
        <v>78</v>
      </c>
      <c r="I463" s="15" t="s">
        <v>78</v>
      </c>
    </row>
    <row r="464" spans="3:9" ht="15">
      <c r="C464" s="2213" t="s">
        <v>1478</v>
      </c>
      <c r="D464" s="2213"/>
      <c r="E464" s="15"/>
      <c r="F464" s="15"/>
      <c r="G464" s="15"/>
      <c r="H464" s="15" t="s">
        <v>78</v>
      </c>
      <c r="I464" s="15" t="s">
        <v>78</v>
      </c>
    </row>
    <row r="465" spans="3:13" ht="15">
      <c r="C465" s="2213" t="s">
        <v>1006</v>
      </c>
      <c r="D465" s="2213"/>
      <c r="E465" s="15"/>
      <c r="F465" s="15" t="s">
        <v>104</v>
      </c>
      <c r="G465" s="15"/>
      <c r="H465" s="15" t="s">
        <v>78</v>
      </c>
      <c r="I465" s="15" t="s">
        <v>78</v>
      </c>
    </row>
    <row r="466" spans="3:13" ht="15">
      <c r="C466" s="2213" t="s">
        <v>1439</v>
      </c>
      <c r="D466" s="2213"/>
      <c r="E466" s="15"/>
      <c r="F466" s="15"/>
      <c r="G466" s="15"/>
      <c r="H466" s="15" t="s">
        <v>78</v>
      </c>
      <c r="I466" s="15" t="s">
        <v>78</v>
      </c>
    </row>
    <row r="467" spans="3:13" ht="15">
      <c r="C467" s="2213" t="s">
        <v>1005</v>
      </c>
      <c r="D467" s="2213"/>
      <c r="E467" s="15"/>
      <c r="F467" s="15" t="s">
        <v>104</v>
      </c>
      <c r="G467" s="15"/>
      <c r="H467" s="15" t="s">
        <v>78</v>
      </c>
      <c r="I467" s="15" t="s">
        <v>78</v>
      </c>
    </row>
    <row r="468" spans="3:13" ht="15">
      <c r="C468" s="2213" t="s">
        <v>1004</v>
      </c>
      <c r="D468" s="2213"/>
      <c r="E468" s="15"/>
      <c r="F468" s="15" t="s">
        <v>104</v>
      </c>
      <c r="G468" s="15"/>
      <c r="H468" s="15" t="s">
        <v>78</v>
      </c>
      <c r="I468" s="15" t="s">
        <v>78</v>
      </c>
    </row>
    <row r="469" spans="3:13" ht="15">
      <c r="C469" s="2213" t="s">
        <v>1441</v>
      </c>
      <c r="D469" s="2213"/>
      <c r="E469" s="15"/>
      <c r="F469" s="15" t="s">
        <v>104</v>
      </c>
      <c r="G469" s="15"/>
      <c r="H469" s="15" t="s">
        <v>78</v>
      </c>
      <c r="I469" s="15" t="s">
        <v>78</v>
      </c>
    </row>
    <row r="470" spans="3:13" ht="15">
      <c r="C470" s="2216" t="s">
        <v>839</v>
      </c>
      <c r="D470" s="2216"/>
      <c r="E470" s="1023">
        <f>COUNTIF(E440:E469,"X")/COUNTA($C$440:$C$469)</f>
        <v>0.16666666666666666</v>
      </c>
      <c r="F470" s="1023">
        <f>COUNTIF(F440:F469,"X")/COUNTA($C$440:$C$469)</f>
        <v>0.33333333333333331</v>
      </c>
      <c r="G470" s="1023">
        <f>COUNTIF(G440:G469,"X")/COUNTA($C$440:$C$469)</f>
        <v>3.3333333333333333E-2</v>
      </c>
      <c r="H470" s="1023">
        <f>COUNTIF(H440:H469,"X")/COUNTA($C$440:$C$469)</f>
        <v>0.2</v>
      </c>
      <c r="I470" s="1023">
        <f>COUNTIF(I440:I469,"X")/COUNTA($C$440:$C$469)</f>
        <v>0.16666666666666666</v>
      </c>
    </row>
    <row r="471" spans="3:13" ht="13.5"/>
    <row r="472" spans="3:13" ht="13.5"/>
    <row r="473" spans="3:13" ht="33" customHeight="1">
      <c r="C473" s="2143" t="s">
        <v>1711</v>
      </c>
      <c r="D473" s="1679"/>
      <c r="E473" s="1679"/>
      <c r="F473" s="1679"/>
      <c r="G473" s="1679"/>
      <c r="H473" s="1679"/>
      <c r="I473" s="1679"/>
      <c r="J473" s="1679"/>
      <c r="K473" s="1679"/>
      <c r="L473" s="1679"/>
      <c r="M473" s="1679"/>
    </row>
    <row r="474" spans="3:13" ht="13.5">
      <c r="C474" s="1728" t="s">
        <v>1112</v>
      </c>
      <c r="D474" s="1728"/>
      <c r="E474" s="1728"/>
      <c r="F474" s="1728"/>
      <c r="G474" s="1728"/>
      <c r="H474" s="1728"/>
      <c r="I474" s="1728"/>
      <c r="J474" s="1728"/>
      <c r="K474" s="1728"/>
      <c r="L474" s="1728"/>
      <c r="M474" s="1728"/>
    </row>
    <row r="475" spans="3:13" ht="13.5">
      <c r="C475" s="1728"/>
      <c r="D475" s="1728"/>
      <c r="E475" s="1728"/>
      <c r="F475" s="1728"/>
      <c r="G475" s="1728"/>
      <c r="H475" s="1728"/>
      <c r="I475" s="1728"/>
      <c r="J475" s="1728"/>
      <c r="K475" s="1728"/>
      <c r="L475" s="1728"/>
      <c r="M475" s="1728"/>
    </row>
    <row r="476" spans="3:13" ht="13.5">
      <c r="C476" s="1728"/>
      <c r="D476" s="1728"/>
      <c r="E476" s="1728"/>
      <c r="F476" s="1728"/>
      <c r="G476" s="1728"/>
      <c r="H476" s="1728"/>
      <c r="I476" s="1728"/>
      <c r="J476" s="1728"/>
      <c r="K476" s="1728"/>
      <c r="L476" s="1728"/>
      <c r="M476" s="1728"/>
    </row>
    <row r="477" spans="3:13" ht="15">
      <c r="C477" s="117"/>
      <c r="D477" s="117"/>
      <c r="E477" s="117"/>
      <c r="F477" s="117"/>
      <c r="G477" s="117"/>
      <c r="H477" s="117"/>
      <c r="I477" s="117"/>
      <c r="J477" s="117"/>
      <c r="K477" s="117"/>
      <c r="L477" s="117"/>
      <c r="M477" s="117"/>
    </row>
    <row r="478" spans="3:13" ht="15">
      <c r="C478" s="117"/>
      <c r="D478" s="117"/>
      <c r="E478" s="117"/>
      <c r="F478" s="117"/>
      <c r="G478" s="117"/>
      <c r="H478" s="117"/>
      <c r="I478" s="117"/>
      <c r="J478" s="117"/>
      <c r="K478" s="117"/>
      <c r="L478" s="117"/>
      <c r="M478" s="117"/>
    </row>
    <row r="479" spans="3:13" ht="13.5"/>
    <row r="480" spans="3:13"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sheetData>
  <sheetProtection algorithmName="SHA-512" hashValue="D7pvx9Njjp8oPArlBbze9M2mvHlKSg+f8Yf4zJX2eCTqcA7s6IOldLmhtv0w59nEYWFhPpq7EvWFOlq2+tCWZQ==" saltValue="nWvQrW453FDt3YfQPJsjKQ==" spinCount="100000" sheet="1" objects="1" scenarios="1"/>
  <mergeCells count="338">
    <mergeCell ref="C434:F434"/>
    <mergeCell ref="G346:M346"/>
    <mergeCell ref="C333:F333"/>
    <mergeCell ref="C328:J328"/>
    <mergeCell ref="C428:I428"/>
    <mergeCell ref="C431:F431"/>
    <mergeCell ref="C390:F390"/>
    <mergeCell ref="C130:D130"/>
    <mergeCell ref="G187:H187"/>
    <mergeCell ref="C184:D184"/>
    <mergeCell ref="C187:D187"/>
    <mergeCell ref="G183:H183"/>
    <mergeCell ref="E186:F186"/>
    <mergeCell ref="G186:H186"/>
    <mergeCell ref="D288:E288"/>
    <mergeCell ref="D298:E298"/>
    <mergeCell ref="L296:N296"/>
    <mergeCell ref="F293:G293"/>
    <mergeCell ref="I293:K293"/>
    <mergeCell ref="I294:K294"/>
    <mergeCell ref="C290:C292"/>
    <mergeCell ref="C293:C295"/>
    <mergeCell ref="C296:C298"/>
    <mergeCell ref="I297:K297"/>
    <mergeCell ref="C127:D127"/>
    <mergeCell ref="C437:M437"/>
    <mergeCell ref="C322:E322"/>
    <mergeCell ref="C323:E323"/>
    <mergeCell ref="C324:E324"/>
    <mergeCell ref="F319:I319"/>
    <mergeCell ref="F320:I320"/>
    <mergeCell ref="F321:I321"/>
    <mergeCell ref="F322:I322"/>
    <mergeCell ref="F323:I323"/>
    <mergeCell ref="F324:I324"/>
    <mergeCell ref="C337:M337"/>
    <mergeCell ref="C345:M345"/>
    <mergeCell ref="C334:M334"/>
    <mergeCell ref="J322:M322"/>
    <mergeCell ref="J323:M323"/>
    <mergeCell ref="J324:M324"/>
    <mergeCell ref="C284:C286"/>
    <mergeCell ref="C287:C289"/>
    <mergeCell ref="D285:E285"/>
    <mergeCell ref="D286:E286"/>
    <mergeCell ref="L284:N284"/>
    <mergeCell ref="I284:K284"/>
    <mergeCell ref="D287:E287"/>
    <mergeCell ref="F49:J49"/>
    <mergeCell ref="D51:E51"/>
    <mergeCell ref="C69:M75"/>
    <mergeCell ref="C253:M259"/>
    <mergeCell ref="C239:M249"/>
    <mergeCell ref="C150:M150"/>
    <mergeCell ref="C151:M165"/>
    <mergeCell ref="C207:M215"/>
    <mergeCell ref="C192:M192"/>
    <mergeCell ref="C193:M201"/>
    <mergeCell ref="C203:M203"/>
    <mergeCell ref="C188:D188"/>
    <mergeCell ref="E188:F188"/>
    <mergeCell ref="G188:H188"/>
    <mergeCell ref="C189:D189"/>
    <mergeCell ref="C186:D186"/>
    <mergeCell ref="C185:D185"/>
    <mergeCell ref="E185:F185"/>
    <mergeCell ref="G185:H185"/>
    <mergeCell ref="C182:D182"/>
    <mergeCell ref="E182:F182"/>
    <mergeCell ref="G182:H182"/>
    <mergeCell ref="C183:D183"/>
    <mergeCell ref="E183:F183"/>
    <mergeCell ref="D300:E300"/>
    <mergeCell ref="D301:E301"/>
    <mergeCell ref="C299:C301"/>
    <mergeCell ref="C318:M318"/>
    <mergeCell ref="I298:K298"/>
    <mergeCell ref="F296:G296"/>
    <mergeCell ref="I296:K296"/>
    <mergeCell ref="D292:E292"/>
    <mergeCell ref="D283:E283"/>
    <mergeCell ref="C281:C283"/>
    <mergeCell ref="I281:K281"/>
    <mergeCell ref="L281:N281"/>
    <mergeCell ref="D282:E282"/>
    <mergeCell ref="D289:E289"/>
    <mergeCell ref="F287:G287"/>
    <mergeCell ref="F290:G290"/>
    <mergeCell ref="I295:K295"/>
    <mergeCell ref="D293:E293"/>
    <mergeCell ref="D294:E294"/>
    <mergeCell ref="D295:E295"/>
    <mergeCell ref="I299:K299"/>
    <mergeCell ref="D297:E297"/>
    <mergeCell ref="G385:M385"/>
    <mergeCell ref="G386:M386"/>
    <mergeCell ref="L287:N287"/>
    <mergeCell ref="I287:K287"/>
    <mergeCell ref="L290:N290"/>
    <mergeCell ref="L293:N293"/>
    <mergeCell ref="D290:E290"/>
    <mergeCell ref="D291:E291"/>
    <mergeCell ref="I290:K290"/>
    <mergeCell ref="H307:J307"/>
    <mergeCell ref="C329:F329"/>
    <mergeCell ref="C306:M306"/>
    <mergeCell ref="H308:J308"/>
    <mergeCell ref="H309:J309"/>
    <mergeCell ref="K308:M308"/>
    <mergeCell ref="C305:M305"/>
    <mergeCell ref="L299:N299"/>
    <mergeCell ref="D296:E296"/>
    <mergeCell ref="F299:G299"/>
    <mergeCell ref="C309:G309"/>
    <mergeCell ref="C302:M302"/>
    <mergeCell ref="D299:E299"/>
    <mergeCell ref="G387:M387"/>
    <mergeCell ref="G388:M388"/>
    <mergeCell ref="C385:F385"/>
    <mergeCell ref="C386:F386"/>
    <mergeCell ref="C332:F332"/>
    <mergeCell ref="C313:M317"/>
    <mergeCell ref="C338:M342"/>
    <mergeCell ref="C346:F346"/>
    <mergeCell ref="C330:F330"/>
    <mergeCell ref="J319:M319"/>
    <mergeCell ref="C327:M327"/>
    <mergeCell ref="C319:E319"/>
    <mergeCell ref="C320:E320"/>
    <mergeCell ref="C321:E321"/>
    <mergeCell ref="J321:M321"/>
    <mergeCell ref="C432:F432"/>
    <mergeCell ref="C433:F433"/>
    <mergeCell ref="K307:M307"/>
    <mergeCell ref="G389:M389"/>
    <mergeCell ref="G390:M390"/>
    <mergeCell ref="C393:M393"/>
    <mergeCell ref="C395:F395"/>
    <mergeCell ref="C387:F387"/>
    <mergeCell ref="C388:F388"/>
    <mergeCell ref="C389:F389"/>
    <mergeCell ref="C401:M401"/>
    <mergeCell ref="C402:M426"/>
    <mergeCell ref="C396:F396"/>
    <mergeCell ref="C397:F397"/>
    <mergeCell ref="C398:F398"/>
    <mergeCell ref="C394:J394"/>
    <mergeCell ref="C429:F429"/>
    <mergeCell ref="C430:F430"/>
    <mergeCell ref="C312:M312"/>
    <mergeCell ref="J320:M320"/>
    <mergeCell ref="C331:F331"/>
    <mergeCell ref="C307:G307"/>
    <mergeCell ref="K309:M309"/>
    <mergeCell ref="C308:G308"/>
    <mergeCell ref="F284:G284"/>
    <mergeCell ref="D284:E284"/>
    <mergeCell ref="C271:F271"/>
    <mergeCell ref="F276:H276"/>
    <mergeCell ref="I276:K276"/>
    <mergeCell ref="C261:M261"/>
    <mergeCell ref="C265:F265"/>
    <mergeCell ref="G263:H263"/>
    <mergeCell ref="I263:J263"/>
    <mergeCell ref="K263:L263"/>
    <mergeCell ref="M263:N263"/>
    <mergeCell ref="M270:N270"/>
    <mergeCell ref="C263:F264"/>
    <mergeCell ref="M268:N268"/>
    <mergeCell ref="G265:H265"/>
    <mergeCell ref="G268:H268"/>
    <mergeCell ref="G270:H270"/>
    <mergeCell ref="I265:J265"/>
    <mergeCell ref="K265:L265"/>
    <mergeCell ref="M265:N265"/>
    <mergeCell ref="I268:J268"/>
    <mergeCell ref="K268:L268"/>
    <mergeCell ref="I270:J270"/>
    <mergeCell ref="D279:E279"/>
    <mergeCell ref="F281:G281"/>
    <mergeCell ref="D280:E280"/>
    <mergeCell ref="D281:E281"/>
    <mergeCell ref="D278:E278"/>
    <mergeCell ref="C268:F268"/>
    <mergeCell ref="C269:F269"/>
    <mergeCell ref="C270:F270"/>
    <mergeCell ref="C168:M168"/>
    <mergeCell ref="C144:D144"/>
    <mergeCell ref="C145:D145"/>
    <mergeCell ref="C272:M272"/>
    <mergeCell ref="C278:C280"/>
    <mergeCell ref="C275:N275"/>
    <mergeCell ref="D277:E277"/>
    <mergeCell ref="L276:N276"/>
    <mergeCell ref="F278:H278"/>
    <mergeCell ref="I278:K278"/>
    <mergeCell ref="L278:N278"/>
    <mergeCell ref="C137:D137"/>
    <mergeCell ref="C138:D138"/>
    <mergeCell ref="C176:H176"/>
    <mergeCell ref="E143:M143"/>
    <mergeCell ref="K270:L270"/>
    <mergeCell ref="C266:F266"/>
    <mergeCell ref="C267:F267"/>
    <mergeCell ref="G177:H177"/>
    <mergeCell ref="E189:F189"/>
    <mergeCell ref="G189:H189"/>
    <mergeCell ref="C206:M206"/>
    <mergeCell ref="C218:M218"/>
    <mergeCell ref="C238:M238"/>
    <mergeCell ref="C252:M252"/>
    <mergeCell ref="E187:F187"/>
    <mergeCell ref="C179:D179"/>
    <mergeCell ref="E179:F179"/>
    <mergeCell ref="G179:H179"/>
    <mergeCell ref="E184:F184"/>
    <mergeCell ref="G184:H184"/>
    <mergeCell ref="E178:F178"/>
    <mergeCell ref="F48:J48"/>
    <mergeCell ref="N143:S143"/>
    <mergeCell ref="C115:S115"/>
    <mergeCell ref="C123:S123"/>
    <mergeCell ref="C134:S134"/>
    <mergeCell ref="C142:S142"/>
    <mergeCell ref="C55:M65"/>
    <mergeCell ref="C87:D87"/>
    <mergeCell ref="C81:D81"/>
    <mergeCell ref="C82:D82"/>
    <mergeCell ref="C83:D83"/>
    <mergeCell ref="C84:D84"/>
    <mergeCell ref="C85:D85"/>
    <mergeCell ref="C86:D86"/>
    <mergeCell ref="C80:D80"/>
    <mergeCell ref="M78:Q78"/>
    <mergeCell ref="C128:D128"/>
    <mergeCell ref="C79:D79"/>
    <mergeCell ref="E78:L78"/>
    <mergeCell ref="C106:S106"/>
    <mergeCell ref="N107:S107"/>
    <mergeCell ref="E107:M107"/>
    <mergeCell ref="N135:S135"/>
    <mergeCell ref="C126:D126"/>
    <mergeCell ref="R78:W78"/>
    <mergeCell ref="C77:W77"/>
    <mergeCell ref="C109:D109"/>
    <mergeCell ref="C108:D108"/>
    <mergeCell ref="C110:D110"/>
    <mergeCell ref="C3:V3"/>
    <mergeCell ref="E124:M124"/>
    <mergeCell ref="N124:S124"/>
    <mergeCell ref="C7:M30"/>
    <mergeCell ref="E116:M116"/>
    <mergeCell ref="N116:S116"/>
    <mergeCell ref="C111:D111"/>
    <mergeCell ref="C112:D112"/>
    <mergeCell ref="F50:J50"/>
    <mergeCell ref="F51:J51"/>
    <mergeCell ref="C33:M33"/>
    <mergeCell ref="C34:M42"/>
    <mergeCell ref="C6:M6"/>
    <mergeCell ref="C118:D118"/>
    <mergeCell ref="C119:D119"/>
    <mergeCell ref="C120:D120"/>
    <mergeCell ref="F44:J44"/>
    <mergeCell ref="F46:J46"/>
    <mergeCell ref="F45:J45"/>
    <mergeCell ref="C54:M54"/>
    <mergeCell ref="F47:J47"/>
    <mergeCell ref="C473:M473"/>
    <mergeCell ref="C474:M476"/>
    <mergeCell ref="C43:J43"/>
    <mergeCell ref="D44:E44"/>
    <mergeCell ref="D45:E45"/>
    <mergeCell ref="C44:C45"/>
    <mergeCell ref="D46:E46"/>
    <mergeCell ref="D47:E47"/>
    <mergeCell ref="D48:E48"/>
    <mergeCell ref="C46:C48"/>
    <mergeCell ref="D49:E49"/>
    <mergeCell ref="D50:E50"/>
    <mergeCell ref="C347:F384"/>
    <mergeCell ref="G347:M384"/>
    <mergeCell ref="C219:M235"/>
    <mergeCell ref="C68:M68"/>
    <mergeCell ref="E135:M135"/>
    <mergeCell ref="C169:M175"/>
    <mergeCell ref="C177:D177"/>
    <mergeCell ref="E177:F177"/>
    <mergeCell ref="C455:D455"/>
    <mergeCell ref="C446:D446"/>
    <mergeCell ref="C447:D447"/>
    <mergeCell ref="C117:D117"/>
    <mergeCell ref="C131:D131"/>
    <mergeCell ref="C439:D439"/>
    <mergeCell ref="C440:D440"/>
    <mergeCell ref="C441:D441"/>
    <mergeCell ref="C442:D442"/>
    <mergeCell ref="C443:D443"/>
    <mergeCell ref="C444:D444"/>
    <mergeCell ref="C125:D125"/>
    <mergeCell ref="C139:D139"/>
    <mergeCell ref="C129:D129"/>
    <mergeCell ref="C146:D146"/>
    <mergeCell ref="C147:D147"/>
    <mergeCell ref="C262:N262"/>
    <mergeCell ref="C180:D180"/>
    <mergeCell ref="E180:F180"/>
    <mergeCell ref="G180:H180"/>
    <mergeCell ref="C181:D181"/>
    <mergeCell ref="E181:F181"/>
    <mergeCell ref="G181:H181"/>
    <mergeCell ref="C178:D178"/>
    <mergeCell ref="C445:D445"/>
    <mergeCell ref="C136:D136"/>
    <mergeCell ref="C456:D456"/>
    <mergeCell ref="G178:H178"/>
    <mergeCell ref="C466:D466"/>
    <mergeCell ref="C467:D467"/>
    <mergeCell ref="C468:D468"/>
    <mergeCell ref="C469:D469"/>
    <mergeCell ref="C470:D470"/>
    <mergeCell ref="C438:I438"/>
    <mergeCell ref="C457:D457"/>
    <mergeCell ref="C458:D458"/>
    <mergeCell ref="C459:D459"/>
    <mergeCell ref="C460:D460"/>
    <mergeCell ref="C461:D461"/>
    <mergeCell ref="C462:D462"/>
    <mergeCell ref="C463:D463"/>
    <mergeCell ref="C464:D464"/>
    <mergeCell ref="C465:D465"/>
    <mergeCell ref="C448:D448"/>
    <mergeCell ref="C449:D449"/>
    <mergeCell ref="C450:D450"/>
    <mergeCell ref="C451:D451"/>
    <mergeCell ref="C452:D452"/>
    <mergeCell ref="C453:D453"/>
    <mergeCell ref="C454:D454"/>
  </mergeCells>
  <hyperlinks>
    <hyperlink ref="C203:M203" r:id="rId1" display="Clique para acessar a política de Remuneração " xr:uid="{F7F66353-E50D-49FE-8B8D-C8B16DC4282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0B06-4B1B-49AB-8A82-77D58202D255}">
  <sheetPr codeName="Planilha1">
    <tabColor theme="0"/>
  </sheetPr>
  <dimension ref="A1:W250"/>
  <sheetViews>
    <sheetView showGridLines="0" zoomScale="70" zoomScaleNormal="70" workbookViewId="0">
      <selection activeCell="C7" sqref="C7:M14"/>
    </sheetView>
  </sheetViews>
  <sheetFormatPr defaultColWidth="0" defaultRowHeight="13.5" zeroHeight="1"/>
  <cols>
    <col min="1" max="1" width="46.7265625" style="11" customWidth="1"/>
    <col min="2" max="2" width="7.81640625" style="11" customWidth="1"/>
    <col min="3" max="13" width="20.7265625" style="296" customWidth="1"/>
    <col min="14" max="14" width="20.7265625" style="11" customWidth="1"/>
    <col min="15" max="17" width="20.7265625" style="11" hidden="1" customWidth="1"/>
    <col min="18" max="16384" width="20.7265625" style="11" hidden="1"/>
  </cols>
  <sheetData>
    <row r="1" spans="1:23">
      <c r="A1" s="69"/>
    </row>
    <row r="2" spans="1:23">
      <c r="A2" s="69"/>
    </row>
    <row r="3" spans="1:23" s="296" customFormat="1" ht="31.5">
      <c r="A3" s="295"/>
      <c r="C3" s="1228" t="s">
        <v>955</v>
      </c>
      <c r="D3" s="1229"/>
      <c r="E3" s="1229"/>
      <c r="F3" s="1229"/>
      <c r="G3" s="1229"/>
      <c r="H3" s="1229"/>
      <c r="I3" s="1229"/>
      <c r="J3" s="1229"/>
      <c r="K3" s="1229"/>
      <c r="L3" s="1229"/>
      <c r="M3" s="1229"/>
      <c r="N3" s="1229"/>
      <c r="O3" s="1229"/>
      <c r="P3" s="1229"/>
      <c r="Q3" s="1229"/>
      <c r="R3" s="1229"/>
      <c r="S3" s="1229"/>
      <c r="T3" s="1229"/>
      <c r="U3" s="1229"/>
      <c r="V3" s="1229"/>
      <c r="W3" s="1229"/>
    </row>
    <row r="4" spans="1:23">
      <c r="A4" s="69"/>
    </row>
    <row r="5" spans="1:23">
      <c r="A5" s="69"/>
    </row>
    <row r="6" spans="1:23" ht="15.5">
      <c r="A6" s="69"/>
      <c r="C6" s="1231" t="s">
        <v>402</v>
      </c>
      <c r="D6" s="1232"/>
      <c r="E6" s="1232"/>
      <c r="F6" s="1232"/>
      <c r="G6" s="1232"/>
      <c r="H6" s="1232"/>
      <c r="I6" s="1232"/>
      <c r="J6" s="1233"/>
    </row>
    <row r="7" spans="1:23" ht="14.25" customHeight="1">
      <c r="A7" s="69"/>
      <c r="C7" s="1221" t="s">
        <v>1736</v>
      </c>
      <c r="D7" s="1221"/>
      <c r="E7" s="1221"/>
      <c r="F7" s="1221"/>
      <c r="G7" s="1221"/>
      <c r="H7" s="1221"/>
      <c r="I7" s="1221"/>
      <c r="J7" s="1221"/>
      <c r="K7" s="1221"/>
      <c r="L7" s="1221"/>
      <c r="M7" s="1221"/>
    </row>
    <row r="8" spans="1:23" ht="14.25" customHeight="1">
      <c r="A8" s="69"/>
      <c r="C8" s="1221"/>
      <c r="D8" s="1221"/>
      <c r="E8" s="1221"/>
      <c r="F8" s="1221"/>
      <c r="G8" s="1221"/>
      <c r="H8" s="1221"/>
      <c r="I8" s="1221"/>
      <c r="J8" s="1221"/>
      <c r="K8" s="1221"/>
      <c r="L8" s="1221"/>
      <c r="M8" s="1221"/>
    </row>
    <row r="9" spans="1:23" ht="14.25" customHeight="1">
      <c r="A9" s="69"/>
      <c r="C9" s="1221"/>
      <c r="D9" s="1221"/>
      <c r="E9" s="1221"/>
      <c r="F9" s="1221"/>
      <c r="G9" s="1221"/>
      <c r="H9" s="1221"/>
      <c r="I9" s="1221"/>
      <c r="J9" s="1221"/>
      <c r="K9" s="1221"/>
      <c r="L9" s="1221"/>
      <c r="M9" s="1221"/>
    </row>
    <row r="10" spans="1:23" ht="14.25" customHeight="1">
      <c r="A10" s="69"/>
      <c r="C10" s="1221"/>
      <c r="D10" s="1221"/>
      <c r="E10" s="1221"/>
      <c r="F10" s="1221"/>
      <c r="G10" s="1221"/>
      <c r="H10" s="1221"/>
      <c r="I10" s="1221"/>
      <c r="J10" s="1221"/>
      <c r="K10" s="1221"/>
      <c r="L10" s="1221"/>
      <c r="M10" s="1221"/>
    </row>
    <row r="11" spans="1:23" ht="14.25" customHeight="1">
      <c r="A11" s="69"/>
      <c r="C11" s="1221"/>
      <c r="D11" s="1221"/>
      <c r="E11" s="1221"/>
      <c r="F11" s="1221"/>
      <c r="G11" s="1221"/>
      <c r="H11" s="1221"/>
      <c r="I11" s="1221"/>
      <c r="J11" s="1221"/>
      <c r="K11" s="1221"/>
      <c r="L11" s="1221"/>
      <c r="M11" s="1221"/>
    </row>
    <row r="12" spans="1:23" ht="14.25" customHeight="1">
      <c r="A12" s="69"/>
      <c r="C12" s="1221"/>
      <c r="D12" s="1221"/>
      <c r="E12" s="1221"/>
      <c r="F12" s="1221"/>
      <c r="G12" s="1221"/>
      <c r="H12" s="1221"/>
      <c r="I12" s="1221"/>
      <c r="J12" s="1221"/>
      <c r="K12" s="1221"/>
      <c r="L12" s="1221"/>
      <c r="M12" s="1221"/>
    </row>
    <row r="13" spans="1:23" ht="14.25" customHeight="1">
      <c r="A13" s="69"/>
      <c r="C13" s="1221"/>
      <c r="D13" s="1221"/>
      <c r="E13" s="1221"/>
      <c r="F13" s="1221"/>
      <c r="G13" s="1221"/>
      <c r="H13" s="1221"/>
      <c r="I13" s="1221"/>
      <c r="J13" s="1221"/>
      <c r="K13" s="1221"/>
      <c r="L13" s="1221"/>
      <c r="M13" s="1221"/>
    </row>
    <row r="14" spans="1:23" ht="14.25" customHeight="1">
      <c r="A14" s="69"/>
      <c r="C14" s="1221"/>
      <c r="D14" s="1221"/>
      <c r="E14" s="1221"/>
      <c r="F14" s="1221"/>
      <c r="G14" s="1221"/>
      <c r="H14" s="1221"/>
      <c r="I14" s="1221"/>
      <c r="J14" s="1221"/>
      <c r="K14" s="1221"/>
      <c r="L14" s="1221"/>
      <c r="M14" s="1221"/>
    </row>
    <row r="15" spans="1:23" s="296" customFormat="1" ht="24" customHeight="1">
      <c r="A15" s="295"/>
      <c r="C15" s="1222" t="s">
        <v>1731</v>
      </c>
      <c r="D15" s="1222"/>
      <c r="E15" s="1222"/>
      <c r="F15" s="1222"/>
      <c r="G15" s="1222"/>
      <c r="H15" s="1222" t="s">
        <v>1732</v>
      </c>
      <c r="I15" s="1222"/>
      <c r="J15" s="1222"/>
      <c r="K15" s="1222"/>
      <c r="L15" s="1222"/>
      <c r="M15" s="1215"/>
    </row>
    <row r="16" spans="1:23" ht="14.25" customHeight="1">
      <c r="A16" s="69"/>
      <c r="C16" s="1124"/>
      <c r="D16" s="1124"/>
      <c r="E16" s="1124"/>
      <c r="F16" s="1124"/>
      <c r="G16" s="1124"/>
      <c r="H16" s="1124"/>
      <c r="I16" s="1124"/>
      <c r="J16" s="1124"/>
      <c r="K16" s="1124"/>
      <c r="L16" s="1124"/>
      <c r="M16" s="1124"/>
    </row>
    <row r="17" spans="1:18" ht="14.25" customHeight="1">
      <c r="A17" s="69"/>
      <c r="C17" s="298"/>
      <c r="D17" s="298"/>
      <c r="E17" s="298"/>
      <c r="F17" s="298"/>
      <c r="G17" s="298"/>
      <c r="H17" s="298"/>
      <c r="I17" s="298"/>
      <c r="J17" s="298"/>
      <c r="K17" s="298"/>
      <c r="L17" s="298"/>
      <c r="M17" s="298"/>
    </row>
    <row r="18" spans="1:18" ht="15.5">
      <c r="A18" s="69"/>
      <c r="C18" s="1234" t="s">
        <v>399</v>
      </c>
      <c r="D18" s="1235"/>
      <c r="E18" s="1235"/>
      <c r="F18" s="1235"/>
      <c r="G18" s="1235"/>
      <c r="H18" s="1235"/>
      <c r="I18" s="1235"/>
      <c r="J18" s="1236"/>
    </row>
    <row r="19" spans="1:18" ht="30">
      <c r="A19" s="69"/>
      <c r="C19" s="1138" t="s">
        <v>400</v>
      </c>
      <c r="D19" s="1237" t="s">
        <v>401</v>
      </c>
      <c r="E19" s="1237"/>
      <c r="F19" s="1237"/>
      <c r="G19" s="1239" t="s">
        <v>403</v>
      </c>
      <c r="H19" s="1240"/>
      <c r="I19" s="1240"/>
      <c r="J19" s="1240"/>
      <c r="K19" s="1240"/>
      <c r="L19" s="1241"/>
      <c r="M19" s="1138" t="s">
        <v>1582</v>
      </c>
    </row>
    <row r="20" spans="1:18" ht="22.5" customHeight="1">
      <c r="A20" s="69"/>
      <c r="C20" s="1153" t="s">
        <v>86</v>
      </c>
      <c r="D20" s="1227" t="s">
        <v>404</v>
      </c>
      <c r="E20" s="1227"/>
      <c r="F20" s="1227"/>
      <c r="G20" s="1225" t="s">
        <v>1583</v>
      </c>
      <c r="H20" s="1225"/>
      <c r="I20" s="1225"/>
      <c r="J20" s="1225"/>
      <c r="K20" s="1225"/>
      <c r="L20" s="1225"/>
      <c r="M20" s="1154"/>
      <c r="R20" s="476"/>
    </row>
    <row r="21" spans="1:18" s="478" customFormat="1" ht="22.5" customHeight="1">
      <c r="A21" s="69"/>
      <c r="B21" s="11"/>
      <c r="C21" s="1153" t="s">
        <v>86</v>
      </c>
      <c r="D21" s="1227" t="s">
        <v>404</v>
      </c>
      <c r="E21" s="1227"/>
      <c r="F21" s="1227"/>
      <c r="G21" s="1225" t="s">
        <v>1116</v>
      </c>
      <c r="H21" s="1225"/>
      <c r="I21" s="1225"/>
      <c r="J21" s="1225"/>
      <c r="K21" s="1225"/>
      <c r="L21" s="1225"/>
      <c r="M21" s="1154" t="s">
        <v>383</v>
      </c>
      <c r="N21" s="11"/>
      <c r="O21" s="11"/>
      <c r="P21" s="11"/>
      <c r="Q21" s="11"/>
      <c r="R21" s="477"/>
    </row>
    <row r="22" spans="1:18" ht="22.5" customHeight="1">
      <c r="A22" s="69"/>
      <c r="C22" s="1153" t="s">
        <v>86</v>
      </c>
      <c r="D22" s="1227" t="s">
        <v>404</v>
      </c>
      <c r="E22" s="1227"/>
      <c r="F22" s="1227"/>
      <c r="G22" s="1225" t="s">
        <v>1117</v>
      </c>
      <c r="H22" s="1225"/>
      <c r="I22" s="1225"/>
      <c r="J22" s="1225"/>
      <c r="K22" s="1225"/>
      <c r="L22" s="1225"/>
      <c r="M22" s="1154"/>
    </row>
    <row r="23" spans="1:18" ht="22.5" customHeight="1">
      <c r="A23" s="69"/>
      <c r="C23" s="1153" t="s">
        <v>86</v>
      </c>
      <c r="D23" s="1227" t="s">
        <v>404</v>
      </c>
      <c r="E23" s="1227"/>
      <c r="F23" s="1227"/>
      <c r="G23" s="1225" t="s">
        <v>443</v>
      </c>
      <c r="H23" s="1225"/>
      <c r="I23" s="1225"/>
      <c r="J23" s="1225"/>
      <c r="K23" s="1225"/>
      <c r="L23" s="1225"/>
      <c r="M23" s="1154"/>
    </row>
    <row r="24" spans="1:18" ht="22.5" customHeight="1">
      <c r="A24" s="69"/>
      <c r="C24" s="1131" t="s">
        <v>1060</v>
      </c>
      <c r="D24" s="1230" t="s">
        <v>101</v>
      </c>
      <c r="E24" s="1230"/>
      <c r="F24" s="1230"/>
      <c r="G24" s="1223" t="s">
        <v>1584</v>
      </c>
      <c r="H24" s="1223"/>
      <c r="I24" s="1223"/>
      <c r="J24" s="1223"/>
      <c r="K24" s="1223"/>
      <c r="L24" s="1223"/>
      <c r="M24" s="1155" t="s">
        <v>383</v>
      </c>
    </row>
    <row r="25" spans="1:18" ht="22.5" customHeight="1">
      <c r="A25" s="69"/>
      <c r="C25" s="1131" t="s">
        <v>1060</v>
      </c>
      <c r="D25" s="1230" t="s">
        <v>101</v>
      </c>
      <c r="E25" s="1230"/>
      <c r="F25" s="1230"/>
      <c r="G25" s="1223" t="s">
        <v>1118</v>
      </c>
      <c r="H25" s="1223"/>
      <c r="I25" s="1223"/>
      <c r="J25" s="1223"/>
      <c r="K25" s="1223"/>
      <c r="L25" s="1223"/>
      <c r="M25" s="1155"/>
    </row>
    <row r="26" spans="1:18" ht="22.5" customHeight="1">
      <c r="A26" s="69"/>
      <c r="C26" s="1131" t="s">
        <v>1060</v>
      </c>
      <c r="D26" s="1230" t="s">
        <v>101</v>
      </c>
      <c r="E26" s="1230"/>
      <c r="F26" s="1230"/>
      <c r="G26" s="1223" t="s">
        <v>1120</v>
      </c>
      <c r="H26" s="1223"/>
      <c r="I26" s="1223"/>
      <c r="J26" s="1223"/>
      <c r="K26" s="1223"/>
      <c r="L26" s="1223"/>
      <c r="M26" s="1155"/>
    </row>
    <row r="27" spans="1:18" ht="22.5" customHeight="1">
      <c r="A27" s="69"/>
      <c r="C27" s="1131" t="s">
        <v>1060</v>
      </c>
      <c r="D27" s="1230" t="s">
        <v>101</v>
      </c>
      <c r="E27" s="1230"/>
      <c r="F27" s="1230"/>
      <c r="G27" s="1223" t="s">
        <v>1585</v>
      </c>
      <c r="H27" s="1223"/>
      <c r="I27" s="1223"/>
      <c r="J27" s="1223"/>
      <c r="K27" s="1223"/>
      <c r="L27" s="1223"/>
      <c r="M27" s="1155"/>
    </row>
    <row r="28" spans="1:18" ht="22.5" customHeight="1">
      <c r="A28" s="69"/>
      <c r="C28" s="1131" t="s">
        <v>1060</v>
      </c>
      <c r="D28" s="1230" t="s">
        <v>101</v>
      </c>
      <c r="E28" s="1230"/>
      <c r="F28" s="1230"/>
      <c r="G28" s="1223" t="s">
        <v>1586</v>
      </c>
      <c r="H28" s="1223"/>
      <c r="I28" s="1223"/>
      <c r="J28" s="1223"/>
      <c r="K28" s="1223"/>
      <c r="L28" s="1223"/>
      <c r="M28" s="1155"/>
    </row>
    <row r="29" spans="1:18" ht="22.5" customHeight="1">
      <c r="A29" s="69"/>
      <c r="C29" s="1131" t="s">
        <v>1060</v>
      </c>
      <c r="D29" s="1230" t="s">
        <v>101</v>
      </c>
      <c r="E29" s="1230"/>
      <c r="F29" s="1230"/>
      <c r="G29" s="1223" t="s">
        <v>1125</v>
      </c>
      <c r="H29" s="1223"/>
      <c r="I29" s="1223"/>
      <c r="J29" s="1223"/>
      <c r="K29" s="1223"/>
      <c r="L29" s="1223"/>
      <c r="M29" s="1155"/>
    </row>
    <row r="30" spans="1:18" ht="22.5" customHeight="1">
      <c r="A30" s="69"/>
      <c r="C30" s="1131" t="s">
        <v>1060</v>
      </c>
      <c r="D30" s="1230" t="s">
        <v>101</v>
      </c>
      <c r="E30" s="1230"/>
      <c r="F30" s="1230"/>
      <c r="G30" s="1223" t="s">
        <v>1126</v>
      </c>
      <c r="H30" s="1223"/>
      <c r="I30" s="1223"/>
      <c r="J30" s="1223"/>
      <c r="K30" s="1223"/>
      <c r="L30" s="1223"/>
      <c r="M30" s="1155"/>
    </row>
    <row r="31" spans="1:18" ht="36.75" customHeight="1">
      <c r="A31" s="69"/>
      <c r="C31" s="1131" t="s">
        <v>1060</v>
      </c>
      <c r="D31" s="1230" t="s">
        <v>101</v>
      </c>
      <c r="E31" s="1230"/>
      <c r="F31" s="1230"/>
      <c r="G31" s="1223" t="s">
        <v>1587</v>
      </c>
      <c r="H31" s="1223"/>
      <c r="I31" s="1223"/>
      <c r="J31" s="1223"/>
      <c r="K31" s="1223"/>
      <c r="L31" s="1223"/>
      <c r="M31" s="1155"/>
    </row>
    <row r="32" spans="1:18" ht="22.5" customHeight="1">
      <c r="A32" s="69"/>
      <c r="C32" s="1131" t="s">
        <v>1060</v>
      </c>
      <c r="D32" s="1230" t="s">
        <v>101</v>
      </c>
      <c r="E32" s="1230"/>
      <c r="F32" s="1230"/>
      <c r="G32" s="1223" t="s">
        <v>1588</v>
      </c>
      <c r="H32" s="1223"/>
      <c r="I32" s="1223"/>
      <c r="J32" s="1223"/>
      <c r="K32" s="1223"/>
      <c r="L32" s="1223"/>
      <c r="M32" s="1155" t="s">
        <v>383</v>
      </c>
    </row>
    <row r="33" spans="1:13" ht="22.5" customHeight="1">
      <c r="A33" s="69"/>
      <c r="C33" s="1132" t="s">
        <v>1060</v>
      </c>
      <c r="D33" s="1218" t="s">
        <v>101</v>
      </c>
      <c r="E33" s="1218"/>
      <c r="F33" s="1218"/>
      <c r="G33" s="1238" t="s">
        <v>1727</v>
      </c>
      <c r="H33" s="1238"/>
      <c r="I33" s="1238"/>
      <c r="J33" s="1238"/>
      <c r="K33" s="1238"/>
      <c r="L33" s="1238"/>
      <c r="M33" s="1161"/>
    </row>
    <row r="34" spans="1:13" ht="22.5" customHeight="1">
      <c r="A34" s="69"/>
      <c r="C34" s="1131" t="s">
        <v>1060</v>
      </c>
      <c r="D34" s="1230" t="s">
        <v>101</v>
      </c>
      <c r="E34" s="1230"/>
      <c r="F34" s="1230"/>
      <c r="G34" s="1223" t="s">
        <v>1589</v>
      </c>
      <c r="H34" s="1223"/>
      <c r="I34" s="1223"/>
      <c r="J34" s="1223"/>
      <c r="K34" s="1223"/>
      <c r="L34" s="1223"/>
      <c r="M34" s="1155" t="s">
        <v>383</v>
      </c>
    </row>
    <row r="35" spans="1:13" ht="22.5" customHeight="1">
      <c r="A35" s="69"/>
      <c r="C35" s="1131" t="s">
        <v>1060</v>
      </c>
      <c r="D35" s="1230" t="s">
        <v>101</v>
      </c>
      <c r="E35" s="1230"/>
      <c r="F35" s="1230"/>
      <c r="G35" s="1223" t="s">
        <v>1121</v>
      </c>
      <c r="H35" s="1223"/>
      <c r="I35" s="1223"/>
      <c r="J35" s="1223"/>
      <c r="K35" s="1223"/>
      <c r="L35" s="1223"/>
      <c r="M35" s="1156" t="s">
        <v>383</v>
      </c>
    </row>
    <row r="36" spans="1:13" ht="22.5" customHeight="1">
      <c r="A36" s="69"/>
      <c r="C36" s="1131" t="s">
        <v>1060</v>
      </c>
      <c r="D36" s="1230" t="s">
        <v>101</v>
      </c>
      <c r="E36" s="1230"/>
      <c r="F36" s="1230"/>
      <c r="G36" s="1223" t="s">
        <v>1590</v>
      </c>
      <c r="H36" s="1223"/>
      <c r="I36" s="1223"/>
      <c r="J36" s="1223"/>
      <c r="K36" s="1223"/>
      <c r="L36" s="1223"/>
      <c r="M36" s="1157" t="s">
        <v>383</v>
      </c>
    </row>
    <row r="37" spans="1:13" ht="22.5" customHeight="1">
      <c r="A37" s="69"/>
      <c r="C37" s="1131" t="s">
        <v>1060</v>
      </c>
      <c r="D37" s="1230" t="s">
        <v>101</v>
      </c>
      <c r="E37" s="1230"/>
      <c r="F37" s="1230"/>
      <c r="G37" s="1223" t="s">
        <v>1591</v>
      </c>
      <c r="H37" s="1223"/>
      <c r="I37" s="1223"/>
      <c r="J37" s="1223"/>
      <c r="K37" s="1223"/>
      <c r="L37" s="1223"/>
      <c r="M37" s="1155"/>
    </row>
    <row r="38" spans="1:13" ht="36.75" customHeight="1">
      <c r="A38" s="69"/>
      <c r="C38" s="1131" t="s">
        <v>1060</v>
      </c>
      <c r="D38" s="1230" t="s">
        <v>101</v>
      </c>
      <c r="E38" s="1230"/>
      <c r="F38" s="1230"/>
      <c r="G38" s="1223" t="s">
        <v>1592</v>
      </c>
      <c r="H38" s="1223"/>
      <c r="I38" s="1223"/>
      <c r="J38" s="1223"/>
      <c r="K38" s="1223"/>
      <c r="L38" s="1223"/>
      <c r="M38" s="1155"/>
    </row>
    <row r="39" spans="1:13" ht="23.25" customHeight="1">
      <c r="A39" s="69"/>
      <c r="C39" s="1131" t="s">
        <v>1060</v>
      </c>
      <c r="D39" s="1230" t="s">
        <v>101</v>
      </c>
      <c r="E39" s="1230"/>
      <c r="F39" s="1230"/>
      <c r="G39" s="1223" t="s">
        <v>1593</v>
      </c>
      <c r="H39" s="1223"/>
      <c r="I39" s="1223"/>
      <c r="J39" s="1223"/>
      <c r="K39" s="1223"/>
      <c r="L39" s="1223"/>
      <c r="M39" s="1155"/>
    </row>
    <row r="40" spans="1:13" ht="23.25" customHeight="1">
      <c r="A40" s="69"/>
      <c r="C40" s="1131" t="s">
        <v>1060</v>
      </c>
      <c r="D40" s="1230" t="s">
        <v>101</v>
      </c>
      <c r="E40" s="1230"/>
      <c r="F40" s="1230"/>
      <c r="G40" s="1223" t="s">
        <v>1679</v>
      </c>
      <c r="H40" s="1223"/>
      <c r="I40" s="1223"/>
      <c r="J40" s="1223"/>
      <c r="K40" s="1223"/>
      <c r="L40" s="1223"/>
      <c r="M40" s="1155"/>
    </row>
    <row r="41" spans="1:13" ht="23.25" customHeight="1">
      <c r="A41" s="69"/>
      <c r="C41" s="1131" t="s">
        <v>1060</v>
      </c>
      <c r="D41" s="1230" t="s">
        <v>101</v>
      </c>
      <c r="E41" s="1230"/>
      <c r="F41" s="1230"/>
      <c r="G41" s="1223" t="s">
        <v>1680</v>
      </c>
      <c r="H41" s="1223"/>
      <c r="I41" s="1223"/>
      <c r="J41" s="1223"/>
      <c r="K41" s="1223"/>
      <c r="L41" s="1223"/>
      <c r="M41" s="1155"/>
    </row>
    <row r="42" spans="1:13" ht="23.25" customHeight="1">
      <c r="A42" s="69"/>
      <c r="C42" s="1131" t="s">
        <v>1060</v>
      </c>
      <c r="D42" s="1230" t="s">
        <v>101</v>
      </c>
      <c r="E42" s="1230"/>
      <c r="F42" s="1230"/>
      <c r="G42" s="1223" t="s">
        <v>1119</v>
      </c>
      <c r="H42" s="1223"/>
      <c r="I42" s="1223"/>
      <c r="J42" s="1223"/>
      <c r="K42" s="1223"/>
      <c r="L42" s="1223"/>
      <c r="M42" s="1155"/>
    </row>
    <row r="43" spans="1:13" ht="23.25" customHeight="1">
      <c r="A43" s="69"/>
      <c r="C43" s="1131" t="s">
        <v>1060</v>
      </c>
      <c r="D43" s="1230" t="s">
        <v>101</v>
      </c>
      <c r="E43" s="1230"/>
      <c r="F43" s="1230"/>
      <c r="G43" s="1223" t="s">
        <v>1678</v>
      </c>
      <c r="H43" s="1223"/>
      <c r="I43" s="1223"/>
      <c r="J43" s="1223"/>
      <c r="K43" s="1223"/>
      <c r="L43" s="1223"/>
      <c r="M43" s="1155"/>
    </row>
    <row r="44" spans="1:13" ht="23.25" customHeight="1">
      <c r="A44" s="69"/>
      <c r="C44" s="1131" t="s">
        <v>1060</v>
      </c>
      <c r="D44" s="1230" t="s">
        <v>101</v>
      </c>
      <c r="E44" s="1230"/>
      <c r="F44" s="1230"/>
      <c r="G44" s="1223" t="s">
        <v>1122</v>
      </c>
      <c r="H44" s="1223"/>
      <c r="I44" s="1223"/>
      <c r="J44" s="1223"/>
      <c r="K44" s="1223"/>
      <c r="L44" s="1223"/>
      <c r="M44" s="1155"/>
    </row>
    <row r="45" spans="1:13" ht="23.25" customHeight="1">
      <c r="A45" s="69"/>
      <c r="C45" s="1131" t="s">
        <v>1060</v>
      </c>
      <c r="D45" s="1230" t="s">
        <v>101</v>
      </c>
      <c r="E45" s="1230"/>
      <c r="F45" s="1230"/>
      <c r="G45" s="1223" t="s">
        <v>1128</v>
      </c>
      <c r="H45" s="1223"/>
      <c r="I45" s="1223"/>
      <c r="J45" s="1223"/>
      <c r="K45" s="1223"/>
      <c r="L45" s="1223"/>
      <c r="M45" s="1155"/>
    </row>
    <row r="46" spans="1:13" ht="23.25" customHeight="1">
      <c r="A46" s="69"/>
      <c r="C46" s="1131" t="s">
        <v>1060</v>
      </c>
      <c r="D46" s="1230" t="s">
        <v>101</v>
      </c>
      <c r="E46" s="1230"/>
      <c r="F46" s="1230"/>
      <c r="G46" s="1223" t="s">
        <v>1127</v>
      </c>
      <c r="H46" s="1223"/>
      <c r="I46" s="1223"/>
      <c r="J46" s="1223"/>
      <c r="K46" s="1223"/>
      <c r="L46" s="1223"/>
      <c r="M46" s="1155"/>
    </row>
    <row r="47" spans="1:13" ht="23.25" customHeight="1">
      <c r="A47" s="69"/>
      <c r="C47" s="1131" t="s">
        <v>1060</v>
      </c>
      <c r="D47" s="1230" t="s">
        <v>101</v>
      </c>
      <c r="E47" s="1230"/>
      <c r="F47" s="1230"/>
      <c r="G47" s="1223" t="s">
        <v>1129</v>
      </c>
      <c r="H47" s="1223"/>
      <c r="I47" s="1223"/>
      <c r="J47" s="1223"/>
      <c r="K47" s="1223"/>
      <c r="L47" s="1223"/>
      <c r="M47" s="1155"/>
    </row>
    <row r="48" spans="1:13" ht="23.25" customHeight="1">
      <c r="A48" s="69"/>
      <c r="C48" s="1131" t="s">
        <v>1060</v>
      </c>
      <c r="D48" s="1230" t="s">
        <v>101</v>
      </c>
      <c r="E48" s="1230"/>
      <c r="F48" s="1230"/>
      <c r="G48" s="1223" t="s">
        <v>1594</v>
      </c>
      <c r="H48" s="1223"/>
      <c r="I48" s="1223"/>
      <c r="J48" s="1223"/>
      <c r="K48" s="1223"/>
      <c r="L48" s="1223"/>
      <c r="M48" s="1155"/>
    </row>
    <row r="49" spans="1:13" ht="23.25" customHeight="1">
      <c r="A49" s="69"/>
      <c r="C49" s="1132" t="s">
        <v>1060</v>
      </c>
      <c r="D49" s="1218" t="s">
        <v>101</v>
      </c>
      <c r="E49" s="1218"/>
      <c r="F49" s="1218"/>
      <c r="G49" s="1219" t="s">
        <v>1681</v>
      </c>
      <c r="H49" s="1219"/>
      <c r="I49" s="1219"/>
      <c r="J49" s="1219"/>
      <c r="K49" s="1219"/>
      <c r="L49" s="1219"/>
      <c r="M49" s="1161"/>
    </row>
    <row r="50" spans="1:13" ht="23.25" customHeight="1">
      <c r="A50" s="69"/>
      <c r="C50" s="1131" t="s">
        <v>1060</v>
      </c>
      <c r="D50" s="1230" t="s">
        <v>101</v>
      </c>
      <c r="E50" s="1230"/>
      <c r="F50" s="1230"/>
      <c r="G50" s="1223" t="s">
        <v>1123</v>
      </c>
      <c r="H50" s="1223"/>
      <c r="I50" s="1223"/>
      <c r="J50" s="1223"/>
      <c r="K50" s="1223"/>
      <c r="L50" s="1223"/>
      <c r="M50" s="1155"/>
    </row>
    <row r="51" spans="1:13" ht="23.25" customHeight="1">
      <c r="A51" s="69"/>
      <c r="C51" s="1131" t="s">
        <v>1060</v>
      </c>
      <c r="D51" s="1230" t="s">
        <v>101</v>
      </c>
      <c r="E51" s="1230"/>
      <c r="F51" s="1230"/>
      <c r="G51" s="1223" t="s">
        <v>1124</v>
      </c>
      <c r="H51" s="1223"/>
      <c r="I51" s="1223"/>
      <c r="J51" s="1223"/>
      <c r="K51" s="1223"/>
      <c r="L51" s="1223"/>
      <c r="M51" s="1155"/>
    </row>
    <row r="52" spans="1:13" ht="23.25" customHeight="1">
      <c r="A52" s="69"/>
      <c r="C52" s="1153" t="s">
        <v>1060</v>
      </c>
      <c r="D52" s="1227" t="s">
        <v>1130</v>
      </c>
      <c r="E52" s="1227"/>
      <c r="F52" s="1227"/>
      <c r="G52" s="1225" t="s">
        <v>1595</v>
      </c>
      <c r="H52" s="1225"/>
      <c r="I52" s="1225"/>
      <c r="J52" s="1225"/>
      <c r="K52" s="1225"/>
      <c r="L52" s="1225"/>
      <c r="M52" s="1154"/>
    </row>
    <row r="53" spans="1:13" ht="23.25" customHeight="1">
      <c r="A53" s="69"/>
      <c r="C53" s="1153" t="s">
        <v>1060</v>
      </c>
      <c r="D53" s="1227" t="s">
        <v>1130</v>
      </c>
      <c r="E53" s="1227"/>
      <c r="F53" s="1227"/>
      <c r="G53" s="1225" t="s">
        <v>1596</v>
      </c>
      <c r="H53" s="1225"/>
      <c r="I53" s="1225"/>
      <c r="J53" s="1225"/>
      <c r="K53" s="1225"/>
      <c r="L53" s="1225"/>
      <c r="M53" s="1154"/>
    </row>
    <row r="54" spans="1:13" ht="23.25" customHeight="1">
      <c r="A54" s="69"/>
      <c r="C54" s="1153" t="s">
        <v>1060</v>
      </c>
      <c r="D54" s="1227" t="s">
        <v>1130</v>
      </c>
      <c r="E54" s="1227"/>
      <c r="F54" s="1227"/>
      <c r="G54" s="1225" t="s">
        <v>1131</v>
      </c>
      <c r="H54" s="1225"/>
      <c r="I54" s="1225"/>
      <c r="J54" s="1225"/>
      <c r="K54" s="1225"/>
      <c r="L54" s="1225"/>
      <c r="M54" s="1154"/>
    </row>
    <row r="55" spans="1:13" ht="23.25" customHeight="1">
      <c r="A55" s="69"/>
      <c r="C55" s="1153" t="s">
        <v>1060</v>
      </c>
      <c r="D55" s="1227" t="s">
        <v>1130</v>
      </c>
      <c r="E55" s="1227"/>
      <c r="F55" s="1227"/>
      <c r="G55" s="1225" t="s">
        <v>1597</v>
      </c>
      <c r="H55" s="1225"/>
      <c r="I55" s="1225"/>
      <c r="J55" s="1225"/>
      <c r="K55" s="1225"/>
      <c r="L55" s="1225"/>
      <c r="M55" s="1154"/>
    </row>
    <row r="56" spans="1:13" ht="36.75" customHeight="1">
      <c r="A56" s="69"/>
      <c r="C56" s="1153" t="s">
        <v>1060</v>
      </c>
      <c r="D56" s="1227" t="s">
        <v>1130</v>
      </c>
      <c r="E56" s="1227"/>
      <c r="F56" s="1227"/>
      <c r="G56" s="1225" t="s">
        <v>1598</v>
      </c>
      <c r="H56" s="1225"/>
      <c r="I56" s="1225"/>
      <c r="J56" s="1225"/>
      <c r="K56" s="1225"/>
      <c r="L56" s="1225"/>
      <c r="M56" s="1154"/>
    </row>
    <row r="57" spans="1:13" ht="23.25" customHeight="1">
      <c r="A57" s="69"/>
      <c r="C57" s="1153" t="s">
        <v>1060</v>
      </c>
      <c r="D57" s="1227" t="s">
        <v>1130</v>
      </c>
      <c r="E57" s="1227"/>
      <c r="F57" s="1227"/>
      <c r="G57" s="1225" t="s">
        <v>1133</v>
      </c>
      <c r="H57" s="1225"/>
      <c r="I57" s="1225"/>
      <c r="J57" s="1225"/>
      <c r="K57" s="1225"/>
      <c r="L57" s="1225"/>
      <c r="M57" s="1154"/>
    </row>
    <row r="58" spans="1:13" ht="23.25" customHeight="1">
      <c r="A58" s="69"/>
      <c r="C58" s="1153" t="s">
        <v>1060</v>
      </c>
      <c r="D58" s="1227" t="s">
        <v>1130</v>
      </c>
      <c r="E58" s="1227"/>
      <c r="F58" s="1227"/>
      <c r="G58" s="1225" t="s">
        <v>1599</v>
      </c>
      <c r="H58" s="1225"/>
      <c r="I58" s="1225"/>
      <c r="J58" s="1225"/>
      <c r="K58" s="1225"/>
      <c r="L58" s="1225"/>
      <c r="M58" s="1154" t="s">
        <v>383</v>
      </c>
    </row>
    <row r="59" spans="1:13" ht="23.25" customHeight="1">
      <c r="A59" s="69"/>
      <c r="C59" s="1153" t="s">
        <v>1060</v>
      </c>
      <c r="D59" s="1227" t="s">
        <v>1130</v>
      </c>
      <c r="E59" s="1227"/>
      <c r="F59" s="1227"/>
      <c r="G59" s="1225" t="s">
        <v>1134</v>
      </c>
      <c r="H59" s="1225"/>
      <c r="I59" s="1225"/>
      <c r="J59" s="1225"/>
      <c r="K59" s="1225"/>
      <c r="L59" s="1225"/>
      <c r="M59" s="1154" t="s">
        <v>383</v>
      </c>
    </row>
    <row r="60" spans="1:13" ht="40.5" customHeight="1">
      <c r="A60" s="69"/>
      <c r="C60" s="1153" t="s">
        <v>1060</v>
      </c>
      <c r="D60" s="1227" t="s">
        <v>1130</v>
      </c>
      <c r="E60" s="1227"/>
      <c r="F60" s="1227"/>
      <c r="G60" s="1226" t="s">
        <v>1728</v>
      </c>
      <c r="H60" s="1226"/>
      <c r="I60" s="1226"/>
      <c r="J60" s="1226"/>
      <c r="K60" s="1226"/>
      <c r="L60" s="1226"/>
      <c r="M60" s="1154"/>
    </row>
    <row r="61" spans="1:13" ht="60" customHeight="1">
      <c r="A61" s="69"/>
      <c r="C61" s="1153" t="s">
        <v>1060</v>
      </c>
      <c r="D61" s="1227" t="s">
        <v>1130</v>
      </c>
      <c r="E61" s="1227"/>
      <c r="F61" s="1227"/>
      <c r="G61" s="1225" t="s">
        <v>1600</v>
      </c>
      <c r="H61" s="1225"/>
      <c r="I61" s="1225"/>
      <c r="J61" s="1225"/>
      <c r="K61" s="1225"/>
      <c r="L61" s="1225"/>
      <c r="M61" s="1154"/>
    </row>
    <row r="62" spans="1:13" ht="60" customHeight="1">
      <c r="A62" s="69"/>
      <c r="C62" s="1153" t="s">
        <v>1060</v>
      </c>
      <c r="D62" s="1227" t="s">
        <v>1130</v>
      </c>
      <c r="E62" s="1227"/>
      <c r="F62" s="1227"/>
      <c r="G62" s="1225" t="s">
        <v>1601</v>
      </c>
      <c r="H62" s="1225"/>
      <c r="I62" s="1225"/>
      <c r="J62" s="1225"/>
      <c r="K62" s="1225"/>
      <c r="L62" s="1225"/>
      <c r="M62" s="1154"/>
    </row>
    <row r="63" spans="1:13" ht="23.25" customHeight="1">
      <c r="A63" s="69"/>
      <c r="C63" s="1153" t="s">
        <v>1060</v>
      </c>
      <c r="D63" s="1227" t="s">
        <v>1130</v>
      </c>
      <c r="E63" s="1227"/>
      <c r="F63" s="1227"/>
      <c r="G63" s="1225" t="s">
        <v>1602</v>
      </c>
      <c r="H63" s="1225"/>
      <c r="I63" s="1225"/>
      <c r="J63" s="1225"/>
      <c r="K63" s="1225"/>
      <c r="L63" s="1225"/>
      <c r="M63" s="1154" t="s">
        <v>383</v>
      </c>
    </row>
    <row r="64" spans="1:13" ht="23.25" customHeight="1">
      <c r="A64" s="69"/>
      <c r="C64" s="1131" t="s">
        <v>1135</v>
      </c>
      <c r="D64" s="1220" t="s">
        <v>1136</v>
      </c>
      <c r="E64" s="1220"/>
      <c r="F64" s="1220"/>
      <c r="G64" s="1223" t="s">
        <v>1137</v>
      </c>
      <c r="H64" s="1223"/>
      <c r="I64" s="1223"/>
      <c r="J64" s="1223"/>
      <c r="K64" s="1223"/>
      <c r="L64" s="1223"/>
      <c r="M64" s="1155"/>
    </row>
    <row r="65" spans="1:13" ht="60" customHeight="1">
      <c r="A65" s="69"/>
      <c r="C65" s="1131" t="s">
        <v>1135</v>
      </c>
      <c r="D65" s="1220" t="s">
        <v>1136</v>
      </c>
      <c r="E65" s="1220"/>
      <c r="F65" s="1220"/>
      <c r="G65" s="1223" t="s">
        <v>1603</v>
      </c>
      <c r="H65" s="1223"/>
      <c r="I65" s="1223"/>
      <c r="J65" s="1223"/>
      <c r="K65" s="1223"/>
      <c r="L65" s="1223"/>
      <c r="M65" s="1155"/>
    </row>
    <row r="66" spans="1:13" ht="23.25" customHeight="1">
      <c r="A66" s="69"/>
      <c r="C66" s="1131" t="s">
        <v>1135</v>
      </c>
      <c r="D66" s="1220" t="s">
        <v>1136</v>
      </c>
      <c r="E66" s="1220"/>
      <c r="F66" s="1220"/>
      <c r="G66" s="1223" t="s">
        <v>1138</v>
      </c>
      <c r="H66" s="1223"/>
      <c r="I66" s="1223"/>
      <c r="J66" s="1223"/>
      <c r="K66" s="1223"/>
      <c r="L66" s="1223"/>
      <c r="M66" s="1155" t="s">
        <v>383</v>
      </c>
    </row>
    <row r="67" spans="1:13" ht="23.25" customHeight="1">
      <c r="A67" s="69"/>
      <c r="C67" s="1131" t="s">
        <v>1135</v>
      </c>
      <c r="D67" s="1220" t="s">
        <v>1136</v>
      </c>
      <c r="E67" s="1220"/>
      <c r="F67" s="1220"/>
      <c r="G67" s="1217" t="s">
        <v>1604</v>
      </c>
      <c r="H67" s="1217"/>
      <c r="I67" s="1217"/>
      <c r="J67" s="1217"/>
      <c r="K67" s="1217"/>
      <c r="L67" s="1217"/>
      <c r="M67" s="1155"/>
    </row>
    <row r="68" spans="1:13" ht="23.25" customHeight="1">
      <c r="A68" s="69"/>
      <c r="C68" s="1131" t="s">
        <v>1135</v>
      </c>
      <c r="D68" s="1220" t="s">
        <v>1136</v>
      </c>
      <c r="E68" s="1220"/>
      <c r="F68" s="1220"/>
      <c r="G68" s="1223" t="s">
        <v>1605</v>
      </c>
      <c r="H68" s="1223"/>
      <c r="I68" s="1223"/>
      <c r="J68" s="1223"/>
      <c r="K68" s="1223"/>
      <c r="L68" s="1223"/>
      <c r="M68" s="1155"/>
    </row>
    <row r="69" spans="1:13" ht="36.75" customHeight="1">
      <c r="A69" s="69"/>
      <c r="C69" s="1131" t="s">
        <v>1135</v>
      </c>
      <c r="D69" s="1220" t="s">
        <v>1136</v>
      </c>
      <c r="E69" s="1220"/>
      <c r="F69" s="1220"/>
      <c r="G69" s="1217" t="s">
        <v>1606</v>
      </c>
      <c r="H69" s="1217"/>
      <c r="I69" s="1217"/>
      <c r="J69" s="1217"/>
      <c r="K69" s="1217"/>
      <c r="L69" s="1217"/>
      <c r="M69" s="1155"/>
    </row>
    <row r="70" spans="1:13" ht="23.25" customHeight="1">
      <c r="A70" s="69"/>
      <c r="C70" s="1131" t="s">
        <v>1135</v>
      </c>
      <c r="D70" s="1220" t="s">
        <v>1136</v>
      </c>
      <c r="E70" s="1220"/>
      <c r="F70" s="1220"/>
      <c r="G70" s="1223" t="s">
        <v>1140</v>
      </c>
      <c r="H70" s="1223"/>
      <c r="I70" s="1223"/>
      <c r="J70" s="1223"/>
      <c r="K70" s="1223"/>
      <c r="L70" s="1223"/>
      <c r="M70" s="1155"/>
    </row>
    <row r="71" spans="1:13" ht="23.25" customHeight="1">
      <c r="A71" s="69"/>
      <c r="C71" s="1131" t="s">
        <v>1135</v>
      </c>
      <c r="D71" s="1220" t="s">
        <v>1136</v>
      </c>
      <c r="E71" s="1220"/>
      <c r="F71" s="1220"/>
      <c r="G71" s="1223" t="s">
        <v>1607</v>
      </c>
      <c r="H71" s="1223"/>
      <c r="I71" s="1223"/>
      <c r="J71" s="1223"/>
      <c r="K71" s="1223"/>
      <c r="L71" s="1223"/>
      <c r="M71" s="1155"/>
    </row>
    <row r="72" spans="1:13" ht="23.25" customHeight="1">
      <c r="A72" s="69"/>
      <c r="C72" s="1131" t="s">
        <v>1135</v>
      </c>
      <c r="D72" s="1220" t="s">
        <v>1136</v>
      </c>
      <c r="E72" s="1220"/>
      <c r="F72" s="1220"/>
      <c r="G72" s="1223" t="s">
        <v>1608</v>
      </c>
      <c r="H72" s="1223"/>
      <c r="I72" s="1223"/>
      <c r="J72" s="1223"/>
      <c r="K72" s="1223"/>
      <c r="L72" s="1223"/>
      <c r="M72" s="1155"/>
    </row>
    <row r="73" spans="1:13" ht="23.25" customHeight="1">
      <c r="A73" s="69"/>
      <c r="C73" s="1131" t="s">
        <v>1135</v>
      </c>
      <c r="D73" s="1220" t="s">
        <v>1136</v>
      </c>
      <c r="E73" s="1220"/>
      <c r="F73" s="1220"/>
      <c r="G73" s="1223" t="s">
        <v>1677</v>
      </c>
      <c r="H73" s="1223"/>
      <c r="I73" s="1223"/>
      <c r="J73" s="1223"/>
      <c r="K73" s="1223"/>
      <c r="L73" s="1223"/>
      <c r="M73" s="1155"/>
    </row>
    <row r="74" spans="1:13" ht="23.25" customHeight="1">
      <c r="A74" s="69"/>
      <c r="C74" s="1131" t="s">
        <v>1135</v>
      </c>
      <c r="D74" s="1220" t="s">
        <v>1136</v>
      </c>
      <c r="E74" s="1220"/>
      <c r="F74" s="1220"/>
      <c r="G74" s="1223" t="s">
        <v>1141</v>
      </c>
      <c r="H74" s="1223"/>
      <c r="I74" s="1223"/>
      <c r="J74" s="1223"/>
      <c r="K74" s="1223"/>
      <c r="L74" s="1223"/>
      <c r="M74" s="1155"/>
    </row>
    <row r="75" spans="1:13" ht="23.25" customHeight="1">
      <c r="A75" s="69"/>
      <c r="C75" s="1131" t="s">
        <v>1135</v>
      </c>
      <c r="D75" s="1220" t="s">
        <v>1136</v>
      </c>
      <c r="E75" s="1220"/>
      <c r="F75" s="1220"/>
      <c r="G75" s="1217" t="s">
        <v>1142</v>
      </c>
      <c r="H75" s="1217"/>
      <c r="I75" s="1217"/>
      <c r="J75" s="1217"/>
      <c r="K75" s="1217"/>
      <c r="L75" s="1217"/>
      <c r="M75" s="1155"/>
    </row>
    <row r="76" spans="1:13" ht="23.25" customHeight="1">
      <c r="A76" s="69"/>
      <c r="C76" s="1131" t="s">
        <v>1135</v>
      </c>
      <c r="D76" s="1220" t="s">
        <v>1136</v>
      </c>
      <c r="E76" s="1220"/>
      <c r="F76" s="1220"/>
      <c r="G76" s="1217" t="s">
        <v>1143</v>
      </c>
      <c r="H76" s="1217"/>
      <c r="I76" s="1217"/>
      <c r="J76" s="1217"/>
      <c r="K76" s="1217"/>
      <c r="L76" s="1217"/>
      <c r="M76" s="1155"/>
    </row>
    <row r="77" spans="1:13" ht="23.25" customHeight="1">
      <c r="A77" s="69"/>
      <c r="C77" s="1131" t="s">
        <v>1135</v>
      </c>
      <c r="D77" s="1220" t="s">
        <v>1136</v>
      </c>
      <c r="E77" s="1220"/>
      <c r="F77" s="1220"/>
      <c r="G77" s="1217" t="s">
        <v>1144</v>
      </c>
      <c r="H77" s="1217"/>
      <c r="I77" s="1217"/>
      <c r="J77" s="1217"/>
      <c r="K77" s="1217"/>
      <c r="L77" s="1217"/>
      <c r="M77" s="1155"/>
    </row>
    <row r="78" spans="1:13" ht="23.25" customHeight="1">
      <c r="A78" s="69"/>
      <c r="C78" s="1131" t="s">
        <v>1135</v>
      </c>
      <c r="D78" s="1220" t="s">
        <v>1136</v>
      </c>
      <c r="E78" s="1220"/>
      <c r="F78" s="1220"/>
      <c r="G78" s="1223" t="s">
        <v>1075</v>
      </c>
      <c r="H78" s="1223"/>
      <c r="I78" s="1223"/>
      <c r="J78" s="1223"/>
      <c r="K78" s="1223"/>
      <c r="L78" s="1223"/>
      <c r="M78" s="1155"/>
    </row>
    <row r="79" spans="1:13" ht="23.25" customHeight="1">
      <c r="A79" s="69"/>
      <c r="C79" s="1153" t="s">
        <v>1135</v>
      </c>
      <c r="D79" s="1224" t="s">
        <v>1149</v>
      </c>
      <c r="E79" s="1224"/>
      <c r="F79" s="1224"/>
      <c r="G79" s="1225" t="s">
        <v>1145</v>
      </c>
      <c r="H79" s="1225"/>
      <c r="I79" s="1225"/>
      <c r="J79" s="1225"/>
      <c r="K79" s="1225"/>
      <c r="L79" s="1225"/>
      <c r="M79" s="1154"/>
    </row>
    <row r="80" spans="1:13" ht="23.25" customHeight="1">
      <c r="A80" s="69"/>
      <c r="C80" s="1153" t="s">
        <v>1135</v>
      </c>
      <c r="D80" s="1224" t="s">
        <v>1149</v>
      </c>
      <c r="E80" s="1224"/>
      <c r="F80" s="1224"/>
      <c r="G80" s="1225" t="s">
        <v>1676</v>
      </c>
      <c r="H80" s="1225"/>
      <c r="I80" s="1225"/>
      <c r="J80" s="1225"/>
      <c r="K80" s="1225"/>
      <c r="L80" s="1225"/>
      <c r="M80" s="1154"/>
    </row>
    <row r="81" spans="1:13" ht="36.75" customHeight="1">
      <c r="A81" s="69"/>
      <c r="C81" s="1153" t="s">
        <v>1135</v>
      </c>
      <c r="D81" s="1224" t="s">
        <v>1149</v>
      </c>
      <c r="E81" s="1224"/>
      <c r="F81" s="1224"/>
      <c r="G81" s="1225" t="s">
        <v>1609</v>
      </c>
      <c r="H81" s="1225"/>
      <c r="I81" s="1225"/>
      <c r="J81" s="1225"/>
      <c r="K81" s="1225"/>
      <c r="L81" s="1225"/>
      <c r="M81" s="1154"/>
    </row>
    <row r="82" spans="1:13" ht="36.75" customHeight="1">
      <c r="A82" s="69"/>
      <c r="C82" s="1153" t="s">
        <v>1135</v>
      </c>
      <c r="D82" s="1224" t="s">
        <v>1149</v>
      </c>
      <c r="E82" s="1224"/>
      <c r="F82" s="1224"/>
      <c r="G82" s="1225" t="s">
        <v>1148</v>
      </c>
      <c r="H82" s="1225"/>
      <c r="I82" s="1225"/>
      <c r="J82" s="1225"/>
      <c r="K82" s="1225"/>
      <c r="L82" s="1225"/>
      <c r="M82" s="1154"/>
    </row>
    <row r="83" spans="1:13" ht="23.25" customHeight="1">
      <c r="A83" s="69"/>
      <c r="C83" s="1153" t="s">
        <v>1135</v>
      </c>
      <c r="D83" s="1224" t="s">
        <v>1149</v>
      </c>
      <c r="E83" s="1224"/>
      <c r="F83" s="1224"/>
      <c r="G83" s="1225" t="s">
        <v>1146</v>
      </c>
      <c r="H83" s="1225"/>
      <c r="I83" s="1225"/>
      <c r="J83" s="1225"/>
      <c r="K83" s="1225"/>
      <c r="L83" s="1225"/>
      <c r="M83" s="1154"/>
    </row>
    <row r="84" spans="1:13" ht="23.25" customHeight="1">
      <c r="A84" s="69"/>
      <c r="C84" s="1153" t="s">
        <v>1135</v>
      </c>
      <c r="D84" s="1224" t="s">
        <v>1149</v>
      </c>
      <c r="E84" s="1224"/>
      <c r="F84" s="1224"/>
      <c r="G84" s="1225" t="s">
        <v>1675</v>
      </c>
      <c r="H84" s="1225"/>
      <c r="I84" s="1225"/>
      <c r="J84" s="1225"/>
      <c r="K84" s="1225"/>
      <c r="L84" s="1225"/>
      <c r="M84" s="1154"/>
    </row>
    <row r="85" spans="1:13" ht="23.25" customHeight="1">
      <c r="A85" s="69"/>
      <c r="C85" s="1153" t="s">
        <v>1135</v>
      </c>
      <c r="D85" s="1224" t="s">
        <v>1149</v>
      </c>
      <c r="E85" s="1224"/>
      <c r="F85" s="1224"/>
      <c r="G85" s="1225" t="s">
        <v>1147</v>
      </c>
      <c r="H85" s="1225"/>
      <c r="I85" s="1225"/>
      <c r="J85" s="1225"/>
      <c r="K85" s="1225"/>
      <c r="L85" s="1225"/>
      <c r="M85" s="1154"/>
    </row>
    <row r="86" spans="1:13" ht="23.25" customHeight="1">
      <c r="A86" s="69"/>
      <c r="C86" s="1131" t="s">
        <v>762</v>
      </c>
      <c r="D86" s="1220" t="s">
        <v>18</v>
      </c>
      <c r="E86" s="1220"/>
      <c r="F86" s="1220"/>
      <c r="G86" s="1223" t="s">
        <v>1610</v>
      </c>
      <c r="H86" s="1223"/>
      <c r="I86" s="1223"/>
      <c r="J86" s="1223"/>
      <c r="K86" s="1223"/>
      <c r="L86" s="1223"/>
      <c r="M86" s="1155" t="s">
        <v>383</v>
      </c>
    </row>
    <row r="87" spans="1:13" ht="23.25" customHeight="1">
      <c r="A87" s="69"/>
      <c r="C87" s="1131" t="s">
        <v>762</v>
      </c>
      <c r="D87" s="1220" t="s">
        <v>18</v>
      </c>
      <c r="E87" s="1220"/>
      <c r="F87" s="1220"/>
      <c r="G87" s="1217" t="s">
        <v>1611</v>
      </c>
      <c r="H87" s="1217"/>
      <c r="I87" s="1217"/>
      <c r="J87" s="1217"/>
      <c r="K87" s="1217"/>
      <c r="L87" s="1217"/>
      <c r="M87" s="1155" t="s">
        <v>383</v>
      </c>
    </row>
    <row r="88" spans="1:13" ht="23.25" customHeight="1">
      <c r="A88" s="69"/>
      <c r="C88" s="1131" t="s">
        <v>762</v>
      </c>
      <c r="D88" s="1220" t="s">
        <v>18</v>
      </c>
      <c r="E88" s="1220"/>
      <c r="F88" s="1220"/>
      <c r="G88" s="1217" t="s">
        <v>1612</v>
      </c>
      <c r="H88" s="1217"/>
      <c r="I88" s="1217"/>
      <c r="J88" s="1217"/>
      <c r="K88" s="1217"/>
      <c r="L88" s="1217"/>
      <c r="M88" s="1155" t="s">
        <v>383</v>
      </c>
    </row>
    <row r="89" spans="1:13" ht="23.25" customHeight="1">
      <c r="A89" s="69"/>
      <c r="C89" s="1131" t="s">
        <v>762</v>
      </c>
      <c r="D89" s="1220" t="s">
        <v>18</v>
      </c>
      <c r="E89" s="1220"/>
      <c r="F89" s="1220"/>
      <c r="G89" s="1217" t="s">
        <v>1613</v>
      </c>
      <c r="H89" s="1217"/>
      <c r="I89" s="1217"/>
      <c r="J89" s="1217"/>
      <c r="K89" s="1217"/>
      <c r="L89" s="1217"/>
      <c r="M89" s="1155" t="s">
        <v>383</v>
      </c>
    </row>
    <row r="90" spans="1:13" ht="23.25" customHeight="1">
      <c r="A90" s="69"/>
      <c r="C90" s="1131" t="s">
        <v>762</v>
      </c>
      <c r="D90" s="1220" t="s">
        <v>18</v>
      </c>
      <c r="E90" s="1220"/>
      <c r="F90" s="1220"/>
      <c r="G90" s="1217" t="s">
        <v>1674</v>
      </c>
      <c r="H90" s="1217"/>
      <c r="I90" s="1217"/>
      <c r="J90" s="1217"/>
      <c r="K90" s="1217"/>
      <c r="L90" s="1217"/>
      <c r="M90" s="1155"/>
    </row>
    <row r="91" spans="1:13" ht="23.25" customHeight="1">
      <c r="A91" s="69"/>
      <c r="C91" s="1131" t="s">
        <v>762</v>
      </c>
      <c r="D91" s="1220" t="s">
        <v>18</v>
      </c>
      <c r="E91" s="1220"/>
      <c r="F91" s="1220"/>
      <c r="G91" s="1217" t="s">
        <v>1150</v>
      </c>
      <c r="H91" s="1217"/>
      <c r="I91" s="1217"/>
      <c r="J91" s="1217"/>
      <c r="K91" s="1217"/>
      <c r="L91" s="1217"/>
      <c r="M91" s="1155"/>
    </row>
    <row r="92" spans="1:13" ht="23.25" customHeight="1">
      <c r="A92" s="69"/>
      <c r="C92" s="1131" t="s">
        <v>762</v>
      </c>
      <c r="D92" s="1220" t="s">
        <v>18</v>
      </c>
      <c r="E92" s="1220"/>
      <c r="F92" s="1220"/>
      <c r="G92" s="1217" t="s">
        <v>1151</v>
      </c>
      <c r="H92" s="1217"/>
      <c r="I92" s="1217"/>
      <c r="J92" s="1217"/>
      <c r="K92" s="1217"/>
      <c r="L92" s="1217"/>
      <c r="M92" s="1157"/>
    </row>
    <row r="93" spans="1:13" ht="23.25" customHeight="1">
      <c r="A93" s="69"/>
      <c r="C93" s="1131" t="s">
        <v>762</v>
      </c>
      <c r="D93" s="1220" t="s">
        <v>18</v>
      </c>
      <c r="E93" s="1220"/>
      <c r="F93" s="1220"/>
      <c r="G93" s="1217" t="s">
        <v>1614</v>
      </c>
      <c r="H93" s="1217"/>
      <c r="I93" s="1217"/>
      <c r="J93" s="1217"/>
      <c r="K93" s="1217"/>
      <c r="L93" s="1217"/>
      <c r="M93" s="1155"/>
    </row>
    <row r="94" spans="1:13" ht="22.5" customHeight="1">
      <c r="A94" s="69"/>
      <c r="C94" s="1131" t="s">
        <v>762</v>
      </c>
      <c r="D94" s="1220" t="s">
        <v>18</v>
      </c>
      <c r="E94" s="1220"/>
      <c r="F94" s="1220"/>
      <c r="G94" s="1217" t="s">
        <v>1673</v>
      </c>
      <c r="H94" s="1217"/>
      <c r="I94" s="1217"/>
      <c r="J94" s="1217"/>
      <c r="K94" s="1217"/>
      <c r="L94" s="1217"/>
      <c r="M94" s="1155"/>
    </row>
    <row r="95" spans="1:13" ht="36.75" customHeight="1">
      <c r="A95" s="69"/>
      <c r="C95" s="1131" t="s">
        <v>762</v>
      </c>
      <c r="D95" s="1220" t="s">
        <v>18</v>
      </c>
      <c r="E95" s="1220"/>
      <c r="F95" s="1220"/>
      <c r="G95" s="1217" t="s">
        <v>1615</v>
      </c>
      <c r="H95" s="1217"/>
      <c r="I95" s="1217"/>
      <c r="J95" s="1217"/>
      <c r="K95" s="1217"/>
      <c r="L95" s="1217"/>
      <c r="M95" s="1155"/>
    </row>
    <row r="96" spans="1:13" ht="23.25" customHeight="1">
      <c r="A96" s="69"/>
      <c r="C96" s="1131" t="s">
        <v>762</v>
      </c>
      <c r="D96" s="1220" t="s">
        <v>18</v>
      </c>
      <c r="E96" s="1220"/>
      <c r="F96" s="1220"/>
      <c r="G96" s="1217" t="s">
        <v>1616</v>
      </c>
      <c r="H96" s="1217"/>
      <c r="I96" s="1217"/>
      <c r="J96" s="1217"/>
      <c r="K96" s="1217"/>
      <c r="L96" s="1217"/>
      <c r="M96" s="1155"/>
    </row>
    <row r="97" spans="1:13" ht="22.5" customHeight="1">
      <c r="A97" s="69"/>
      <c r="C97" s="1131" t="s">
        <v>762</v>
      </c>
      <c r="D97" s="1220" t="s">
        <v>18</v>
      </c>
      <c r="E97" s="1220"/>
      <c r="F97" s="1220"/>
      <c r="G97" s="1217" t="s">
        <v>1672</v>
      </c>
      <c r="H97" s="1217"/>
      <c r="I97" s="1217"/>
      <c r="J97" s="1217"/>
      <c r="K97" s="1217"/>
      <c r="L97" s="1217"/>
      <c r="M97" s="1155"/>
    </row>
    <row r="98" spans="1:13" ht="23.25" customHeight="1">
      <c r="A98" s="69"/>
      <c r="C98" s="1131" t="s">
        <v>762</v>
      </c>
      <c r="D98" s="1220" t="s">
        <v>18</v>
      </c>
      <c r="E98" s="1220"/>
      <c r="F98" s="1220"/>
      <c r="G98" s="1217" t="s">
        <v>1617</v>
      </c>
      <c r="H98" s="1217"/>
      <c r="I98" s="1217"/>
      <c r="J98" s="1217"/>
      <c r="K98" s="1217"/>
      <c r="L98" s="1217"/>
      <c r="M98" s="1155"/>
    </row>
    <row r="99" spans="1:13" ht="36.75" customHeight="1">
      <c r="A99" s="69"/>
      <c r="C99" s="1131" t="s">
        <v>762</v>
      </c>
      <c r="D99" s="1220" t="s">
        <v>18</v>
      </c>
      <c r="E99" s="1220"/>
      <c r="F99" s="1220"/>
      <c r="G99" s="1217" t="s">
        <v>1618</v>
      </c>
      <c r="H99" s="1217"/>
      <c r="I99" s="1217"/>
      <c r="J99" s="1217"/>
      <c r="K99" s="1217"/>
      <c r="L99" s="1217"/>
      <c r="M99" s="1155"/>
    </row>
    <row r="100" spans="1:13" ht="23.25" customHeight="1">
      <c r="A100" s="69"/>
      <c r="C100" s="1131" t="s">
        <v>762</v>
      </c>
      <c r="D100" s="1220" t="s">
        <v>18</v>
      </c>
      <c r="E100" s="1220"/>
      <c r="F100" s="1220"/>
      <c r="G100" s="1217" t="s">
        <v>1619</v>
      </c>
      <c r="H100" s="1217"/>
      <c r="I100" s="1217"/>
      <c r="J100" s="1217"/>
      <c r="K100" s="1217"/>
      <c r="L100" s="1217"/>
      <c r="M100" s="1155"/>
    </row>
    <row r="101" spans="1:13" ht="23.25" customHeight="1">
      <c r="A101" s="69"/>
      <c r="C101" s="1131" t="s">
        <v>762</v>
      </c>
      <c r="D101" s="1220" t="s">
        <v>18</v>
      </c>
      <c r="E101" s="1220"/>
      <c r="F101" s="1220"/>
      <c r="G101" s="1217" t="s">
        <v>1152</v>
      </c>
      <c r="H101" s="1217"/>
      <c r="I101" s="1217"/>
      <c r="J101" s="1217"/>
      <c r="K101" s="1217"/>
      <c r="L101" s="1217"/>
      <c r="M101" s="1155"/>
    </row>
    <row r="102" spans="1:13" ht="23.25" customHeight="1">
      <c r="A102" s="69"/>
      <c r="C102" s="1153" t="s">
        <v>762</v>
      </c>
      <c r="D102" s="1224" t="s">
        <v>12</v>
      </c>
      <c r="E102" s="1224"/>
      <c r="F102" s="1224"/>
      <c r="G102" s="1225" t="s">
        <v>1155</v>
      </c>
      <c r="H102" s="1225"/>
      <c r="I102" s="1225"/>
      <c r="J102" s="1225"/>
      <c r="K102" s="1225"/>
      <c r="L102" s="1225"/>
      <c r="M102" s="1154" t="s">
        <v>383</v>
      </c>
    </row>
    <row r="103" spans="1:13" ht="23.25" customHeight="1">
      <c r="A103" s="69"/>
      <c r="C103" s="1153" t="s">
        <v>762</v>
      </c>
      <c r="D103" s="1224" t="s">
        <v>12</v>
      </c>
      <c r="E103" s="1224"/>
      <c r="F103" s="1224"/>
      <c r="G103" s="1226" t="s">
        <v>1156</v>
      </c>
      <c r="H103" s="1226"/>
      <c r="I103" s="1226"/>
      <c r="J103" s="1226"/>
      <c r="K103" s="1226"/>
      <c r="L103" s="1226"/>
      <c r="M103" s="1154"/>
    </row>
    <row r="104" spans="1:13" ht="23.25" customHeight="1">
      <c r="A104" s="69"/>
      <c r="C104" s="1153" t="s">
        <v>762</v>
      </c>
      <c r="D104" s="1224" t="s">
        <v>12</v>
      </c>
      <c r="E104" s="1224"/>
      <c r="F104" s="1224"/>
      <c r="G104" s="1225" t="s">
        <v>1157</v>
      </c>
      <c r="H104" s="1225"/>
      <c r="I104" s="1225"/>
      <c r="J104" s="1225"/>
      <c r="K104" s="1225"/>
      <c r="L104" s="1225"/>
      <c r="M104" s="1154"/>
    </row>
    <row r="105" spans="1:13" ht="23.25" customHeight="1">
      <c r="A105" s="69"/>
      <c r="C105" s="1153" t="s">
        <v>762</v>
      </c>
      <c r="D105" s="1224" t="s">
        <v>12</v>
      </c>
      <c r="E105" s="1224"/>
      <c r="F105" s="1224"/>
      <c r="G105" s="1226" t="s">
        <v>1620</v>
      </c>
      <c r="H105" s="1226"/>
      <c r="I105" s="1226"/>
      <c r="J105" s="1226"/>
      <c r="K105" s="1226"/>
      <c r="L105" s="1226"/>
      <c r="M105" s="1154"/>
    </row>
    <row r="106" spans="1:13" ht="36.75" customHeight="1">
      <c r="A106" s="69"/>
      <c r="C106" s="1153" t="s">
        <v>762</v>
      </c>
      <c r="D106" s="1224" t="s">
        <v>12</v>
      </c>
      <c r="E106" s="1224"/>
      <c r="F106" s="1224"/>
      <c r="G106" s="1226" t="s">
        <v>1671</v>
      </c>
      <c r="H106" s="1226"/>
      <c r="I106" s="1226"/>
      <c r="J106" s="1226"/>
      <c r="K106" s="1226"/>
      <c r="L106" s="1226"/>
      <c r="M106" s="1154"/>
    </row>
    <row r="107" spans="1:13" ht="23.25" customHeight="1">
      <c r="A107" s="69"/>
      <c r="C107" s="1153" t="s">
        <v>762</v>
      </c>
      <c r="D107" s="1224" t="s">
        <v>12</v>
      </c>
      <c r="E107" s="1224"/>
      <c r="F107" s="1224"/>
      <c r="G107" s="1226" t="s">
        <v>1159</v>
      </c>
      <c r="H107" s="1226"/>
      <c r="I107" s="1226"/>
      <c r="J107" s="1226"/>
      <c r="K107" s="1226"/>
      <c r="L107" s="1226"/>
      <c r="M107" s="1154"/>
    </row>
    <row r="108" spans="1:13" ht="23.25" customHeight="1">
      <c r="A108" s="69"/>
      <c r="C108" s="1153" t="s">
        <v>762</v>
      </c>
      <c r="D108" s="1227" t="s">
        <v>12</v>
      </c>
      <c r="E108" s="1227"/>
      <c r="F108" s="1227"/>
      <c r="G108" s="1226" t="s">
        <v>1160</v>
      </c>
      <c r="H108" s="1226"/>
      <c r="I108" s="1226"/>
      <c r="J108" s="1226"/>
      <c r="K108" s="1226"/>
      <c r="L108" s="1226"/>
      <c r="M108" s="1154"/>
    </row>
    <row r="109" spans="1:13" ht="23.25" customHeight="1">
      <c r="A109" s="69"/>
      <c r="C109" s="1153" t="s">
        <v>762</v>
      </c>
      <c r="D109" s="1224" t="s">
        <v>12</v>
      </c>
      <c r="E109" s="1224"/>
      <c r="F109" s="1224"/>
      <c r="G109" s="1225" t="s">
        <v>1153</v>
      </c>
      <c r="H109" s="1225"/>
      <c r="I109" s="1225"/>
      <c r="J109" s="1225"/>
      <c r="K109" s="1225"/>
      <c r="L109" s="1225"/>
      <c r="M109" s="1154"/>
    </row>
    <row r="110" spans="1:13" ht="23.25" customHeight="1">
      <c r="A110" s="69"/>
      <c r="C110" s="1153" t="s">
        <v>762</v>
      </c>
      <c r="D110" s="1227" t="s">
        <v>12</v>
      </c>
      <c r="E110" s="1227"/>
      <c r="F110" s="1227"/>
      <c r="G110" s="1225" t="s">
        <v>1154</v>
      </c>
      <c r="H110" s="1225"/>
      <c r="I110" s="1225"/>
      <c r="J110" s="1225"/>
      <c r="K110" s="1225"/>
      <c r="L110" s="1225"/>
      <c r="M110" s="1154"/>
    </row>
    <row r="111" spans="1:13" ht="23.25" customHeight="1">
      <c r="A111" s="69"/>
      <c r="C111" s="1131" t="s">
        <v>762</v>
      </c>
      <c r="D111" s="1230" t="s">
        <v>1162</v>
      </c>
      <c r="E111" s="1230"/>
      <c r="F111" s="1230"/>
      <c r="G111" s="1223" t="s">
        <v>1166</v>
      </c>
      <c r="H111" s="1223"/>
      <c r="I111" s="1223"/>
      <c r="J111" s="1223"/>
      <c r="K111" s="1223"/>
      <c r="L111" s="1223"/>
      <c r="M111" s="1155"/>
    </row>
    <row r="112" spans="1:13" ht="36.75" customHeight="1">
      <c r="A112" s="69"/>
      <c r="C112" s="1131" t="s">
        <v>762</v>
      </c>
      <c r="D112" s="1230" t="s">
        <v>1162</v>
      </c>
      <c r="E112" s="1230"/>
      <c r="F112" s="1230"/>
      <c r="G112" s="1223" t="s">
        <v>1621</v>
      </c>
      <c r="H112" s="1223"/>
      <c r="I112" s="1223"/>
      <c r="J112" s="1223"/>
      <c r="K112" s="1223"/>
      <c r="L112" s="1223"/>
      <c r="M112" s="1158" t="s">
        <v>383</v>
      </c>
    </row>
    <row r="113" spans="1:13" ht="23.25" customHeight="1">
      <c r="A113" s="69"/>
      <c r="C113" s="1131" t="s">
        <v>762</v>
      </c>
      <c r="D113" s="1220" t="s">
        <v>1162</v>
      </c>
      <c r="E113" s="1220"/>
      <c r="F113" s="1220"/>
      <c r="G113" s="1217" t="s">
        <v>1622</v>
      </c>
      <c r="H113" s="1217"/>
      <c r="I113" s="1217"/>
      <c r="J113" s="1217"/>
      <c r="K113" s="1217"/>
      <c r="L113" s="1217"/>
      <c r="M113" s="1158" t="s">
        <v>383</v>
      </c>
    </row>
    <row r="114" spans="1:13" ht="23.25" customHeight="1">
      <c r="A114" s="69"/>
      <c r="C114" s="1131" t="s">
        <v>762</v>
      </c>
      <c r="D114" s="1230" t="s">
        <v>1162</v>
      </c>
      <c r="E114" s="1230"/>
      <c r="F114" s="1230"/>
      <c r="G114" s="1223" t="s">
        <v>1167</v>
      </c>
      <c r="H114" s="1223"/>
      <c r="I114" s="1223"/>
      <c r="J114" s="1223"/>
      <c r="K114" s="1223"/>
      <c r="L114" s="1223"/>
      <c r="M114" s="1155"/>
    </row>
    <row r="115" spans="1:13" ht="23.25" customHeight="1">
      <c r="A115" s="69"/>
      <c r="C115" s="1131" t="s">
        <v>762</v>
      </c>
      <c r="D115" s="1230" t="s">
        <v>1162</v>
      </c>
      <c r="E115" s="1230"/>
      <c r="F115" s="1230"/>
      <c r="G115" s="1223" t="s">
        <v>1623</v>
      </c>
      <c r="H115" s="1223"/>
      <c r="I115" s="1223"/>
      <c r="J115" s="1223"/>
      <c r="K115" s="1223"/>
      <c r="L115" s="1223"/>
      <c r="M115" s="1155" t="s">
        <v>383</v>
      </c>
    </row>
    <row r="116" spans="1:13" ht="23.25" customHeight="1">
      <c r="A116" s="69"/>
      <c r="C116" s="1131" t="s">
        <v>762</v>
      </c>
      <c r="D116" s="1230" t="s">
        <v>1162</v>
      </c>
      <c r="E116" s="1230"/>
      <c r="F116" s="1230"/>
      <c r="G116" s="1223" t="s">
        <v>1624</v>
      </c>
      <c r="H116" s="1223"/>
      <c r="I116" s="1223"/>
      <c r="J116" s="1223"/>
      <c r="K116" s="1223"/>
      <c r="L116" s="1223"/>
      <c r="M116" s="1155"/>
    </row>
    <row r="117" spans="1:13" ht="23.25" customHeight="1">
      <c r="A117" s="69"/>
      <c r="C117" s="1131" t="s">
        <v>762</v>
      </c>
      <c r="D117" s="1230" t="s">
        <v>1162</v>
      </c>
      <c r="E117" s="1230"/>
      <c r="F117" s="1230"/>
      <c r="G117" s="1223" t="s">
        <v>1625</v>
      </c>
      <c r="H117" s="1223"/>
      <c r="I117" s="1223"/>
      <c r="J117" s="1223"/>
      <c r="K117" s="1223"/>
      <c r="L117" s="1223"/>
      <c r="M117" s="1155"/>
    </row>
    <row r="118" spans="1:13" ht="23.25" customHeight="1">
      <c r="A118" s="69"/>
      <c r="C118" s="1131" t="s">
        <v>762</v>
      </c>
      <c r="D118" s="1230" t="s">
        <v>1162</v>
      </c>
      <c r="E118" s="1230"/>
      <c r="F118" s="1230"/>
      <c r="G118" s="1223" t="s">
        <v>1626</v>
      </c>
      <c r="H118" s="1223"/>
      <c r="I118" s="1223"/>
      <c r="J118" s="1223"/>
      <c r="K118" s="1223"/>
      <c r="L118" s="1223"/>
      <c r="M118" s="1155"/>
    </row>
    <row r="119" spans="1:13" ht="23.25" customHeight="1">
      <c r="A119" s="69"/>
      <c r="C119" s="1131" t="s">
        <v>762</v>
      </c>
      <c r="D119" s="1230" t="s">
        <v>1162</v>
      </c>
      <c r="E119" s="1230"/>
      <c r="F119" s="1230"/>
      <c r="G119" s="1217" t="s">
        <v>1627</v>
      </c>
      <c r="H119" s="1217"/>
      <c r="I119" s="1217"/>
      <c r="J119" s="1217"/>
      <c r="K119" s="1217"/>
      <c r="L119" s="1217"/>
      <c r="M119" s="1155"/>
    </row>
    <row r="120" spans="1:13" ht="36.75" customHeight="1">
      <c r="A120" s="69"/>
      <c r="C120" s="1131" t="s">
        <v>762</v>
      </c>
      <c r="D120" s="1220" t="s">
        <v>1162</v>
      </c>
      <c r="E120" s="1220"/>
      <c r="F120" s="1220"/>
      <c r="G120" s="1217" t="s">
        <v>1628</v>
      </c>
      <c r="H120" s="1217"/>
      <c r="I120" s="1217"/>
      <c r="J120" s="1217"/>
      <c r="K120" s="1217"/>
      <c r="L120" s="1217"/>
      <c r="M120" s="1155"/>
    </row>
    <row r="121" spans="1:13" ht="23.25" customHeight="1">
      <c r="A121" s="69"/>
      <c r="C121" s="1131" t="s">
        <v>762</v>
      </c>
      <c r="D121" s="1230" t="s">
        <v>1162</v>
      </c>
      <c r="E121" s="1230"/>
      <c r="F121" s="1230"/>
      <c r="G121" s="1223" t="s">
        <v>1629</v>
      </c>
      <c r="H121" s="1223"/>
      <c r="I121" s="1223"/>
      <c r="J121" s="1223"/>
      <c r="K121" s="1223"/>
      <c r="L121" s="1223"/>
      <c r="M121" s="1155"/>
    </row>
    <row r="122" spans="1:13" ht="23.25" customHeight="1">
      <c r="A122" s="69"/>
      <c r="C122" s="1131" t="s">
        <v>762</v>
      </c>
      <c r="D122" s="1220" t="s">
        <v>1162</v>
      </c>
      <c r="E122" s="1220"/>
      <c r="F122" s="1220"/>
      <c r="G122" s="1217" t="s">
        <v>1168</v>
      </c>
      <c r="H122" s="1217"/>
      <c r="I122" s="1217"/>
      <c r="J122" s="1217"/>
      <c r="K122" s="1217"/>
      <c r="L122" s="1217"/>
      <c r="M122" s="1155" t="s">
        <v>383</v>
      </c>
    </row>
    <row r="123" spans="1:13" ht="23.25" customHeight="1">
      <c r="A123" s="69"/>
      <c r="C123" s="1131" t="s">
        <v>762</v>
      </c>
      <c r="D123" s="1220" t="s">
        <v>1162</v>
      </c>
      <c r="E123" s="1220"/>
      <c r="F123" s="1220"/>
      <c r="G123" s="1217" t="s">
        <v>1172</v>
      </c>
      <c r="H123" s="1217"/>
      <c r="I123" s="1217"/>
      <c r="J123" s="1217"/>
      <c r="K123" s="1217"/>
      <c r="L123" s="1217"/>
      <c r="M123" s="1155"/>
    </row>
    <row r="124" spans="1:13" ht="23.25" customHeight="1">
      <c r="A124" s="69"/>
      <c r="C124" s="1131" t="s">
        <v>762</v>
      </c>
      <c r="D124" s="1230" t="s">
        <v>1162</v>
      </c>
      <c r="E124" s="1230"/>
      <c r="F124" s="1230"/>
      <c r="G124" s="1217" t="s">
        <v>1169</v>
      </c>
      <c r="H124" s="1217"/>
      <c r="I124" s="1217"/>
      <c r="J124" s="1217"/>
      <c r="K124" s="1217"/>
      <c r="L124" s="1217"/>
      <c r="M124" s="1155"/>
    </row>
    <row r="125" spans="1:13" ht="23.25" customHeight="1">
      <c r="A125" s="69"/>
      <c r="C125" s="1131" t="s">
        <v>762</v>
      </c>
      <c r="D125" s="1230" t="s">
        <v>1162</v>
      </c>
      <c r="E125" s="1230"/>
      <c r="F125" s="1230"/>
      <c r="G125" s="1217" t="s">
        <v>1171</v>
      </c>
      <c r="H125" s="1217"/>
      <c r="I125" s="1217"/>
      <c r="J125" s="1217"/>
      <c r="K125" s="1217"/>
      <c r="L125" s="1217"/>
      <c r="M125" s="1155"/>
    </row>
    <row r="126" spans="1:13" ht="23.25" customHeight="1">
      <c r="A126" s="69"/>
      <c r="C126" s="1131" t="s">
        <v>762</v>
      </c>
      <c r="D126" s="1230" t="s">
        <v>1162</v>
      </c>
      <c r="E126" s="1230"/>
      <c r="F126" s="1230"/>
      <c r="G126" s="1223" t="s">
        <v>1163</v>
      </c>
      <c r="H126" s="1223"/>
      <c r="I126" s="1223"/>
      <c r="J126" s="1223"/>
      <c r="K126" s="1223"/>
      <c r="L126" s="1223"/>
      <c r="M126" s="1155"/>
    </row>
    <row r="127" spans="1:13" ht="23.25" customHeight="1">
      <c r="A127" s="69"/>
      <c r="C127" s="1131" t="s">
        <v>762</v>
      </c>
      <c r="D127" s="1230" t="s">
        <v>1162</v>
      </c>
      <c r="E127" s="1230"/>
      <c r="F127" s="1230"/>
      <c r="G127" s="1223" t="s">
        <v>1164</v>
      </c>
      <c r="H127" s="1223"/>
      <c r="I127" s="1223"/>
      <c r="J127" s="1223"/>
      <c r="K127" s="1223"/>
      <c r="L127" s="1223"/>
      <c r="M127" s="1155"/>
    </row>
    <row r="128" spans="1:13" ht="23.25" customHeight="1">
      <c r="A128" s="69"/>
      <c r="C128" s="1131" t="s">
        <v>762</v>
      </c>
      <c r="D128" s="1220" t="s">
        <v>1162</v>
      </c>
      <c r="E128" s="1220"/>
      <c r="F128" s="1220"/>
      <c r="G128" s="1217" t="s">
        <v>1161</v>
      </c>
      <c r="H128" s="1217"/>
      <c r="I128" s="1217"/>
      <c r="J128" s="1217"/>
      <c r="K128" s="1217"/>
      <c r="L128" s="1217"/>
      <c r="M128" s="1155"/>
    </row>
    <row r="129" spans="1:13" ht="23.25" customHeight="1">
      <c r="A129" s="69"/>
      <c r="C129" s="1131" t="s">
        <v>762</v>
      </c>
      <c r="D129" s="1220" t="s">
        <v>1162</v>
      </c>
      <c r="E129" s="1220"/>
      <c r="F129" s="1220"/>
      <c r="G129" s="1223" t="s">
        <v>1165</v>
      </c>
      <c r="H129" s="1223"/>
      <c r="I129" s="1223"/>
      <c r="J129" s="1223"/>
      <c r="K129" s="1223"/>
      <c r="L129" s="1223"/>
      <c r="M129" s="1155"/>
    </row>
    <row r="130" spans="1:13" ht="23.25" customHeight="1">
      <c r="A130" s="69"/>
      <c r="C130" s="1131" t="s">
        <v>762</v>
      </c>
      <c r="D130" s="1220" t="s">
        <v>1162</v>
      </c>
      <c r="E130" s="1220"/>
      <c r="F130" s="1220"/>
      <c r="G130" s="1217" t="s">
        <v>391</v>
      </c>
      <c r="H130" s="1217"/>
      <c r="I130" s="1217"/>
      <c r="J130" s="1217"/>
      <c r="K130" s="1217"/>
      <c r="L130" s="1217"/>
      <c r="M130" s="1155"/>
    </row>
    <row r="131" spans="1:13" ht="23.25" customHeight="1">
      <c r="A131" s="69"/>
      <c r="C131" s="1153" t="s">
        <v>762</v>
      </c>
      <c r="D131" s="1227" t="s">
        <v>0</v>
      </c>
      <c r="E131" s="1227"/>
      <c r="F131" s="1227"/>
      <c r="G131" s="1225" t="s">
        <v>1181</v>
      </c>
      <c r="H131" s="1225"/>
      <c r="I131" s="1225"/>
      <c r="J131" s="1225"/>
      <c r="K131" s="1225"/>
      <c r="L131" s="1225"/>
      <c r="M131" s="1154"/>
    </row>
    <row r="132" spans="1:13" ht="23.25" customHeight="1">
      <c r="A132" s="69"/>
      <c r="C132" s="1153" t="s">
        <v>762</v>
      </c>
      <c r="D132" s="1224" t="s">
        <v>0</v>
      </c>
      <c r="E132" s="1224"/>
      <c r="F132" s="1224"/>
      <c r="G132" s="1226" t="s">
        <v>1182</v>
      </c>
      <c r="H132" s="1226"/>
      <c r="I132" s="1226"/>
      <c r="J132" s="1226"/>
      <c r="K132" s="1226"/>
      <c r="L132" s="1226"/>
      <c r="M132" s="1154"/>
    </row>
    <row r="133" spans="1:13" ht="22.5" customHeight="1">
      <c r="A133" s="69"/>
      <c r="C133" s="1153" t="s">
        <v>762</v>
      </c>
      <c r="D133" s="1227" t="s">
        <v>0</v>
      </c>
      <c r="E133" s="1227"/>
      <c r="F133" s="1227"/>
      <c r="G133" s="1225" t="s">
        <v>1630</v>
      </c>
      <c r="H133" s="1225"/>
      <c r="I133" s="1225"/>
      <c r="J133" s="1225"/>
      <c r="K133" s="1225"/>
      <c r="L133" s="1225"/>
      <c r="M133" s="1154" t="s">
        <v>383</v>
      </c>
    </row>
    <row r="134" spans="1:13" ht="23.25" customHeight="1">
      <c r="A134" s="69"/>
      <c r="C134" s="1153" t="s">
        <v>762</v>
      </c>
      <c r="D134" s="1227" t="s">
        <v>0</v>
      </c>
      <c r="E134" s="1227"/>
      <c r="F134" s="1227"/>
      <c r="G134" s="1225" t="s">
        <v>1176</v>
      </c>
      <c r="H134" s="1225"/>
      <c r="I134" s="1225"/>
      <c r="J134" s="1225"/>
      <c r="K134" s="1225"/>
      <c r="L134" s="1225"/>
      <c r="M134" s="1154" t="s">
        <v>383</v>
      </c>
    </row>
    <row r="135" spans="1:13" ht="23.25" customHeight="1">
      <c r="A135" s="69"/>
      <c r="C135" s="1153" t="s">
        <v>762</v>
      </c>
      <c r="D135" s="1227" t="s">
        <v>0</v>
      </c>
      <c r="E135" s="1227"/>
      <c r="F135" s="1227"/>
      <c r="G135" s="1225" t="s">
        <v>1631</v>
      </c>
      <c r="H135" s="1225"/>
      <c r="I135" s="1225"/>
      <c r="J135" s="1225"/>
      <c r="K135" s="1225"/>
      <c r="L135" s="1225"/>
      <c r="M135" s="1154" t="s">
        <v>383</v>
      </c>
    </row>
    <row r="136" spans="1:13" ht="36.75" customHeight="1">
      <c r="A136" s="69"/>
      <c r="C136" s="1153" t="s">
        <v>762</v>
      </c>
      <c r="D136" s="1227" t="s">
        <v>0</v>
      </c>
      <c r="E136" s="1227"/>
      <c r="F136" s="1227"/>
      <c r="G136" s="1225" t="s">
        <v>1632</v>
      </c>
      <c r="H136" s="1225"/>
      <c r="I136" s="1225"/>
      <c r="J136" s="1225"/>
      <c r="K136" s="1225"/>
      <c r="L136" s="1225"/>
      <c r="M136" s="1154" t="s">
        <v>383</v>
      </c>
    </row>
    <row r="137" spans="1:13" ht="36.75" customHeight="1">
      <c r="A137" s="69"/>
      <c r="C137" s="1153" t="s">
        <v>762</v>
      </c>
      <c r="D137" s="1227" t="s">
        <v>0</v>
      </c>
      <c r="E137" s="1227"/>
      <c r="F137" s="1227"/>
      <c r="G137" s="1226" t="s">
        <v>1633</v>
      </c>
      <c r="H137" s="1226"/>
      <c r="I137" s="1226"/>
      <c r="J137" s="1226"/>
      <c r="K137" s="1226"/>
      <c r="L137" s="1226"/>
      <c r="M137" s="1154"/>
    </row>
    <row r="138" spans="1:13" ht="36.75" customHeight="1">
      <c r="A138" s="69"/>
      <c r="C138" s="1153" t="s">
        <v>762</v>
      </c>
      <c r="D138" s="1227" t="s">
        <v>0</v>
      </c>
      <c r="E138" s="1227"/>
      <c r="F138" s="1227"/>
      <c r="G138" s="1226" t="s">
        <v>1634</v>
      </c>
      <c r="H138" s="1226"/>
      <c r="I138" s="1226"/>
      <c r="J138" s="1226"/>
      <c r="K138" s="1226"/>
      <c r="L138" s="1226"/>
      <c r="M138" s="1154"/>
    </row>
    <row r="139" spans="1:13" ht="36.75" customHeight="1">
      <c r="A139" s="69"/>
      <c r="C139" s="1153" t="s">
        <v>762</v>
      </c>
      <c r="D139" s="1227" t="s">
        <v>0</v>
      </c>
      <c r="E139" s="1227"/>
      <c r="F139" s="1227"/>
      <c r="G139" s="1226" t="s">
        <v>1635</v>
      </c>
      <c r="H139" s="1226"/>
      <c r="I139" s="1226"/>
      <c r="J139" s="1226"/>
      <c r="K139" s="1226"/>
      <c r="L139" s="1226"/>
      <c r="M139" s="1154" t="s">
        <v>383</v>
      </c>
    </row>
    <row r="140" spans="1:13" ht="24.75" customHeight="1">
      <c r="A140" s="69"/>
      <c r="C140" s="1153" t="s">
        <v>762</v>
      </c>
      <c r="D140" s="1224" t="s">
        <v>0</v>
      </c>
      <c r="E140" s="1224"/>
      <c r="F140" s="1224"/>
      <c r="G140" s="1225" t="s">
        <v>1636</v>
      </c>
      <c r="H140" s="1225"/>
      <c r="I140" s="1225"/>
      <c r="J140" s="1225"/>
      <c r="K140" s="1225"/>
      <c r="L140" s="1225"/>
      <c r="M140" s="1154"/>
    </row>
    <row r="141" spans="1:13" ht="23.25" customHeight="1">
      <c r="A141" s="69"/>
      <c r="C141" s="1153" t="s">
        <v>762</v>
      </c>
      <c r="D141" s="1227" t="s">
        <v>0</v>
      </c>
      <c r="E141" s="1227"/>
      <c r="F141" s="1227"/>
      <c r="G141" s="1225" t="s">
        <v>1177</v>
      </c>
      <c r="H141" s="1225"/>
      <c r="I141" s="1225"/>
      <c r="J141" s="1225"/>
      <c r="K141" s="1225"/>
      <c r="L141" s="1225"/>
      <c r="M141" s="1154" t="s">
        <v>383</v>
      </c>
    </row>
    <row r="142" spans="1:13" ht="23.25" customHeight="1">
      <c r="A142" s="69"/>
      <c r="C142" s="1153" t="s">
        <v>762</v>
      </c>
      <c r="D142" s="1227" t="s">
        <v>0</v>
      </c>
      <c r="E142" s="1227"/>
      <c r="F142" s="1227"/>
      <c r="G142" s="1225" t="s">
        <v>1174</v>
      </c>
      <c r="H142" s="1225"/>
      <c r="I142" s="1225"/>
      <c r="J142" s="1225"/>
      <c r="K142" s="1225"/>
      <c r="L142" s="1225"/>
      <c r="M142" s="1154"/>
    </row>
    <row r="143" spans="1:13" ht="23.25" customHeight="1">
      <c r="A143" s="69"/>
      <c r="C143" s="1153" t="s">
        <v>762</v>
      </c>
      <c r="D143" s="1227" t="s">
        <v>0</v>
      </c>
      <c r="E143" s="1227"/>
      <c r="F143" s="1227"/>
      <c r="G143" s="1225" t="s">
        <v>1637</v>
      </c>
      <c r="H143" s="1225"/>
      <c r="I143" s="1225"/>
      <c r="J143" s="1225"/>
      <c r="K143" s="1225"/>
      <c r="L143" s="1225"/>
      <c r="M143" s="1154"/>
    </row>
    <row r="144" spans="1:13" ht="23.25" customHeight="1">
      <c r="A144" s="69"/>
      <c r="C144" s="1153" t="s">
        <v>762</v>
      </c>
      <c r="D144" s="1224" t="s">
        <v>0</v>
      </c>
      <c r="E144" s="1224"/>
      <c r="F144" s="1224"/>
      <c r="G144" s="1225" t="s">
        <v>1175</v>
      </c>
      <c r="H144" s="1225"/>
      <c r="I144" s="1225"/>
      <c r="J144" s="1225"/>
      <c r="K144" s="1225"/>
      <c r="L144" s="1225"/>
      <c r="M144" s="1154" t="s">
        <v>383</v>
      </c>
    </row>
    <row r="145" spans="1:13" ht="23.25" customHeight="1">
      <c r="A145" s="69"/>
      <c r="C145" s="1153" t="s">
        <v>762</v>
      </c>
      <c r="D145" s="1227" t="s">
        <v>0</v>
      </c>
      <c r="E145" s="1227"/>
      <c r="F145" s="1227"/>
      <c r="G145" s="1226" t="s">
        <v>1179</v>
      </c>
      <c r="H145" s="1226"/>
      <c r="I145" s="1226"/>
      <c r="J145" s="1226"/>
      <c r="K145" s="1226"/>
      <c r="L145" s="1226"/>
      <c r="M145" s="1154" t="s">
        <v>383</v>
      </c>
    </row>
    <row r="146" spans="1:13" ht="23.25" customHeight="1">
      <c r="A146" s="69"/>
      <c r="C146" s="1153" t="s">
        <v>762</v>
      </c>
      <c r="D146" s="1227" t="s">
        <v>0</v>
      </c>
      <c r="E146" s="1227"/>
      <c r="F146" s="1227"/>
      <c r="G146" s="1225" t="s">
        <v>1178</v>
      </c>
      <c r="H146" s="1225"/>
      <c r="I146" s="1225"/>
      <c r="J146" s="1225"/>
      <c r="K146" s="1225"/>
      <c r="L146" s="1225"/>
      <c r="M146" s="1154"/>
    </row>
    <row r="147" spans="1:13" ht="23.25" customHeight="1">
      <c r="A147" s="69"/>
      <c r="C147" s="1153" t="s">
        <v>762</v>
      </c>
      <c r="D147" s="1224" t="s">
        <v>0</v>
      </c>
      <c r="E147" s="1224"/>
      <c r="F147" s="1224"/>
      <c r="G147" s="1225" t="s">
        <v>1180</v>
      </c>
      <c r="H147" s="1225"/>
      <c r="I147" s="1225"/>
      <c r="J147" s="1225"/>
      <c r="K147" s="1225"/>
      <c r="L147" s="1225"/>
      <c r="M147" s="1154"/>
    </row>
    <row r="148" spans="1:13" ht="23.25" customHeight="1">
      <c r="A148" s="69"/>
      <c r="C148" s="1131" t="s">
        <v>762</v>
      </c>
      <c r="D148" s="1220" t="s">
        <v>22</v>
      </c>
      <c r="E148" s="1220"/>
      <c r="F148" s="1220"/>
      <c r="G148" s="1219" t="s">
        <v>1669</v>
      </c>
      <c r="H148" s="1219"/>
      <c r="I148" s="1219"/>
      <c r="J148" s="1219"/>
      <c r="K148" s="1219"/>
      <c r="L148" s="1219"/>
      <c r="M148" s="1155"/>
    </row>
    <row r="149" spans="1:13" ht="23.25" customHeight="1">
      <c r="A149" s="69"/>
      <c r="C149" s="1131" t="s">
        <v>762</v>
      </c>
      <c r="D149" s="1220" t="s">
        <v>22</v>
      </c>
      <c r="E149" s="1220"/>
      <c r="F149" s="1220"/>
      <c r="G149" s="1219" t="s">
        <v>1670</v>
      </c>
      <c r="H149" s="1219"/>
      <c r="I149" s="1219"/>
      <c r="J149" s="1219"/>
      <c r="K149" s="1219"/>
      <c r="L149" s="1219"/>
      <c r="M149" s="1155"/>
    </row>
    <row r="150" spans="1:13" ht="23.25" customHeight="1">
      <c r="A150" s="69"/>
      <c r="C150" s="1131" t="s">
        <v>762</v>
      </c>
      <c r="D150" s="1220" t="s">
        <v>22</v>
      </c>
      <c r="E150" s="1220"/>
      <c r="F150" s="1220"/>
      <c r="G150" s="1219" t="s">
        <v>1683</v>
      </c>
      <c r="H150" s="1219"/>
      <c r="I150" s="1219"/>
      <c r="J150" s="1219"/>
      <c r="K150" s="1219"/>
      <c r="L150" s="1219"/>
      <c r="M150" s="1155"/>
    </row>
    <row r="151" spans="1:13" ht="23.25" customHeight="1">
      <c r="A151" s="69"/>
      <c r="C151" s="1131" t="s">
        <v>762</v>
      </c>
      <c r="D151" s="1220" t="s">
        <v>22</v>
      </c>
      <c r="E151" s="1220"/>
      <c r="F151" s="1220"/>
      <c r="G151" s="1223" t="s">
        <v>1668</v>
      </c>
      <c r="H151" s="1223"/>
      <c r="I151" s="1223"/>
      <c r="J151" s="1223"/>
      <c r="K151" s="1223"/>
      <c r="L151" s="1223"/>
      <c r="M151" s="1155" t="s">
        <v>383</v>
      </c>
    </row>
    <row r="152" spans="1:13" ht="23.25" customHeight="1">
      <c r="A152" s="69"/>
      <c r="C152" s="1131" t="s">
        <v>762</v>
      </c>
      <c r="D152" s="1220" t="s">
        <v>22</v>
      </c>
      <c r="E152" s="1220"/>
      <c r="F152" s="1220"/>
      <c r="G152" s="1223" t="s">
        <v>1667</v>
      </c>
      <c r="H152" s="1223"/>
      <c r="I152" s="1223"/>
      <c r="J152" s="1223"/>
      <c r="K152" s="1223"/>
      <c r="L152" s="1223"/>
      <c r="M152" s="1155" t="s">
        <v>383</v>
      </c>
    </row>
    <row r="153" spans="1:13" ht="23.25" customHeight="1">
      <c r="A153" s="69"/>
      <c r="C153" s="1131" t="s">
        <v>762</v>
      </c>
      <c r="D153" s="1220" t="s">
        <v>22</v>
      </c>
      <c r="E153" s="1220"/>
      <c r="F153" s="1220"/>
      <c r="G153" s="1223" t="s">
        <v>1638</v>
      </c>
      <c r="H153" s="1223"/>
      <c r="I153" s="1223"/>
      <c r="J153" s="1223"/>
      <c r="K153" s="1223"/>
      <c r="L153" s="1223"/>
      <c r="M153" s="1155"/>
    </row>
    <row r="154" spans="1:13" ht="36.75" customHeight="1">
      <c r="A154" s="69"/>
      <c r="C154" s="1131" t="s">
        <v>762</v>
      </c>
      <c r="D154" s="1220" t="s">
        <v>22</v>
      </c>
      <c r="E154" s="1220"/>
      <c r="F154" s="1220"/>
      <c r="G154" s="1223" t="s">
        <v>1639</v>
      </c>
      <c r="H154" s="1223"/>
      <c r="I154" s="1223"/>
      <c r="J154" s="1223"/>
      <c r="K154" s="1223"/>
      <c r="L154" s="1223"/>
      <c r="M154" s="1155"/>
    </row>
    <row r="155" spans="1:13" ht="23.25" customHeight="1">
      <c r="A155" s="69"/>
      <c r="C155" s="1131" t="s">
        <v>762</v>
      </c>
      <c r="D155" s="1220" t="s">
        <v>22</v>
      </c>
      <c r="E155" s="1220"/>
      <c r="F155" s="1220"/>
      <c r="G155" s="1223" t="s">
        <v>1640</v>
      </c>
      <c r="H155" s="1223"/>
      <c r="I155" s="1223"/>
      <c r="J155" s="1223"/>
      <c r="K155" s="1223"/>
      <c r="L155" s="1223"/>
      <c r="M155" s="1155" t="s">
        <v>383</v>
      </c>
    </row>
    <row r="156" spans="1:13" ht="23.25" customHeight="1">
      <c r="A156" s="69"/>
      <c r="C156" s="1131" t="s">
        <v>762</v>
      </c>
      <c r="D156" s="1220" t="s">
        <v>22</v>
      </c>
      <c r="E156" s="1220"/>
      <c r="F156" s="1220"/>
      <c r="G156" s="1217" t="s">
        <v>1641</v>
      </c>
      <c r="H156" s="1217"/>
      <c r="I156" s="1217"/>
      <c r="J156" s="1217"/>
      <c r="K156" s="1217"/>
      <c r="L156" s="1217"/>
      <c r="M156" s="1155" t="s">
        <v>383</v>
      </c>
    </row>
    <row r="157" spans="1:13" ht="23.25" customHeight="1">
      <c r="A157" s="69"/>
      <c r="C157" s="1131" t="s">
        <v>762</v>
      </c>
      <c r="D157" s="1220" t="s">
        <v>22</v>
      </c>
      <c r="E157" s="1220"/>
      <c r="F157" s="1220"/>
      <c r="G157" s="1223" t="s">
        <v>1183</v>
      </c>
      <c r="H157" s="1223"/>
      <c r="I157" s="1223"/>
      <c r="J157" s="1223"/>
      <c r="K157" s="1223"/>
      <c r="L157" s="1223"/>
      <c r="M157" s="1155"/>
    </row>
    <row r="158" spans="1:13" ht="23.25" customHeight="1">
      <c r="A158" s="69"/>
      <c r="C158" s="1131" t="s">
        <v>762</v>
      </c>
      <c r="D158" s="1220" t="s">
        <v>22</v>
      </c>
      <c r="E158" s="1220"/>
      <c r="F158" s="1220"/>
      <c r="G158" s="1223" t="s">
        <v>1184</v>
      </c>
      <c r="H158" s="1223"/>
      <c r="I158" s="1223"/>
      <c r="J158" s="1223"/>
      <c r="K158" s="1223"/>
      <c r="L158" s="1223"/>
      <c r="M158" s="1155" t="s">
        <v>383</v>
      </c>
    </row>
    <row r="159" spans="1:13" ht="23.25" customHeight="1">
      <c r="A159" s="69"/>
      <c r="C159" s="1131" t="s">
        <v>762</v>
      </c>
      <c r="D159" s="1220" t="s">
        <v>22</v>
      </c>
      <c r="E159" s="1220"/>
      <c r="F159" s="1220"/>
      <c r="G159" s="1223" t="s">
        <v>1185</v>
      </c>
      <c r="H159" s="1223"/>
      <c r="I159" s="1223"/>
      <c r="J159" s="1223"/>
      <c r="K159" s="1223"/>
      <c r="L159" s="1223"/>
      <c r="M159" s="1155" t="s">
        <v>383</v>
      </c>
    </row>
    <row r="160" spans="1:13" ht="23.25" customHeight="1">
      <c r="A160" s="69"/>
      <c r="C160" s="1153" t="s">
        <v>762</v>
      </c>
      <c r="D160" s="1224" t="s">
        <v>1187</v>
      </c>
      <c r="E160" s="1224"/>
      <c r="F160" s="1224"/>
      <c r="G160" s="1225" t="s">
        <v>1682</v>
      </c>
      <c r="H160" s="1225"/>
      <c r="I160" s="1225"/>
      <c r="J160" s="1225"/>
      <c r="K160" s="1225"/>
      <c r="L160" s="1225"/>
      <c r="M160" s="1154"/>
    </row>
    <row r="161" spans="1:13" ht="23.25" customHeight="1">
      <c r="A161" s="69"/>
      <c r="C161" s="1153" t="s">
        <v>762</v>
      </c>
      <c r="D161" s="1224" t="s">
        <v>1187</v>
      </c>
      <c r="E161" s="1224"/>
      <c r="F161" s="1224"/>
      <c r="G161" s="1225" t="s">
        <v>1642</v>
      </c>
      <c r="H161" s="1225"/>
      <c r="I161" s="1225"/>
      <c r="J161" s="1225"/>
      <c r="K161" s="1225"/>
      <c r="L161" s="1225"/>
      <c r="M161" s="1154"/>
    </row>
    <row r="162" spans="1:13" ht="36.75" customHeight="1">
      <c r="A162" s="69"/>
      <c r="C162" s="1153" t="s">
        <v>762</v>
      </c>
      <c r="D162" s="1224" t="s">
        <v>1187</v>
      </c>
      <c r="E162" s="1224"/>
      <c r="F162" s="1224"/>
      <c r="G162" s="1225" t="s">
        <v>1666</v>
      </c>
      <c r="H162" s="1225"/>
      <c r="I162" s="1225"/>
      <c r="J162" s="1225"/>
      <c r="K162" s="1225"/>
      <c r="L162" s="1225"/>
      <c r="M162" s="1159"/>
    </row>
    <row r="163" spans="1:13" ht="36.75" customHeight="1">
      <c r="A163" s="69"/>
      <c r="C163" s="1153" t="s">
        <v>762</v>
      </c>
      <c r="D163" s="1224" t="s">
        <v>1187</v>
      </c>
      <c r="E163" s="1224"/>
      <c r="F163" s="1224"/>
      <c r="G163" s="1225" t="s">
        <v>1665</v>
      </c>
      <c r="H163" s="1225"/>
      <c r="I163" s="1225"/>
      <c r="J163" s="1225"/>
      <c r="K163" s="1225"/>
      <c r="L163" s="1225"/>
      <c r="M163" s="1159" t="s">
        <v>383</v>
      </c>
    </row>
    <row r="164" spans="1:13" ht="23.25" customHeight="1">
      <c r="A164" s="69"/>
      <c r="C164" s="1153" t="s">
        <v>762</v>
      </c>
      <c r="D164" s="1224" t="s">
        <v>1187</v>
      </c>
      <c r="E164" s="1224"/>
      <c r="F164" s="1224"/>
      <c r="G164" s="1225" t="s">
        <v>1186</v>
      </c>
      <c r="H164" s="1225"/>
      <c r="I164" s="1225"/>
      <c r="J164" s="1225"/>
      <c r="K164" s="1225"/>
      <c r="L164" s="1225"/>
      <c r="M164" s="1159"/>
    </row>
    <row r="165" spans="1:13" ht="23.25" customHeight="1">
      <c r="A165" s="69"/>
      <c r="C165" s="1153" t="s">
        <v>762</v>
      </c>
      <c r="D165" s="1224" t="s">
        <v>1187</v>
      </c>
      <c r="E165" s="1224"/>
      <c r="F165" s="1224"/>
      <c r="G165" s="1225" t="s">
        <v>1643</v>
      </c>
      <c r="H165" s="1225"/>
      <c r="I165" s="1225"/>
      <c r="J165" s="1225"/>
      <c r="K165" s="1225"/>
      <c r="L165" s="1225"/>
      <c r="M165" s="1159" t="s">
        <v>383</v>
      </c>
    </row>
    <row r="166" spans="1:13" ht="23.25" customHeight="1">
      <c r="A166" s="69"/>
      <c r="C166" s="1153" t="s">
        <v>762</v>
      </c>
      <c r="D166" s="1224" t="s">
        <v>1187</v>
      </c>
      <c r="E166" s="1224"/>
      <c r="F166" s="1224"/>
      <c r="G166" s="1225" t="s">
        <v>1188</v>
      </c>
      <c r="H166" s="1225"/>
      <c r="I166" s="1225"/>
      <c r="J166" s="1225"/>
      <c r="K166" s="1225"/>
      <c r="L166" s="1225"/>
      <c r="M166" s="1154"/>
    </row>
    <row r="167" spans="1:13" ht="23.25" customHeight="1">
      <c r="A167" s="69"/>
      <c r="C167" s="1153" t="s">
        <v>762</v>
      </c>
      <c r="D167" s="1224" t="s">
        <v>1187</v>
      </c>
      <c r="E167" s="1224"/>
      <c r="F167" s="1224"/>
      <c r="G167" s="1225" t="s">
        <v>1189</v>
      </c>
      <c r="H167" s="1225"/>
      <c r="I167" s="1225"/>
      <c r="J167" s="1225"/>
      <c r="K167" s="1225"/>
      <c r="L167" s="1225"/>
      <c r="M167" s="1154" t="s">
        <v>383</v>
      </c>
    </row>
    <row r="168" spans="1:13" ht="23.25" customHeight="1">
      <c r="A168" s="69"/>
      <c r="C168" s="1153" t="s">
        <v>762</v>
      </c>
      <c r="D168" s="1224" t="s">
        <v>1187</v>
      </c>
      <c r="E168" s="1224"/>
      <c r="F168" s="1224"/>
      <c r="G168" s="1225" t="s">
        <v>1644</v>
      </c>
      <c r="H168" s="1225"/>
      <c r="I168" s="1225"/>
      <c r="J168" s="1225"/>
      <c r="K168" s="1225"/>
      <c r="L168" s="1225"/>
      <c r="M168" s="1154"/>
    </row>
    <row r="169" spans="1:13" ht="23.25" customHeight="1">
      <c r="A169" s="69"/>
      <c r="C169" s="1131" t="s">
        <v>762</v>
      </c>
      <c r="D169" s="1220" t="s">
        <v>9</v>
      </c>
      <c r="E169" s="1220"/>
      <c r="F169" s="1220"/>
      <c r="G169" s="1223" t="s">
        <v>1190</v>
      </c>
      <c r="H169" s="1223"/>
      <c r="I169" s="1223"/>
      <c r="J169" s="1223"/>
      <c r="K169" s="1223"/>
      <c r="L169" s="1223"/>
      <c r="M169" s="1160"/>
    </row>
    <row r="170" spans="1:13" ht="23.25" customHeight="1">
      <c r="A170" s="69"/>
      <c r="C170" s="1153" t="s">
        <v>334</v>
      </c>
      <c r="D170" s="1224" t="s">
        <v>1191</v>
      </c>
      <c r="E170" s="1224"/>
      <c r="F170" s="1224"/>
      <c r="G170" s="1225" t="s">
        <v>1664</v>
      </c>
      <c r="H170" s="1225"/>
      <c r="I170" s="1225"/>
      <c r="J170" s="1225"/>
      <c r="K170" s="1225"/>
      <c r="L170" s="1225"/>
      <c r="M170" s="1154"/>
    </row>
    <row r="171" spans="1:13" ht="23.25" customHeight="1">
      <c r="A171" s="69"/>
      <c r="C171" s="1153" t="s">
        <v>334</v>
      </c>
      <c r="D171" s="1224" t="s">
        <v>1191</v>
      </c>
      <c r="E171" s="1224"/>
      <c r="F171" s="1224"/>
      <c r="G171" s="1225" t="s">
        <v>1663</v>
      </c>
      <c r="H171" s="1225"/>
      <c r="I171" s="1225"/>
      <c r="J171" s="1225"/>
      <c r="K171" s="1225"/>
      <c r="L171" s="1225"/>
      <c r="M171" s="1154" t="s">
        <v>383</v>
      </c>
    </row>
    <row r="172" spans="1:13" ht="23.25" customHeight="1">
      <c r="A172" s="69"/>
      <c r="C172" s="1153" t="s">
        <v>334</v>
      </c>
      <c r="D172" s="1224" t="s">
        <v>1191</v>
      </c>
      <c r="E172" s="1224"/>
      <c r="F172" s="1224"/>
      <c r="G172" s="1225" t="s">
        <v>1645</v>
      </c>
      <c r="H172" s="1225"/>
      <c r="I172" s="1225"/>
      <c r="J172" s="1225"/>
      <c r="K172" s="1225"/>
      <c r="L172" s="1225"/>
      <c r="M172" s="1154" t="s">
        <v>383</v>
      </c>
    </row>
    <row r="173" spans="1:13" ht="23.25" customHeight="1">
      <c r="A173" s="69"/>
      <c r="C173" s="1153" t="s">
        <v>334</v>
      </c>
      <c r="D173" s="1224" t="s">
        <v>1191</v>
      </c>
      <c r="E173" s="1224"/>
      <c r="F173" s="1224"/>
      <c r="G173" s="1225" t="s">
        <v>1646</v>
      </c>
      <c r="H173" s="1225"/>
      <c r="I173" s="1225"/>
      <c r="J173" s="1225"/>
      <c r="K173" s="1225"/>
      <c r="L173" s="1225"/>
      <c r="M173" s="1154"/>
    </row>
    <row r="174" spans="1:13" ht="36.75" customHeight="1">
      <c r="A174" s="69"/>
      <c r="C174" s="1153" t="s">
        <v>334</v>
      </c>
      <c r="D174" s="1224" t="s">
        <v>1191</v>
      </c>
      <c r="E174" s="1224"/>
      <c r="F174" s="1224"/>
      <c r="G174" s="1225" t="s">
        <v>1197</v>
      </c>
      <c r="H174" s="1225"/>
      <c r="I174" s="1225"/>
      <c r="J174" s="1225"/>
      <c r="K174" s="1225"/>
      <c r="L174" s="1225"/>
      <c r="M174" s="1154"/>
    </row>
    <row r="175" spans="1:13" ht="23.25" customHeight="1">
      <c r="A175" s="69"/>
      <c r="C175" s="1153" t="s">
        <v>334</v>
      </c>
      <c r="D175" s="1224" t="s">
        <v>1191</v>
      </c>
      <c r="E175" s="1224"/>
      <c r="F175" s="1224"/>
      <c r="G175" s="1225" t="s">
        <v>1647</v>
      </c>
      <c r="H175" s="1225"/>
      <c r="I175" s="1225"/>
      <c r="J175" s="1225"/>
      <c r="K175" s="1225"/>
      <c r="L175" s="1225"/>
      <c r="M175" s="1154"/>
    </row>
    <row r="176" spans="1:13" ht="23.25" customHeight="1">
      <c r="A176" s="69"/>
      <c r="C176" s="1153" t="s">
        <v>334</v>
      </c>
      <c r="D176" s="1224" t="s">
        <v>1191</v>
      </c>
      <c r="E176" s="1224"/>
      <c r="F176" s="1224"/>
      <c r="G176" s="1225" t="s">
        <v>1648</v>
      </c>
      <c r="H176" s="1225"/>
      <c r="I176" s="1225"/>
      <c r="J176" s="1225"/>
      <c r="K176" s="1225"/>
      <c r="L176" s="1225"/>
      <c r="M176" s="1154"/>
    </row>
    <row r="177" spans="1:13" ht="23.25" customHeight="1">
      <c r="A177" s="69"/>
      <c r="C177" s="1153" t="s">
        <v>334</v>
      </c>
      <c r="D177" s="1224" t="s">
        <v>1191</v>
      </c>
      <c r="E177" s="1224"/>
      <c r="F177" s="1224"/>
      <c r="G177" s="1225" t="s">
        <v>1649</v>
      </c>
      <c r="H177" s="1225"/>
      <c r="I177" s="1225"/>
      <c r="J177" s="1225"/>
      <c r="K177" s="1225"/>
      <c r="L177" s="1225"/>
      <c r="M177" s="1154" t="s">
        <v>383</v>
      </c>
    </row>
    <row r="178" spans="1:13" ht="23.25" customHeight="1">
      <c r="A178" s="69"/>
      <c r="C178" s="1153" t="s">
        <v>334</v>
      </c>
      <c r="D178" s="1224" t="s">
        <v>1191</v>
      </c>
      <c r="E178" s="1224"/>
      <c r="F178" s="1224"/>
      <c r="G178" s="1225" t="s">
        <v>1662</v>
      </c>
      <c r="H178" s="1225"/>
      <c r="I178" s="1225"/>
      <c r="J178" s="1225"/>
      <c r="K178" s="1225"/>
      <c r="L178" s="1225"/>
      <c r="M178" s="1154"/>
    </row>
    <row r="179" spans="1:13" ht="23.25" customHeight="1">
      <c r="A179" s="69"/>
      <c r="C179" s="1153" t="s">
        <v>334</v>
      </c>
      <c r="D179" s="1224" t="s">
        <v>1191</v>
      </c>
      <c r="E179" s="1224"/>
      <c r="F179" s="1224"/>
      <c r="G179" s="1225" t="s">
        <v>1192</v>
      </c>
      <c r="H179" s="1225"/>
      <c r="I179" s="1225"/>
      <c r="J179" s="1225"/>
      <c r="K179" s="1225"/>
      <c r="L179" s="1225"/>
      <c r="M179" s="1154" t="s">
        <v>383</v>
      </c>
    </row>
    <row r="180" spans="1:13" ht="23.25" customHeight="1">
      <c r="A180" s="69"/>
      <c r="C180" s="1153" t="s">
        <v>334</v>
      </c>
      <c r="D180" s="1224" t="s">
        <v>1191</v>
      </c>
      <c r="E180" s="1224"/>
      <c r="F180" s="1224"/>
      <c r="G180" s="1225" t="s">
        <v>1193</v>
      </c>
      <c r="H180" s="1225"/>
      <c r="I180" s="1225"/>
      <c r="J180" s="1225"/>
      <c r="K180" s="1225"/>
      <c r="L180" s="1225"/>
      <c r="M180" s="1154"/>
    </row>
    <row r="181" spans="1:13" ht="23.25" customHeight="1">
      <c r="A181" s="69"/>
      <c r="C181" s="1153" t="s">
        <v>334</v>
      </c>
      <c r="D181" s="1224" t="s">
        <v>1191</v>
      </c>
      <c r="E181" s="1224"/>
      <c r="F181" s="1224"/>
      <c r="G181" s="1225" t="s">
        <v>1194</v>
      </c>
      <c r="H181" s="1225"/>
      <c r="I181" s="1225"/>
      <c r="J181" s="1225"/>
      <c r="K181" s="1225"/>
      <c r="L181" s="1225"/>
      <c r="M181" s="1154"/>
    </row>
    <row r="182" spans="1:13" ht="23.25" customHeight="1">
      <c r="A182" s="69"/>
      <c r="C182" s="1153" t="s">
        <v>334</v>
      </c>
      <c r="D182" s="1224" t="s">
        <v>1191</v>
      </c>
      <c r="E182" s="1224"/>
      <c r="F182" s="1224"/>
      <c r="G182" s="1225" t="s">
        <v>1195</v>
      </c>
      <c r="H182" s="1225"/>
      <c r="I182" s="1225"/>
      <c r="J182" s="1225"/>
      <c r="K182" s="1225"/>
      <c r="L182" s="1225"/>
      <c r="M182" s="1159" t="s">
        <v>383</v>
      </c>
    </row>
    <row r="183" spans="1:13" ht="23.25" customHeight="1">
      <c r="A183" s="69"/>
      <c r="C183" s="1153" t="s">
        <v>334</v>
      </c>
      <c r="D183" s="1224" t="s">
        <v>1191</v>
      </c>
      <c r="E183" s="1224"/>
      <c r="F183" s="1224"/>
      <c r="G183" s="1225" t="s">
        <v>1196</v>
      </c>
      <c r="H183" s="1225"/>
      <c r="I183" s="1225"/>
      <c r="J183" s="1225"/>
      <c r="K183" s="1225"/>
      <c r="L183" s="1225"/>
      <c r="M183" s="1159" t="s">
        <v>383</v>
      </c>
    </row>
    <row r="184" spans="1:13" ht="23.25" customHeight="1">
      <c r="A184" s="69"/>
      <c r="C184" s="1132" t="s">
        <v>334</v>
      </c>
      <c r="D184" s="1216" t="s">
        <v>737</v>
      </c>
      <c r="E184" s="1216"/>
      <c r="F184" s="1216"/>
      <c r="G184" s="1219" t="s">
        <v>1650</v>
      </c>
      <c r="H184" s="1219"/>
      <c r="I184" s="1219"/>
      <c r="J184" s="1219"/>
      <c r="K184" s="1219"/>
      <c r="L184" s="1219"/>
      <c r="M184" s="1160" t="s">
        <v>383</v>
      </c>
    </row>
    <row r="185" spans="1:13" ht="23.25" customHeight="1">
      <c r="A185" s="69"/>
      <c r="C185" s="1132" t="s">
        <v>334</v>
      </c>
      <c r="D185" s="1216" t="s">
        <v>737</v>
      </c>
      <c r="E185" s="1216"/>
      <c r="F185" s="1216"/>
      <c r="G185" s="1219" t="s">
        <v>1651</v>
      </c>
      <c r="H185" s="1219"/>
      <c r="I185" s="1219"/>
      <c r="J185" s="1219"/>
      <c r="K185" s="1219"/>
      <c r="L185" s="1219"/>
      <c r="M185" s="1158" t="s">
        <v>383</v>
      </c>
    </row>
    <row r="186" spans="1:13" ht="23.25" customHeight="1">
      <c r="A186" s="69"/>
      <c r="C186" s="1132" t="s">
        <v>334</v>
      </c>
      <c r="D186" s="1216" t="s">
        <v>737</v>
      </c>
      <c r="E186" s="1216"/>
      <c r="F186" s="1216"/>
      <c r="G186" s="1223" t="s">
        <v>1198</v>
      </c>
      <c r="H186" s="1223"/>
      <c r="I186" s="1223"/>
      <c r="J186" s="1223"/>
      <c r="K186" s="1223"/>
      <c r="L186" s="1223"/>
      <c r="M186" s="1161"/>
    </row>
    <row r="187" spans="1:13" ht="23.25" customHeight="1">
      <c r="A187" s="69"/>
      <c r="C187" s="1132" t="s">
        <v>334</v>
      </c>
      <c r="D187" s="1216" t="s">
        <v>737</v>
      </c>
      <c r="E187" s="1216"/>
      <c r="F187" s="1216"/>
      <c r="G187" s="1223" t="s">
        <v>1199</v>
      </c>
      <c r="H187" s="1223"/>
      <c r="I187" s="1223"/>
      <c r="J187" s="1223"/>
      <c r="K187" s="1223"/>
      <c r="L187" s="1223"/>
      <c r="M187" s="1160"/>
    </row>
    <row r="188" spans="1:13" ht="36.75" customHeight="1">
      <c r="A188" s="69"/>
      <c r="C188" s="1132" t="s">
        <v>334</v>
      </c>
      <c r="D188" s="1220" t="s">
        <v>737</v>
      </c>
      <c r="E188" s="1220"/>
      <c r="F188" s="1220"/>
      <c r="G188" s="1223" t="s">
        <v>1200</v>
      </c>
      <c r="H188" s="1223"/>
      <c r="I188" s="1223"/>
      <c r="J188" s="1223"/>
      <c r="K188" s="1223"/>
      <c r="L188" s="1223"/>
      <c r="M188" s="1161" t="s">
        <v>383</v>
      </c>
    </row>
    <row r="189" spans="1:13" ht="23.25" customHeight="1">
      <c r="A189" s="69"/>
      <c r="C189" s="1153" t="s">
        <v>334</v>
      </c>
      <c r="D189" s="1224" t="s">
        <v>1201</v>
      </c>
      <c r="E189" s="1224"/>
      <c r="F189" s="1224"/>
      <c r="G189" s="1225" t="s">
        <v>1652</v>
      </c>
      <c r="H189" s="1225"/>
      <c r="I189" s="1225"/>
      <c r="J189" s="1225"/>
      <c r="K189" s="1225"/>
      <c r="L189" s="1225"/>
      <c r="M189" s="1154" t="s">
        <v>383</v>
      </c>
    </row>
    <row r="190" spans="1:13" ht="23.25" customHeight="1">
      <c r="A190" s="69"/>
      <c r="C190" s="1153" t="s">
        <v>334</v>
      </c>
      <c r="D190" s="1224" t="s">
        <v>1201</v>
      </c>
      <c r="E190" s="1224"/>
      <c r="F190" s="1224"/>
      <c r="G190" s="1225" t="s">
        <v>1205</v>
      </c>
      <c r="H190" s="1225"/>
      <c r="I190" s="1225"/>
      <c r="J190" s="1225"/>
      <c r="K190" s="1225"/>
      <c r="L190" s="1225"/>
      <c r="M190" s="1154"/>
    </row>
    <row r="191" spans="1:13" ht="23.25" customHeight="1">
      <c r="A191" s="69"/>
      <c r="C191" s="1153" t="s">
        <v>334</v>
      </c>
      <c r="D191" s="1224" t="s">
        <v>1201</v>
      </c>
      <c r="E191" s="1224"/>
      <c r="F191" s="1224"/>
      <c r="G191" s="1225" t="s">
        <v>1204</v>
      </c>
      <c r="H191" s="1225"/>
      <c r="I191" s="1225"/>
      <c r="J191" s="1225"/>
      <c r="K191" s="1225"/>
      <c r="L191" s="1225"/>
      <c r="M191" s="1154"/>
    </row>
    <row r="192" spans="1:13" ht="23.25" customHeight="1">
      <c r="A192" s="69"/>
      <c r="C192" s="1153" t="s">
        <v>334</v>
      </c>
      <c r="D192" s="1224" t="s">
        <v>1201</v>
      </c>
      <c r="E192" s="1224"/>
      <c r="F192" s="1224"/>
      <c r="G192" s="1225" t="s">
        <v>1203</v>
      </c>
      <c r="H192" s="1225"/>
      <c r="I192" s="1225"/>
      <c r="J192" s="1225"/>
      <c r="K192" s="1225"/>
      <c r="L192" s="1225"/>
      <c r="M192" s="1154"/>
    </row>
    <row r="193" spans="1:13" ht="23.25" customHeight="1">
      <c r="A193" s="69"/>
      <c r="C193" s="1153" t="s">
        <v>334</v>
      </c>
      <c r="D193" s="1224" t="s">
        <v>1201</v>
      </c>
      <c r="E193" s="1224"/>
      <c r="F193" s="1224"/>
      <c r="G193" s="1225" t="s">
        <v>1653</v>
      </c>
      <c r="H193" s="1225"/>
      <c r="I193" s="1225"/>
      <c r="J193" s="1225"/>
      <c r="K193" s="1225"/>
      <c r="L193" s="1225"/>
      <c r="M193" s="1154"/>
    </row>
    <row r="194" spans="1:13" ht="23.25" customHeight="1">
      <c r="A194" s="69"/>
      <c r="C194" s="1153" t="s">
        <v>334</v>
      </c>
      <c r="D194" s="1224" t="s">
        <v>1201</v>
      </c>
      <c r="E194" s="1224"/>
      <c r="F194" s="1224"/>
      <c r="G194" s="1225" t="s">
        <v>1654</v>
      </c>
      <c r="H194" s="1225"/>
      <c r="I194" s="1225"/>
      <c r="J194" s="1225"/>
      <c r="K194" s="1225"/>
      <c r="L194" s="1225"/>
      <c r="M194" s="1154" t="s">
        <v>383</v>
      </c>
    </row>
    <row r="195" spans="1:13" ht="23.25" customHeight="1">
      <c r="A195" s="69"/>
      <c r="C195" s="1153" t="s">
        <v>334</v>
      </c>
      <c r="D195" s="1224" t="s">
        <v>1201</v>
      </c>
      <c r="E195" s="1224"/>
      <c r="F195" s="1224"/>
      <c r="G195" s="1225" t="s">
        <v>1202</v>
      </c>
      <c r="H195" s="1225"/>
      <c r="I195" s="1225"/>
      <c r="J195" s="1225"/>
      <c r="K195" s="1225"/>
      <c r="L195" s="1225"/>
      <c r="M195" s="1154"/>
    </row>
    <row r="196" spans="1:13" ht="23.25" customHeight="1">
      <c r="A196" s="69"/>
      <c r="C196" s="1132" t="s">
        <v>334</v>
      </c>
      <c r="D196" s="1216" t="s">
        <v>1206</v>
      </c>
      <c r="E196" s="1216"/>
      <c r="F196" s="1216"/>
      <c r="G196" s="1223" t="s">
        <v>1655</v>
      </c>
      <c r="H196" s="1223"/>
      <c r="I196" s="1223"/>
      <c r="J196" s="1223"/>
      <c r="K196" s="1223"/>
      <c r="L196" s="1223"/>
      <c r="M196" s="1161"/>
    </row>
    <row r="197" spans="1:13" ht="23.25" customHeight="1">
      <c r="A197" s="69"/>
      <c r="C197" s="1132" t="s">
        <v>334</v>
      </c>
      <c r="D197" s="1220" t="s">
        <v>1206</v>
      </c>
      <c r="E197" s="1220"/>
      <c r="F197" s="1220"/>
      <c r="G197" s="1217" t="s">
        <v>1656</v>
      </c>
      <c r="H197" s="1217"/>
      <c r="I197" s="1217"/>
      <c r="J197" s="1217"/>
      <c r="K197" s="1217"/>
      <c r="L197" s="1217"/>
      <c r="M197" s="1161"/>
    </row>
    <row r="198" spans="1:13" ht="23.25" customHeight="1">
      <c r="A198" s="69"/>
      <c r="C198" s="1132" t="s">
        <v>334</v>
      </c>
      <c r="D198" s="1220" t="s">
        <v>1206</v>
      </c>
      <c r="E198" s="1220"/>
      <c r="F198" s="1220"/>
      <c r="G198" s="1217" t="s">
        <v>1208</v>
      </c>
      <c r="H198" s="1217"/>
      <c r="I198" s="1217"/>
      <c r="J198" s="1217"/>
      <c r="K198" s="1217"/>
      <c r="L198" s="1217"/>
      <c r="M198" s="1161"/>
    </row>
    <row r="199" spans="1:13" ht="23.25" customHeight="1">
      <c r="A199" s="69"/>
      <c r="C199" s="1132" t="s">
        <v>334</v>
      </c>
      <c r="D199" s="1220" t="s">
        <v>1206</v>
      </c>
      <c r="E199" s="1220"/>
      <c r="F199" s="1220"/>
      <c r="G199" s="1217" t="s">
        <v>1657</v>
      </c>
      <c r="H199" s="1217"/>
      <c r="I199" s="1217"/>
      <c r="J199" s="1217"/>
      <c r="K199" s="1217"/>
      <c r="L199" s="1217"/>
      <c r="M199" s="1161"/>
    </row>
    <row r="200" spans="1:13" ht="23.25" customHeight="1">
      <c r="A200" s="69"/>
      <c r="C200" s="1132" t="s">
        <v>334</v>
      </c>
      <c r="D200" s="1216" t="s">
        <v>1206</v>
      </c>
      <c r="E200" s="1216"/>
      <c r="F200" s="1216"/>
      <c r="G200" s="1217" t="s">
        <v>1209</v>
      </c>
      <c r="H200" s="1217"/>
      <c r="I200" s="1217"/>
      <c r="J200" s="1217"/>
      <c r="K200" s="1217"/>
      <c r="L200" s="1217"/>
      <c r="M200" s="1161"/>
    </row>
    <row r="201" spans="1:13" ht="23.25" customHeight="1">
      <c r="A201" s="69"/>
      <c r="C201" s="1132" t="s">
        <v>334</v>
      </c>
      <c r="D201" s="1220" t="s">
        <v>1206</v>
      </c>
      <c r="E201" s="1220"/>
      <c r="F201" s="1220"/>
      <c r="G201" s="1217" t="s">
        <v>1211</v>
      </c>
      <c r="H201" s="1217"/>
      <c r="I201" s="1217"/>
      <c r="J201" s="1217"/>
      <c r="K201" s="1217"/>
      <c r="L201" s="1217"/>
      <c r="M201" s="1160"/>
    </row>
    <row r="202" spans="1:13" ht="23.25" customHeight="1">
      <c r="A202" s="69"/>
      <c r="C202" s="1132" t="s">
        <v>334</v>
      </c>
      <c r="D202" s="1220" t="s">
        <v>1206</v>
      </c>
      <c r="E202" s="1220"/>
      <c r="F202" s="1220"/>
      <c r="G202" s="1217" t="s">
        <v>1658</v>
      </c>
      <c r="H202" s="1217"/>
      <c r="I202" s="1217"/>
      <c r="J202" s="1217"/>
      <c r="K202" s="1217"/>
      <c r="L202" s="1217"/>
      <c r="M202" s="1161"/>
    </row>
    <row r="203" spans="1:13" ht="23.25" customHeight="1">
      <c r="A203" s="69"/>
      <c r="C203" s="1132" t="s">
        <v>334</v>
      </c>
      <c r="D203" s="1216" t="s">
        <v>1206</v>
      </c>
      <c r="E203" s="1216"/>
      <c r="F203" s="1216"/>
      <c r="G203" s="1217" t="s">
        <v>1210</v>
      </c>
      <c r="H203" s="1217"/>
      <c r="I203" s="1217"/>
      <c r="J203" s="1217"/>
      <c r="K203" s="1217"/>
      <c r="L203" s="1217"/>
      <c r="M203" s="1161"/>
    </row>
    <row r="204" spans="1:13" ht="23.25" customHeight="1">
      <c r="A204" s="69"/>
      <c r="C204" s="1132" t="s">
        <v>334</v>
      </c>
      <c r="D204" s="1216" t="s">
        <v>1206</v>
      </c>
      <c r="E204" s="1216"/>
      <c r="F204" s="1216"/>
      <c r="G204" s="1217" t="s">
        <v>1212</v>
      </c>
      <c r="H204" s="1217"/>
      <c r="I204" s="1217"/>
      <c r="J204" s="1217"/>
      <c r="K204" s="1217"/>
      <c r="L204" s="1217"/>
      <c r="M204" s="1161"/>
    </row>
    <row r="205" spans="1:13" ht="23.25" customHeight="1">
      <c r="A205" s="69"/>
      <c r="C205" s="1132" t="s">
        <v>334</v>
      </c>
      <c r="D205" s="1216" t="s">
        <v>1206</v>
      </c>
      <c r="E205" s="1216"/>
      <c r="F205" s="1216"/>
      <c r="G205" s="1217" t="s">
        <v>1213</v>
      </c>
      <c r="H205" s="1217"/>
      <c r="I205" s="1217"/>
      <c r="J205" s="1217"/>
      <c r="K205" s="1217"/>
      <c r="L205" s="1217"/>
      <c r="M205" s="1161"/>
    </row>
    <row r="206" spans="1:13" ht="23.25" customHeight="1">
      <c r="A206" s="69"/>
      <c r="C206" s="1132" t="s">
        <v>334</v>
      </c>
      <c r="D206" s="1216" t="s">
        <v>1206</v>
      </c>
      <c r="E206" s="1216"/>
      <c r="F206" s="1216"/>
      <c r="G206" s="1217" t="s">
        <v>1214</v>
      </c>
      <c r="H206" s="1217"/>
      <c r="I206" s="1217"/>
      <c r="J206" s="1217"/>
      <c r="K206" s="1217"/>
      <c r="L206" s="1217"/>
      <c r="M206" s="1161"/>
    </row>
    <row r="207" spans="1:13" ht="23.25" customHeight="1">
      <c r="A207" s="69"/>
      <c r="C207" s="1132" t="s">
        <v>334</v>
      </c>
      <c r="D207" s="1220" t="s">
        <v>1206</v>
      </c>
      <c r="E207" s="1220"/>
      <c r="F207" s="1220"/>
      <c r="G207" s="1217" t="s">
        <v>1215</v>
      </c>
      <c r="H207" s="1217"/>
      <c r="I207" s="1217"/>
      <c r="J207" s="1217"/>
      <c r="K207" s="1217"/>
      <c r="L207" s="1217"/>
      <c r="M207" s="1161"/>
    </row>
    <row r="208" spans="1:13" ht="23.25" customHeight="1">
      <c r="A208" s="69"/>
      <c r="C208" s="1132" t="s">
        <v>334</v>
      </c>
      <c r="D208" s="1216" t="s">
        <v>1206</v>
      </c>
      <c r="E208" s="1216"/>
      <c r="F208" s="1216"/>
      <c r="G208" s="1217" t="s">
        <v>1222</v>
      </c>
      <c r="H208" s="1217"/>
      <c r="I208" s="1217"/>
      <c r="J208" s="1217"/>
      <c r="K208" s="1217"/>
      <c r="L208" s="1217"/>
      <c r="M208" s="1161" t="s">
        <v>383</v>
      </c>
    </row>
    <row r="209" spans="1:13" ht="48.75" customHeight="1">
      <c r="A209" s="69"/>
      <c r="C209" s="1132" t="s">
        <v>334</v>
      </c>
      <c r="D209" s="1220" t="s">
        <v>1206</v>
      </c>
      <c r="E209" s="1220"/>
      <c r="F209" s="1220"/>
      <c r="G209" s="1217" t="s">
        <v>1659</v>
      </c>
      <c r="H209" s="1217"/>
      <c r="I209" s="1217"/>
      <c r="J209" s="1217"/>
      <c r="K209" s="1217"/>
      <c r="L209" s="1217"/>
      <c r="M209" s="1161"/>
    </row>
    <row r="210" spans="1:13" ht="23.25" customHeight="1">
      <c r="A210" s="69"/>
      <c r="C210" s="1132" t="s">
        <v>334</v>
      </c>
      <c r="D210" s="1216" t="s">
        <v>1206</v>
      </c>
      <c r="E210" s="1216"/>
      <c r="F210" s="1216"/>
      <c r="G210" s="1223" t="s">
        <v>1660</v>
      </c>
      <c r="H210" s="1223"/>
      <c r="I210" s="1223"/>
      <c r="J210" s="1223"/>
      <c r="K210" s="1223"/>
      <c r="L210" s="1223"/>
      <c r="M210" s="1161" t="s">
        <v>383</v>
      </c>
    </row>
    <row r="211" spans="1:13" ht="23.25" customHeight="1">
      <c r="A211" s="69"/>
      <c r="C211" s="1132" t="s">
        <v>334</v>
      </c>
      <c r="D211" s="1220" t="s">
        <v>1206</v>
      </c>
      <c r="E211" s="1220"/>
      <c r="F211" s="1220"/>
      <c r="G211" s="1217" t="s">
        <v>1661</v>
      </c>
      <c r="H211" s="1217"/>
      <c r="I211" s="1217"/>
      <c r="J211" s="1217"/>
      <c r="K211" s="1217"/>
      <c r="L211" s="1217"/>
      <c r="M211" s="1161"/>
    </row>
    <row r="212" spans="1:13" ht="23.25" customHeight="1">
      <c r="A212" s="69"/>
      <c r="C212" s="1132" t="s">
        <v>334</v>
      </c>
      <c r="D212" s="1216" t="s">
        <v>1206</v>
      </c>
      <c r="E212" s="1216"/>
      <c r="F212" s="1216"/>
      <c r="G212" s="1217" t="s">
        <v>1207</v>
      </c>
      <c r="H212" s="1217"/>
      <c r="I212" s="1217"/>
      <c r="J212" s="1217"/>
      <c r="K212" s="1217"/>
      <c r="L212" s="1217"/>
      <c r="M212" s="1161"/>
    </row>
    <row r="213" spans="1:13" ht="23.25" customHeight="1">
      <c r="A213" s="69"/>
      <c r="C213" s="1132" t="s">
        <v>334</v>
      </c>
      <c r="D213" s="1216" t="s">
        <v>1206</v>
      </c>
      <c r="E213" s="1216"/>
      <c r="F213" s="1216"/>
      <c r="G213" s="1217" t="s">
        <v>1216</v>
      </c>
      <c r="H213" s="1217"/>
      <c r="I213" s="1217"/>
      <c r="J213" s="1217"/>
      <c r="K213" s="1217"/>
      <c r="L213" s="1217"/>
      <c r="M213" s="1161"/>
    </row>
    <row r="214" spans="1:13" ht="23.25" customHeight="1">
      <c r="A214" s="69"/>
      <c r="C214" s="1132" t="s">
        <v>334</v>
      </c>
      <c r="D214" s="1216" t="s">
        <v>1206</v>
      </c>
      <c r="E214" s="1216"/>
      <c r="F214" s="1216"/>
      <c r="G214" s="1217" t="s">
        <v>1217</v>
      </c>
      <c r="H214" s="1217"/>
      <c r="I214" s="1217"/>
      <c r="J214" s="1217"/>
      <c r="K214" s="1217"/>
      <c r="L214" s="1217"/>
      <c r="M214" s="1161"/>
    </row>
    <row r="215" spans="1:13" ht="23.25" customHeight="1">
      <c r="A215" s="69"/>
      <c r="C215" s="1132" t="s">
        <v>334</v>
      </c>
      <c r="D215" s="1220" t="s">
        <v>1206</v>
      </c>
      <c r="E215" s="1220"/>
      <c r="F215" s="1220"/>
      <c r="G215" s="1217" t="s">
        <v>1218</v>
      </c>
      <c r="H215" s="1217"/>
      <c r="I215" s="1217"/>
      <c r="J215" s="1217"/>
      <c r="K215" s="1217"/>
      <c r="L215" s="1217"/>
      <c r="M215" s="1161"/>
    </row>
    <row r="216" spans="1:13" ht="23.25" customHeight="1">
      <c r="A216" s="69"/>
      <c r="C216" s="1132" t="s">
        <v>334</v>
      </c>
      <c r="D216" s="1216" t="s">
        <v>1206</v>
      </c>
      <c r="E216" s="1216"/>
      <c r="F216" s="1216"/>
      <c r="G216" s="1217" t="s">
        <v>1219</v>
      </c>
      <c r="H216" s="1217"/>
      <c r="I216" s="1217"/>
      <c r="J216" s="1217"/>
      <c r="K216" s="1217"/>
      <c r="L216" s="1217"/>
      <c r="M216" s="1161"/>
    </row>
    <row r="217" spans="1:13" ht="23.25" customHeight="1">
      <c r="A217" s="69"/>
      <c r="C217" s="1132" t="s">
        <v>334</v>
      </c>
      <c r="D217" s="1220" t="s">
        <v>1206</v>
      </c>
      <c r="E217" s="1220"/>
      <c r="F217" s="1220"/>
      <c r="G217" s="1217" t="s">
        <v>1220</v>
      </c>
      <c r="H217" s="1217"/>
      <c r="I217" s="1217"/>
      <c r="J217" s="1217"/>
      <c r="K217" s="1217"/>
      <c r="L217" s="1217"/>
      <c r="M217" s="1161"/>
    </row>
    <row r="218" spans="1:13" ht="23.25" customHeight="1">
      <c r="A218" s="69"/>
      <c r="C218" s="1132" t="s">
        <v>334</v>
      </c>
      <c r="D218" s="1216" t="s">
        <v>1206</v>
      </c>
      <c r="E218" s="1216"/>
      <c r="F218" s="1216"/>
      <c r="G218" s="1217" t="s">
        <v>1221</v>
      </c>
      <c r="H218" s="1217"/>
      <c r="I218" s="1217"/>
      <c r="J218" s="1217"/>
      <c r="K218" s="1217"/>
      <c r="L218" s="1217"/>
      <c r="M218" s="1161"/>
    </row>
    <row r="219" spans="1:13" ht="23.25" customHeight="1">
      <c r="A219" s="69"/>
      <c r="C219" s="1132" t="s">
        <v>334</v>
      </c>
      <c r="D219" s="1216" t="s">
        <v>1206</v>
      </c>
      <c r="E219" s="1216"/>
      <c r="F219" s="1216"/>
      <c r="G219" s="1217" t="s">
        <v>1223</v>
      </c>
      <c r="H219" s="1217"/>
      <c r="I219" s="1217"/>
      <c r="J219" s="1217"/>
      <c r="K219" s="1217"/>
      <c r="L219" s="1217"/>
      <c r="M219" s="1161"/>
    </row>
    <row r="220" spans="1:13">
      <c r="A220" s="69"/>
      <c r="C220" s="11"/>
      <c r="D220" s="11"/>
      <c r="E220" s="11"/>
      <c r="F220" s="11"/>
      <c r="G220" s="11"/>
      <c r="H220" s="11"/>
      <c r="I220" s="11"/>
      <c r="J220" s="11"/>
      <c r="K220" s="11"/>
      <c r="L220" s="11"/>
      <c r="M220" s="11"/>
    </row>
    <row r="221" spans="1:13">
      <c r="A221" s="69"/>
      <c r="C221" s="11"/>
      <c r="D221" s="11"/>
      <c r="E221" s="11"/>
      <c r="F221" s="11"/>
      <c r="G221" s="11"/>
      <c r="H221" s="11"/>
      <c r="I221" s="11"/>
      <c r="J221" s="11"/>
      <c r="K221" s="11"/>
      <c r="L221" s="11"/>
      <c r="M221" s="11"/>
    </row>
    <row r="222" spans="1:13">
      <c r="A222" s="69"/>
      <c r="C222" s="11"/>
      <c r="D222" s="11"/>
      <c r="E222" s="11"/>
      <c r="F222" s="11"/>
      <c r="G222" s="11"/>
      <c r="H222" s="11"/>
      <c r="I222" s="11"/>
      <c r="J222" s="11"/>
      <c r="K222" s="11"/>
      <c r="L222" s="11"/>
      <c r="M222" s="11"/>
    </row>
    <row r="223" spans="1:13" hidden="1">
      <c r="C223" s="11"/>
      <c r="D223" s="11"/>
      <c r="E223" s="11"/>
      <c r="F223" s="11"/>
      <c r="G223" s="11"/>
      <c r="H223" s="11"/>
      <c r="I223" s="11"/>
      <c r="J223" s="11"/>
      <c r="K223" s="11"/>
      <c r="L223" s="11"/>
      <c r="M223" s="11"/>
    </row>
    <row r="224" spans="1:13" hidden="1">
      <c r="C224" s="11"/>
      <c r="D224" s="11"/>
      <c r="E224" s="11"/>
      <c r="F224" s="11"/>
      <c r="G224" s="11"/>
      <c r="H224" s="11"/>
      <c r="I224" s="11"/>
      <c r="J224" s="11"/>
      <c r="K224" s="11"/>
      <c r="L224" s="11"/>
      <c r="M224" s="11"/>
    </row>
    <row r="225" s="11" customFormat="1" hidden="1"/>
    <row r="226" s="11" customFormat="1" hidden="1"/>
    <row r="227" s="11" customFormat="1" hidden="1"/>
    <row r="228" s="11" customFormat="1" hidden="1"/>
    <row r="229" s="11" customFormat="1" hidden="1"/>
    <row r="230" s="11" customFormat="1" hidden="1"/>
    <row r="231" s="11" customFormat="1" hidden="1"/>
    <row r="232" s="11" customFormat="1" hidden="1"/>
    <row r="233" s="11" customFormat="1" hidden="1"/>
    <row r="234" s="11" customFormat="1" hidden="1"/>
    <row r="235" s="11" customFormat="1" hidden="1"/>
    <row r="236" s="11" customFormat="1" hidden="1"/>
    <row r="237" s="11" customFormat="1" hidden="1"/>
    <row r="238" s="11" customFormat="1" hidden="1"/>
    <row r="239" s="11" customFormat="1" hidden="1"/>
    <row r="240" s="11" customFormat="1" hidden="1"/>
    <row r="241" s="11" customFormat="1" hidden="1"/>
    <row r="242" s="11" customFormat="1" hidden="1"/>
    <row r="243" s="11" customFormat="1" hidden="1"/>
    <row r="244" s="11" customFormat="1" hidden="1"/>
    <row r="245" s="11" customFormat="1" hidden="1"/>
    <row r="246" s="11" customFormat="1" hidden="1"/>
    <row r="247" s="11" customFormat="1" hidden="1"/>
    <row r="248" s="11" customFormat="1" hidden="1"/>
    <row r="249" s="11" customFormat="1" hidden="1"/>
    <row r="250" s="11" customFormat="1" hidden="1"/>
  </sheetData>
  <sheetProtection algorithmName="SHA-512" hashValue="qvlZME2fuIAs5uGsrQ13VfUXlS2dOEo63pJvkDkwrtLArSNtlS0YL5nxY3bMVDvJ2ROesWyUo+a+qmORsMqrrg==" saltValue="vpHTxox+ynW1aZxlkWjK2Q==" spinCount="100000" sheet="1" objects="1" scenarios="1"/>
  <mergeCells count="408">
    <mergeCell ref="D179:F179"/>
    <mergeCell ref="D180:F180"/>
    <mergeCell ref="D181:F181"/>
    <mergeCell ref="D182:F182"/>
    <mergeCell ref="D174:F174"/>
    <mergeCell ref="D175:F175"/>
    <mergeCell ref="D176:F176"/>
    <mergeCell ref="D177:F177"/>
    <mergeCell ref="D178:F178"/>
    <mergeCell ref="D170:F170"/>
    <mergeCell ref="D171:F171"/>
    <mergeCell ref="D172:F172"/>
    <mergeCell ref="D173:F173"/>
    <mergeCell ref="G169:L169"/>
    <mergeCell ref="G170:L170"/>
    <mergeCell ref="G171:L171"/>
    <mergeCell ref="G172:L172"/>
    <mergeCell ref="G173:L173"/>
    <mergeCell ref="D169:F169"/>
    <mergeCell ref="D164:F164"/>
    <mergeCell ref="D165:F165"/>
    <mergeCell ref="D166:F166"/>
    <mergeCell ref="D167:F167"/>
    <mergeCell ref="D168:F168"/>
    <mergeCell ref="G164:L164"/>
    <mergeCell ref="G165:L165"/>
    <mergeCell ref="G166:L166"/>
    <mergeCell ref="G167:L167"/>
    <mergeCell ref="G168:L168"/>
    <mergeCell ref="D159:F159"/>
    <mergeCell ref="D160:F160"/>
    <mergeCell ref="D161:F161"/>
    <mergeCell ref="D162:F162"/>
    <mergeCell ref="D163:F163"/>
    <mergeCell ref="G159:L159"/>
    <mergeCell ref="G160:L160"/>
    <mergeCell ref="G161:L161"/>
    <mergeCell ref="G162:L162"/>
    <mergeCell ref="G163:L163"/>
    <mergeCell ref="D154:F154"/>
    <mergeCell ref="D155:F155"/>
    <mergeCell ref="D156:F156"/>
    <mergeCell ref="D157:F157"/>
    <mergeCell ref="D158:F158"/>
    <mergeCell ref="G154:L154"/>
    <mergeCell ref="G155:L155"/>
    <mergeCell ref="G156:L156"/>
    <mergeCell ref="G157:L157"/>
    <mergeCell ref="G158:L158"/>
    <mergeCell ref="D148:F148"/>
    <mergeCell ref="D149:F149"/>
    <mergeCell ref="D151:F151"/>
    <mergeCell ref="D152:F152"/>
    <mergeCell ref="D153:F153"/>
    <mergeCell ref="G148:L148"/>
    <mergeCell ref="G149:L149"/>
    <mergeCell ref="G151:L151"/>
    <mergeCell ref="G152:L152"/>
    <mergeCell ref="G153:L153"/>
    <mergeCell ref="G133:L133"/>
    <mergeCell ref="G134:L134"/>
    <mergeCell ref="D145:F145"/>
    <mergeCell ref="D146:F146"/>
    <mergeCell ref="D147:F147"/>
    <mergeCell ref="D140:F140"/>
    <mergeCell ref="D141:F141"/>
    <mergeCell ref="D143:F143"/>
    <mergeCell ref="D144:F144"/>
    <mergeCell ref="G140:L140"/>
    <mergeCell ref="G141:L141"/>
    <mergeCell ref="G143:L143"/>
    <mergeCell ref="G144:L144"/>
    <mergeCell ref="G145:L145"/>
    <mergeCell ref="G146:L146"/>
    <mergeCell ref="G147:L147"/>
    <mergeCell ref="D130:F130"/>
    <mergeCell ref="D142:F142"/>
    <mergeCell ref="D131:F131"/>
    <mergeCell ref="D126:F126"/>
    <mergeCell ref="D127:F127"/>
    <mergeCell ref="D128:F128"/>
    <mergeCell ref="D129:F129"/>
    <mergeCell ref="D121:F121"/>
    <mergeCell ref="D122:F122"/>
    <mergeCell ref="D123:F123"/>
    <mergeCell ref="D124:F124"/>
    <mergeCell ref="D125:F125"/>
    <mergeCell ref="D132:F132"/>
    <mergeCell ref="D133:F133"/>
    <mergeCell ref="D134:F134"/>
    <mergeCell ref="D135:F135"/>
    <mergeCell ref="D136:F136"/>
    <mergeCell ref="D137:F137"/>
    <mergeCell ref="D138:F138"/>
    <mergeCell ref="D139:F139"/>
    <mergeCell ref="D116:F116"/>
    <mergeCell ref="D117:F117"/>
    <mergeCell ref="D118:F118"/>
    <mergeCell ref="D119:F119"/>
    <mergeCell ref="D120:F120"/>
    <mergeCell ref="G116:L116"/>
    <mergeCell ref="G117:L117"/>
    <mergeCell ref="G118:L118"/>
    <mergeCell ref="G119:L119"/>
    <mergeCell ref="G120:L120"/>
    <mergeCell ref="D112:F112"/>
    <mergeCell ref="D113:F113"/>
    <mergeCell ref="D114:F114"/>
    <mergeCell ref="D115:F115"/>
    <mergeCell ref="G111:L111"/>
    <mergeCell ref="G112:L112"/>
    <mergeCell ref="G113:L113"/>
    <mergeCell ref="G114:L114"/>
    <mergeCell ref="G115:L115"/>
    <mergeCell ref="D108:F108"/>
    <mergeCell ref="D109:F109"/>
    <mergeCell ref="D110:F110"/>
    <mergeCell ref="G106:L106"/>
    <mergeCell ref="G107:L107"/>
    <mergeCell ref="G108:L108"/>
    <mergeCell ref="G109:L109"/>
    <mergeCell ref="G110:L110"/>
    <mergeCell ref="D111:F111"/>
    <mergeCell ref="D104:F104"/>
    <mergeCell ref="D105:F105"/>
    <mergeCell ref="G101:L101"/>
    <mergeCell ref="G102:L102"/>
    <mergeCell ref="G103:L103"/>
    <mergeCell ref="G104:L104"/>
    <mergeCell ref="G105:L105"/>
    <mergeCell ref="D106:F106"/>
    <mergeCell ref="D107:F107"/>
    <mergeCell ref="D99:F99"/>
    <mergeCell ref="D100:F100"/>
    <mergeCell ref="G97:L97"/>
    <mergeCell ref="G98:L98"/>
    <mergeCell ref="G99:L99"/>
    <mergeCell ref="G100:L100"/>
    <mergeCell ref="D101:F101"/>
    <mergeCell ref="D102:F102"/>
    <mergeCell ref="D103:F103"/>
    <mergeCell ref="D94:F94"/>
    <mergeCell ref="D95:F95"/>
    <mergeCell ref="D96:F96"/>
    <mergeCell ref="G93:L93"/>
    <mergeCell ref="G94:L94"/>
    <mergeCell ref="G95:L95"/>
    <mergeCell ref="G96:L96"/>
    <mergeCell ref="D97:F97"/>
    <mergeCell ref="D98:F98"/>
    <mergeCell ref="D89:F89"/>
    <mergeCell ref="D90:F90"/>
    <mergeCell ref="D91:F91"/>
    <mergeCell ref="D92:F92"/>
    <mergeCell ref="G89:L89"/>
    <mergeCell ref="G90:L90"/>
    <mergeCell ref="G91:L91"/>
    <mergeCell ref="G92:L92"/>
    <mergeCell ref="D93:F93"/>
    <mergeCell ref="D85:F85"/>
    <mergeCell ref="D86:F86"/>
    <mergeCell ref="D87:F87"/>
    <mergeCell ref="D88:F88"/>
    <mergeCell ref="G85:L85"/>
    <mergeCell ref="G86:L86"/>
    <mergeCell ref="G87:L87"/>
    <mergeCell ref="G88:L88"/>
    <mergeCell ref="D81:F81"/>
    <mergeCell ref="D82:F82"/>
    <mergeCell ref="D83:F83"/>
    <mergeCell ref="D84:F84"/>
    <mergeCell ref="G82:L82"/>
    <mergeCell ref="G83:L83"/>
    <mergeCell ref="G84:L84"/>
    <mergeCell ref="G44:L44"/>
    <mergeCell ref="G45:L45"/>
    <mergeCell ref="G46:L46"/>
    <mergeCell ref="G48:L48"/>
    <mergeCell ref="G47:L47"/>
    <mergeCell ref="G40:L40"/>
    <mergeCell ref="G41:L41"/>
    <mergeCell ref="G42:L42"/>
    <mergeCell ref="G43:L43"/>
    <mergeCell ref="D48:F48"/>
    <mergeCell ref="D44:F44"/>
    <mergeCell ref="D45:F45"/>
    <mergeCell ref="D46:F46"/>
    <mergeCell ref="D41:F41"/>
    <mergeCell ref="D42:F42"/>
    <mergeCell ref="D43:F43"/>
    <mergeCell ref="D47:F47"/>
    <mergeCell ref="D32:F32"/>
    <mergeCell ref="D40:F40"/>
    <mergeCell ref="D33:F33"/>
    <mergeCell ref="G19:L19"/>
    <mergeCell ref="G20:L20"/>
    <mergeCell ref="G21:L21"/>
    <mergeCell ref="G22:L22"/>
    <mergeCell ref="G23:L23"/>
    <mergeCell ref="G24:L24"/>
    <mergeCell ref="G25:L25"/>
    <mergeCell ref="G26:L26"/>
    <mergeCell ref="G27:L27"/>
    <mergeCell ref="D22:F22"/>
    <mergeCell ref="D23:F23"/>
    <mergeCell ref="D24:F24"/>
    <mergeCell ref="D25:F25"/>
    <mergeCell ref="D39:F39"/>
    <mergeCell ref="D34:F34"/>
    <mergeCell ref="D37:F37"/>
    <mergeCell ref="D38:F38"/>
    <mergeCell ref="G38:L38"/>
    <mergeCell ref="G39:L39"/>
    <mergeCell ref="G28:L28"/>
    <mergeCell ref="G29:L29"/>
    <mergeCell ref="G30:L30"/>
    <mergeCell ref="G31:L31"/>
    <mergeCell ref="D28:F28"/>
    <mergeCell ref="D29:F29"/>
    <mergeCell ref="D31:F31"/>
    <mergeCell ref="G32:L32"/>
    <mergeCell ref="G34:L34"/>
    <mergeCell ref="G35:L35"/>
    <mergeCell ref="G36:L36"/>
    <mergeCell ref="G37:L37"/>
    <mergeCell ref="G33:L33"/>
    <mergeCell ref="C3:W3"/>
    <mergeCell ref="D75:F75"/>
    <mergeCell ref="D76:F76"/>
    <mergeCell ref="D72:F72"/>
    <mergeCell ref="D73:F73"/>
    <mergeCell ref="D74:F74"/>
    <mergeCell ref="D69:F69"/>
    <mergeCell ref="D70:F70"/>
    <mergeCell ref="D71:F71"/>
    <mergeCell ref="D53:F53"/>
    <mergeCell ref="D54:F54"/>
    <mergeCell ref="D50:F50"/>
    <mergeCell ref="D51:F51"/>
    <mergeCell ref="D52:F52"/>
    <mergeCell ref="C6:J6"/>
    <mergeCell ref="D20:F20"/>
    <mergeCell ref="C18:J18"/>
    <mergeCell ref="D19:F19"/>
    <mergeCell ref="D35:F35"/>
    <mergeCell ref="D36:F36"/>
    <mergeCell ref="D26:F26"/>
    <mergeCell ref="D27:F27"/>
    <mergeCell ref="D30:F30"/>
    <mergeCell ref="D21:F21"/>
    <mergeCell ref="G54:L54"/>
    <mergeCell ref="D55:F55"/>
    <mergeCell ref="G55:L55"/>
    <mergeCell ref="D56:F56"/>
    <mergeCell ref="G56:L56"/>
    <mergeCell ref="G50:L50"/>
    <mergeCell ref="G51:L51"/>
    <mergeCell ref="G52:L52"/>
    <mergeCell ref="G53:L53"/>
    <mergeCell ref="D57:F57"/>
    <mergeCell ref="G57:L57"/>
    <mergeCell ref="D58:F58"/>
    <mergeCell ref="G58:L58"/>
    <mergeCell ref="D59:F59"/>
    <mergeCell ref="G59:L59"/>
    <mergeCell ref="D61:F61"/>
    <mergeCell ref="G61:L61"/>
    <mergeCell ref="D62:F62"/>
    <mergeCell ref="G62:L62"/>
    <mergeCell ref="D60:F60"/>
    <mergeCell ref="G60:L60"/>
    <mergeCell ref="D63:F63"/>
    <mergeCell ref="G63:L63"/>
    <mergeCell ref="D64:F64"/>
    <mergeCell ref="G64:L64"/>
    <mergeCell ref="D65:F65"/>
    <mergeCell ref="G65:L65"/>
    <mergeCell ref="D66:F66"/>
    <mergeCell ref="G66:L66"/>
    <mergeCell ref="D67:F67"/>
    <mergeCell ref="G67:L67"/>
    <mergeCell ref="D68:F68"/>
    <mergeCell ref="G68:L68"/>
    <mergeCell ref="G69:L69"/>
    <mergeCell ref="G76:L76"/>
    <mergeCell ref="G77:L77"/>
    <mergeCell ref="G78:L78"/>
    <mergeCell ref="G79:L79"/>
    <mergeCell ref="G80:L80"/>
    <mergeCell ref="G81:L81"/>
    <mergeCell ref="G73:L73"/>
    <mergeCell ref="G74:L74"/>
    <mergeCell ref="G75:L75"/>
    <mergeCell ref="D77:F77"/>
    <mergeCell ref="D78:F78"/>
    <mergeCell ref="D79:F79"/>
    <mergeCell ref="D80:F80"/>
    <mergeCell ref="G70:L70"/>
    <mergeCell ref="G71:L71"/>
    <mergeCell ref="G72:L72"/>
    <mergeCell ref="G174:L174"/>
    <mergeCell ref="G175:L175"/>
    <mergeCell ref="G176:L176"/>
    <mergeCell ref="G177:L177"/>
    <mergeCell ref="G178:L178"/>
    <mergeCell ref="G179:L179"/>
    <mergeCell ref="G121:L121"/>
    <mergeCell ref="G122:L122"/>
    <mergeCell ref="G123:L123"/>
    <mergeCell ref="G124:L124"/>
    <mergeCell ref="G125:L125"/>
    <mergeCell ref="G126:L126"/>
    <mergeCell ref="G127:L127"/>
    <mergeCell ref="G128:L128"/>
    <mergeCell ref="G129:L129"/>
    <mergeCell ref="G130:L130"/>
    <mergeCell ref="G142:L142"/>
    <mergeCell ref="G131:L131"/>
    <mergeCell ref="G135:L135"/>
    <mergeCell ref="G136:L136"/>
    <mergeCell ref="G137:L137"/>
    <mergeCell ref="G138:L138"/>
    <mergeCell ref="G139:L139"/>
    <mergeCell ref="G132:L132"/>
    <mergeCell ref="G180:L180"/>
    <mergeCell ref="G181:L181"/>
    <mergeCell ref="G182:L182"/>
    <mergeCell ref="D183:F183"/>
    <mergeCell ref="G183:L183"/>
    <mergeCell ref="D184:F184"/>
    <mergeCell ref="G184:L184"/>
    <mergeCell ref="D185:F185"/>
    <mergeCell ref="G185:L185"/>
    <mergeCell ref="D186:F186"/>
    <mergeCell ref="G186:L186"/>
    <mergeCell ref="D187:F187"/>
    <mergeCell ref="G187:L187"/>
    <mergeCell ref="D188:F188"/>
    <mergeCell ref="G188:L188"/>
    <mergeCell ref="D189:F189"/>
    <mergeCell ref="G189:L189"/>
    <mergeCell ref="D190:F190"/>
    <mergeCell ref="G190:L190"/>
    <mergeCell ref="G197:L197"/>
    <mergeCell ref="D198:F198"/>
    <mergeCell ref="G198:L198"/>
    <mergeCell ref="D199:F199"/>
    <mergeCell ref="G199:L199"/>
    <mergeCell ref="D200:F200"/>
    <mergeCell ref="G200:L200"/>
    <mergeCell ref="D191:F191"/>
    <mergeCell ref="G191:L191"/>
    <mergeCell ref="D192:F192"/>
    <mergeCell ref="G192:L192"/>
    <mergeCell ref="D193:F193"/>
    <mergeCell ref="G193:L193"/>
    <mergeCell ref="D194:F194"/>
    <mergeCell ref="G194:L194"/>
    <mergeCell ref="D195:F195"/>
    <mergeCell ref="G195:L195"/>
    <mergeCell ref="G202:L202"/>
    <mergeCell ref="D211:F211"/>
    <mergeCell ref="G211:L211"/>
    <mergeCell ref="C7:M14"/>
    <mergeCell ref="C15:G15"/>
    <mergeCell ref="H15:L15"/>
    <mergeCell ref="D212:F212"/>
    <mergeCell ref="G212:L212"/>
    <mergeCell ref="D203:F203"/>
    <mergeCell ref="G203:L203"/>
    <mergeCell ref="D204:F204"/>
    <mergeCell ref="G204:L204"/>
    <mergeCell ref="D205:F205"/>
    <mergeCell ref="G205:L205"/>
    <mergeCell ref="D206:F206"/>
    <mergeCell ref="G206:L206"/>
    <mergeCell ref="D207:F207"/>
    <mergeCell ref="G207:L207"/>
    <mergeCell ref="G209:L209"/>
    <mergeCell ref="D210:F210"/>
    <mergeCell ref="G210:L210"/>
    <mergeCell ref="D196:F196"/>
    <mergeCell ref="G196:L196"/>
    <mergeCell ref="D197:F197"/>
    <mergeCell ref="D218:F218"/>
    <mergeCell ref="G218:L218"/>
    <mergeCell ref="D219:F219"/>
    <mergeCell ref="G219:L219"/>
    <mergeCell ref="D49:F49"/>
    <mergeCell ref="G49:L49"/>
    <mergeCell ref="D150:F150"/>
    <mergeCell ref="G150:L150"/>
    <mergeCell ref="D213:F213"/>
    <mergeCell ref="G213:L213"/>
    <mergeCell ref="D214:F214"/>
    <mergeCell ref="G214:L214"/>
    <mergeCell ref="D215:F215"/>
    <mergeCell ref="G215:L215"/>
    <mergeCell ref="D216:F216"/>
    <mergeCell ref="G216:L216"/>
    <mergeCell ref="D217:F217"/>
    <mergeCell ref="G217:L217"/>
    <mergeCell ref="D208:F208"/>
    <mergeCell ref="G208:L208"/>
    <mergeCell ref="D209:F209"/>
    <mergeCell ref="D201:F201"/>
    <mergeCell ref="G201:L201"/>
    <mergeCell ref="D202:F202"/>
  </mergeCells>
  <hyperlinks>
    <hyperlink ref="G52:M52" location="'SAÚDE, SEGURANÇA E BEM-ESTAR'!C6" display="GRI 403-2 - Identificação de periculosidade, avaliação de riscos e investigação de incidentes | GRI 403-7 - Prevenção e mitigação de impactos de saúde e segurança do trabalho diretamente vinculados com relações de negócios" xr:uid="{6502D17B-F214-4862-8FFB-2B953CA57235}"/>
    <hyperlink ref="G53:M53" location="'SAÚDE, SEGURANÇA E BEM-ESTAR'!C24" display="GRI 403-3 - Serviços de saúde do trabalho | GRI 403-6 - Saúde ocupacional" xr:uid="{D1F73170-4049-4368-A20B-80EF66E6CA01}"/>
    <hyperlink ref="G54:M54" location="'SAÚDE, SEGURANÇA E BEM-ESTAR'!C41" display="GRI 403-5 - Capacitação de trabalhadores(as) em saúde e segurança do trabalho" xr:uid="{572EB9F4-968D-4D4D-A3A5-A58B916BEFBE}"/>
    <hyperlink ref="G57:M57" location="'SAÚDE, SEGURANÇA E BEM-ESTAR'!C53" display="GRI 403-8 - Trabalhadores cobertos por um sistema de gestão de saúde e segurança do trabalho" xr:uid="{55CCC56F-1566-4221-96C2-CCEEE1B78A6B}"/>
    <hyperlink ref="G58:M58" location="'SAÚDE, SEGURANÇA E BEM-ESTAR'!C75" display="GRI 403-9 - Acidentes de trabalho | SASB EM-MM-320A.1,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 CBA-45 - Taxa de frequência total de acidentes registráveis (TRIFR)" xr:uid="{B04F11F6-E2AB-4E98-9850-0E592413074E}"/>
    <hyperlink ref="G59:M59" location="'SAÚDE, SEGURANÇA E BEM-ESTAR'!C127" display="GRI 403-10 - Problemas de saúde relacionados ao trabalho" xr:uid="{AC0C5D53-63E0-4443-846F-0763FDE6A91E}"/>
    <hyperlink ref="G63:M63" location="'SAÚDE, SEGURANÇA E BEM-ESTAR'!C135" display="CBA-45 - Taxa de frequência total de acidentes registráveis (TRIFR) - Funcionários(as)" xr:uid="{2F3851AC-8030-4DB5-8ABA-8043BA815CF2}"/>
    <hyperlink ref="G64:M64" location="'LEGADO SOCIAL'!C6" display="GRI 203-1 - Investimentos em infraestrutura e apoio a serviços" xr:uid="{661E2131-C87C-4EF6-BB91-9BE751936934}"/>
    <hyperlink ref="G65:M65" location="'LEGADO SOCIAL'!C17" display="GRI 413-1 - Operações com engajamento, avaliações de impacto e programas de desenvolvimento voltados à comunidade local, Percentual de operações que implementaram engajamento, avaliações de impacto e/ou programas de desenvolvimento voltados para a comunidade local | CBA-46 - Engajamento à comunidade" xr:uid="{D21C520B-CDD7-4CBE-8E03-EA87956A995C}"/>
    <hyperlink ref="G66:M66" location="'LEGADO SOCIAL'!C34" display="GRI 413-2 - Operações com impactos negativos significativos – reais ou potenciais – nas comunidades locais" xr:uid="{1B51A333-21F9-45F4-95EA-9EBC8AA34600}"/>
    <hyperlink ref="G70:M70" location="'LEGADO SOCIAL'!C48" display="CBA-10 - Total de investimentos sociais realizados (R$)" xr:uid="{10FEAAAC-616B-4CBA-BD37-BBF8931CA44C}"/>
    <hyperlink ref="G72:M72" location="'LEGADO SOCIAL'!C59" display="CBA-47 -  Estrutura e implementação da consulta à comunidade" xr:uid="{B2AD32AD-9BED-44D4-984B-7BBEC498E14A}"/>
    <hyperlink ref="G73:M73" location="'LEGADO SOCIAL'!C70" display="CBA-48 - Programas de realocação " xr:uid="{321439AB-DD22-49CC-86EC-863AAB8F3E2D}"/>
    <hyperlink ref="G74:M74" location="'LEGADO SOCIAL'!C81" display="CBA-49 - Povos Indígenas e Preservação Cultural" xr:uid="{CF92D225-52CF-4FBB-AC3E-39F002B7A72A}"/>
    <hyperlink ref="G75:M75" location="'LEGADO SOCIAL'!C98" display="CBA-50 - Gerenciamento das forças de segurança" xr:uid="{E5A99E85-FBFF-4FD1-B106-CD6B57F05D24}"/>
    <hyperlink ref="G76:M76" location="'LEGADO SOCIAL'!C108" display="CBA-51 - Emprego local" xr:uid="{FF134F4F-D401-4B91-A1D0-CE33CC9AB849}"/>
    <hyperlink ref="G69:M69" location="ÍNDICE!C129" display="EM-MM-210b.1 - Discussão do processo para gerenciar riscos e oportunidades associados aos direitos e interesses da comunidade" xr:uid="{DFBE1902-7E82-4FC8-942C-7BF520B0C17D}"/>
    <hyperlink ref="G77:M77" location="'LEGADO SOCIAL'!C142" display="CBA-80 - Programas sociais de fechamento de minas" xr:uid="{89FE9540-2022-4CDE-93A9-2F058AF67372}"/>
    <hyperlink ref="G78:M78" location="'LEGADO SOCIAL'!C153" display="Programas de Educação Ambiental (PEA) Corporativo" xr:uid="{7D3A0993-61BB-4441-8FD9-A51DF2C4FB52}"/>
    <hyperlink ref="G79:M79" location="'DIREITOS HUMANOS'!C6" display="GRI 412-1 - Operações submetidas a avaliações de direitos humanos ou de impacto nos direitos humanos" xr:uid="{A3B884BD-1BAC-498A-AB3C-356164FF5482}"/>
    <hyperlink ref="G80:M80" location="'DIREITOS HUMANOS'!C15" display="GRI 412-2 - Capacitação de empregados(as) em políticas ou procedimentos de direitos humanos " xr:uid="{9880B645-358E-40A4-90E4-2C4128D79BE7}"/>
    <hyperlink ref="G81:M81" location="'DIREITOS HUMANOS'!C26" display="GRI 412-3 - Acordos e contratos de investimentos significativos que incluem cláusulas sobre direitos humanos  ou que foram submetidos a avaliação de direitos humanos" xr:uid="{22F5BB69-AB3D-4793-9050-2F5E3EE09C9F}"/>
    <hyperlink ref="G83:M83" location="'DIREITOS HUMANOS'!C43" display="CBA-34 - Processo de devida diligência em direitos humanos" xr:uid="{2FE849E1-6033-44F8-BC2C-6643875065EA}"/>
    <hyperlink ref="G84:M84" location="'DIREITOS HUMANOS'!C51" display="CBA-35 -  Avaliação de direitos humanos " xr:uid="{443E43DE-C122-46CF-9665-B73D51526B90}"/>
    <hyperlink ref="G85:M85" location="'DIREITOS HUMANOS'!C63" display="CBA-36 - Mitigação e remediação de direitos humanos" xr:uid="{FE8524FF-A781-42A2-97EA-0E3A26F1A271}"/>
    <hyperlink ref="G82:M82" location="'DIREITOS HUMANOS'!C71" display="SASB EM-MM-210a.3 - Discussão dos processos de engajamento e práticas de devida diligência com respeito aos direitos humanos, direitos indígenas e operação em áreas de conflito" xr:uid="{87E233FF-5514-42B2-B916-14A4F3CB8EDB}"/>
    <hyperlink ref="G87:M87" location="'MUDANÇAS CLIMÁTICAS'!C35" display="GRI 305-1 - Emissões Diretas (escopo 1) de Gases de Efeito Estufa (GEE) | SASB EM-MM-110A.1, SASB IF-EU-110A.1 - Emissões Globais Brutas do Escopo 1, Porcentagem Coberta por Regulamentações de Limitação de Emissões " xr:uid="{8AC2FA6E-350D-4F7B-9AF7-25033849CA80}"/>
    <hyperlink ref="G88:M88" location="'MUDANÇAS CLIMÁTICAS'!C52" display="GRI 305-2 - Emissões indiretas (Escopo 2) de Gases de Efeito Estufa (GEE) provenientes da aquisição de energia | SASB IF-EU-110A.2 - Emissões de Gases de Efeito Estufa (GEE) associadas ao fornecimento de energia_x0009_" xr:uid="{54C733F4-3E0F-43FE-A740-CADF773035D1}"/>
    <hyperlink ref="G89:M89" location="'MUDANÇAS CLIMÁTICAS'!C73" display="GRI 305-3 - Outras Emissões Indiretas (ESCOPO 3) de Gases de Efeito Estufa (GEE)" xr:uid="{92C3F70A-C0FB-4170-8024-4869BFFF5E74}"/>
    <hyperlink ref="G90:M90" location="ÍNDICE!C87" display="GRI 305-4 - Intensidade de emissões de gases de efeito estufa (GEE) " xr:uid="{CCEAC738-92C3-4843-90EA-E12FDC126592}"/>
    <hyperlink ref="G91:M91" location="'MUDANÇAS CLIMÁTICAS'!C118" display="GRI 305-5 - Redução de emissões de gases de efeito estufa (GEE)" xr:uid="{249112DA-0595-4876-9D10-5ABD986EBA09}"/>
    <hyperlink ref="G92:M92" location="'MUDANÇAS CLIMÁTICAS'!C123" display="GRI 305-6 - Emissões de substâncias destruidoras da camada de ozônio (SDO)" xr:uid="{2B1A72FC-B5BC-4583-AC82-C64D06B49052}"/>
    <hyperlink ref="G93:M93" location="'MUDANÇAS CLIMÁTICAS'!C128" display="GRI 305-7 - Emissões de NOx, SOx e Outras Emissões Atmosféricas Significativas | SASB EM-MM-120A.1, SASB IF-EU-120A.1 - NOx (excluindo N2O), SOx, Material Particulado (PM10), Chumbo (PB) e Mercúrio (HG)" xr:uid="{B7F26685-2C37-4013-AEA1-07D4FC2A0BE5}"/>
    <hyperlink ref="G95:M95" location="'MUDANÇAS CLIMÁTICAS'!C148" display="SASB EM-MM-110a.2 - Discussão da estratégia ou plano de longo e curto prazos para gerenciar as emissões do escopo 1, metas de redução de emissões e uma análise do desempenho em relação a essas metas | SASB IF-EU-110a.3 - Discussão da estratégia ou plano de curto e longo prazo para gerenciar as emissões do Escopo 1, metas de redução de emissões e análise de desempenho em relação a essas metas" xr:uid="{85686B85-D52C-4CE0-ACB0-0D41E42F454A}"/>
    <hyperlink ref="G101:M101" location="'MUDANÇAS CLIMÁTICAS'!C178" display="CBA-67 - Emissões diretas de Perfluorocarbono" xr:uid="{C0169809-85FA-4321-8017-6F3E32D73F77}"/>
    <hyperlink ref="G109:M109" location="'ENERGIA RENOV. E EFICIÊNCIA'!C6" display="CBA-52 - Programas de gestão de energia" xr:uid="{93216B44-8B28-495C-8D11-85FFD0F47C46}"/>
    <hyperlink ref="G110:M110" location="'ENERGIA RENOV. E EFICIÊNCIA'!C18" display="CBA-53 - Consumo de energia em MWh" xr:uid="{4F7B75F5-48FB-4E57-8B78-C3AE4125DF2A}"/>
    <hyperlink ref="G102:M102" location="'ENERGIA RENOV. E EFICIÊNCIA'!C30" display="GRI 302-2 - Consumo de energia fora da Organização" xr:uid="{5EEB2098-5B6B-4E7E-8C96-2B30E687DC3F}"/>
    <hyperlink ref="G104:M104" location="'ENERGIA RENOV. E EFICIÊNCIA'!C52" display="GRI 302-5 - Reduções nos Requisitos Energéticos de Produtos e Serviços" xr:uid="{3F3F66A2-79C7-45A0-86C5-08CB9B74DAE4}"/>
    <hyperlink ref="G105:M105" location="'ENERGIA RENOV. E EFICIÊNCIA'!C64" display="SASB IF-EU-000.A - Número de clientes atendidos: (1) residenciais, (2) comerciais e (3) industriais | SASB IF-EU-000.B - Eletricidade total entregue a: (1) clientes residenciais, (2) comerciais, (3) industriais, (4) todos os outros clientes de varejo e (5) clientes de atacado." xr:uid="{B93FDCF0-4E68-42E2-99C0-F8F218465A1A}"/>
    <hyperlink ref="G107:M107" location="'ENERGIA RENOV. E EFICIÊNCIA'!C73" display="SASB IF-EU-000.C - Comprimento das linhas de transmissão, em quilômetros" xr:uid="{BC636630-3D5B-446D-B21D-5DBEE2714F6D}"/>
    <hyperlink ref="G108:M108" location="'ENERGIA RENOV. E EFICIÊNCIA'!C77" display="SASB IF-EU-000.E - Total de Eletricidade Comprada no Atacado" xr:uid="{BC4D6645-7EED-4BD5-9273-8BD3D5599CA3}"/>
    <hyperlink ref="G128:M128" location="'BIODIVER. E SERV. ECOSSIST.'!C6" display="Divulgações recomendadas TNFD - Governança" xr:uid="{4F6A4CB3-07C2-4C35-B383-FD6019FB724A}"/>
    <hyperlink ref="G126:M126" location="'BIODIVER. E SERV. ECOSSIST.'!C14" display="Divulgações recomendadas TNFD - Estratégia" xr:uid="{9BBDAAB2-D8F2-4528-8A21-F937FFE90F4E}"/>
    <hyperlink ref="G127:M127" location="'BIODIVER. E SERV. ECOSSIST.'!C21" display="Divulgações recomendadas TNFD - Gestão de riscos e impactos" xr:uid="{416538BB-67A6-4B0F-9B0F-9BB314E6CB57}"/>
    <hyperlink ref="G129:M129" location="'BIODIVER. E SERV. ECOSSIST.'!C28" display="Divulgações recomendadas TNFD - Métricas e metas" xr:uid="{C72F2556-AD1A-45FC-86BD-44B0D5D7827D}"/>
    <hyperlink ref="G111:M111" location="'BIODIVER. E SERV. ECOSSIST.'!C35" display="GRI 101-1 - Políticas para deter e reverter a perda de biodiversidade" xr:uid="{41D84DFC-20F0-47DC-9189-274FEDFD9601}"/>
    <hyperlink ref="G112:M112" location="'BIODIVER. E SERV. ECOSSIST.'!C58" display="GRI 101-1, 101-2, 101-4 - Iniciativas em Unidades operacionais" xr:uid="{16F0BB23-C8C9-4864-99C9-F22A369E9C73}"/>
    <hyperlink ref="G113:M113" location="'BIODIVER. E SERV. ECOSSIST.'!C89" display="GRI 101-2 - Habitats em restauração/reabilitação e restaurados/reabilitados" xr:uid="{3B671B60-BB84-4E2F-841C-2BA221B61454}"/>
    <hyperlink ref="G114:M114" location="'BIODIVER. E SERV. ECOSSIST.'!C100" display="GRI 101-3 - Acesso e repartição justa e equitativa de benefícios" xr:uid="{380F241F-DEC2-4FFB-891E-54A2EDBCA999}"/>
    <hyperlink ref="G115:M115"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BCBC6D4F-C20D-4164-B558-CBBFD1EC6B00}"/>
    <hyperlink ref="G122:M122" location="'BIODIVER. E SERV. ECOSSIST.'!C169" display="CBA-69 - Exposição e avaliação da biodiversidade" xr:uid="{FB89D1C4-CC36-48AE-BE72-0AB3BE9B142E}"/>
    <hyperlink ref="G120:M120" location="'BIODIVER. E SERV. ECOSSIST.'!C178" display="SASB EM-MM-160A.3 - Porcentagem de (1) reservas provadas e (2) prováveis em ou perto de locais com status de conservação protegido ou hábitat de espécies ameaçadas" xr:uid="{56F556FF-8A01-4CFB-AA94-FE831733A7F9}"/>
    <hyperlink ref="G119:M119" location="'BIODIVER. E SERV. ECOSSIST.'!C182" display="SASB EM-MM-160A.1 - Descrição das políticas e práticas de gestão ambiental para locais ativos_x0009__x0009__x0009__x0009__x0009__x0009__x0009__x0009__x0009__x0009__x0009__x0009__x0009__x0009_" xr:uid="{DD241079-C92A-4E17-9384-71D6CA85CCDF}"/>
    <hyperlink ref="G124:M124" location="'BIODIVER. E SERV. ECOSSIST.'!C213" display="CBA-71 - Áreas alteradas e reabilitadas e locais identificados como exigindo planos de gestão da biodiversidade" xr:uid="{B44D294B-F9B2-4FBA-8EDC-27396D62EEF8}"/>
    <hyperlink ref="G130:M130" location="'BIODIVER. E SERV. ECOSSIST.'!C232" display="Reabilitação ambiental l Recuperação de áreas l Fechamento de mina" xr:uid="{D014B65E-E67F-46FC-AE8B-B36BAAB606F5}"/>
    <hyperlink ref="G125:M125" location="'BIODIVER. E SERV. ECOSSIST.'!C252" display="CBA-81 - Planos de fechamento de minas" xr:uid="{9CAB540C-F5A3-4E00-8BC5-6C7AFA18B1F3}"/>
    <hyperlink ref="G123:M123" location="'BIODIVER. E SERV. ECOSSIST.'!C264" display="CBA-70 - Ações de mitigação da biodiversidade" xr:uid="{090D098B-6B79-443B-A255-FBBF83120FF6}"/>
    <hyperlink ref="G142:M142" location="'RECURSOS HÍDRICOS'!C10" display="CBA-61 - Programas de Gestão de Eficiência Hídrica" xr:uid="{16101B7E-8F1B-4848-ACF1-D4C7C177D7B7}"/>
    <hyperlink ref="G133:M133"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B5CA9912-F66A-4AB5-A6BB-E9D4B5B4B033}"/>
    <hyperlink ref="G144:M144" location="'RECURSOS HÍDRICOS'!C45" display="CBA-63 - Consumo de água em áreas com escassez hídrica (milhões de m³)" xr:uid="{8D60D7FC-2C9B-4F6D-A918-73D62E32FDDD}"/>
    <hyperlink ref="G136:M136" location="'RECURSOS HÍDRICOS'!C50" display="SASB EM-MM-140A.1, SASB IF-EU-140A.1 - (1) Total de água doce retirada, (2) Total de água doce consumida, porcentagem de cada um em regiões com estresse hídrico de linha de base alto ou extremamente alto" xr:uid="{9EB9BE40-E1AD-4858-ABCE-038DA414409C}"/>
    <hyperlink ref="G134:M134" location="'RECURSOS HÍDRICOS'!C79" display="GRI 303-4 - Descarte de água" xr:uid="{08DC36FA-A65A-418C-9C18-73BE4491F5E3}"/>
    <hyperlink ref="G141:M141" location="'RECURSOS HÍDRICOS'!C99" display="CBA-2 - Água reutilizada ou reciclada" xr:uid="{0CF50385-116E-4FB1-B54F-11635B453E8F}"/>
    <hyperlink ref="G146:M146" location="'RECURSOS HÍDRICOS'!C110" display="CBA-65 - Exposição a áreas com estresse hídrico" xr:uid="{62E9B0D1-97B2-40C5-83C4-03E2EA64C0B4}"/>
    <hyperlink ref="G145:M145" location="ÍNDICE!C123" display="CBA-64 - Impactos nos negócios de incidentes relacionados à água" xr:uid="{1E821D12-8973-4528-9809-89B7C924B24E}"/>
    <hyperlink ref="G147:M147" location="'RECURSOS HÍDRICOS'!C130" display="CBA-66 - Programas de Gestão de Riscos Hídricos" xr:uid="{055AC712-C6A0-43E9-BF8B-76FDD0BCFF3E}"/>
    <hyperlink ref="G137:M137" location="'RECURSOS HÍDRICOS'!C142" display="SASB EM-MM-140A.2 | SASB IF-EU-140A.2 - Número de incidentes de não conformidade associados a licenças, padrões e regulamentos de qualidade da água" xr:uid="{D73D5F8E-40D7-44AD-BD72-10981D63BC88}"/>
    <hyperlink ref="G140:M140" location="'RECURSOS HÍDRICOS'!C146" display="SASB IF-EU-140A.3 - Descrição dos riscos de gestão da água e discussão de estratégias e práticas para mitigar esses riscos" xr:uid="{84BD199A-6EA8-4DD9-B725-43395D5CDEE8}"/>
    <hyperlink ref="G131:M131" location="'RECURSOS HÍDRICOS'!C175" display="GRI 303-1 - Interações com a água como um recurso compartilhado" xr:uid="{BF1FA632-BDD8-48C2-89AC-69D59893203F}"/>
    <hyperlink ref="G132:M132" location="'RECURSOS HÍDRICOS'!C198" display="GRI 303-2 - Gestão dos impactos relacionados ao descarte de água" xr:uid="{DA27C418-E6AA-4ED8-A9A7-78E3584E27F9}"/>
    <hyperlink ref="G157:M157" location="'RESÍDUOS E COPRODUTOS'!C6" display="CBA-54 - Programas de gerenciamento de resíduos" xr:uid="{78EE129B-43CC-4C25-A056-A241EC43B710}"/>
    <hyperlink ref="G148:M148"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BC74E385-E878-410F-B5BA-D1E77CB82011}"/>
    <hyperlink ref="G151:M151" location="'RESÍDUOS E COPRODUTOS'!C34" display="GRI 306-4 - Resíduos não destinados para disposição final " xr:uid="{FAEF0371-1BA8-4462-9C75-2B3B9B8917E8}"/>
    <hyperlink ref="G152:M152" location="'RESÍDUOS E COPRODUTOS'!C57" display="GRI 306-5 - Resíduos destinados para disposição final  " xr:uid="{73937378-B3B5-469F-97D2-E2E2AD22E0B3}"/>
    <hyperlink ref="G158:M158" location="'RESÍDUOS E COPRODUTOS'!C77" display="CBA-55 - Eliminação de resíduos" xr:uid="{2840313B-3CF2-408D-B9C8-54BF19DA9ED4}"/>
    <hyperlink ref="G159:M159" location="'RESÍDUOS E COPRODUTOS'!C92" display="CBA-56 - Resíduos minerais" xr:uid="{68F46674-0F3E-4CE4-9B7B-355B21F6D596}"/>
    <hyperlink ref="G155:M155" location="'RESÍDUOS E COPRODUTOS'!C102" display="CBA-7 - Vazamentos significativos | SASB EM-MM-150A.9 - Número total de incidentes significativos associados a materiais perigosos e gestão de resíduo" xr:uid="{4DB83E43-486F-43A7-ABBF-9DAE3B62FF16}"/>
    <hyperlink ref="G156:M156" location="'RESÍDUOS E COPRODUTOS'!C120" display="CBA-9 - Áreas contaminadas " xr:uid="{BC84AB6B-3BBB-476F-A7EC-95E2ACF412DA}"/>
    <hyperlink ref="G164:M164" location="'GESTÃO DE BARRAGENS'!C8" display="CBA-4 - Volume de água retirado da barragem de mineração" xr:uid="{A847ED4D-1B00-4382-A093-4BE661C1B4C2}"/>
    <hyperlink ref="G165:M165" location="'GESTÃO DE BARRAGENS'!C19" display="CBA-57 - Compromissos e Gestão de Rejeitos e Barragens | EM-MM-540a.3 - Abordagem para o desenvolvimento de Planos de Preparação e Resposta a Emergências (EPRPs) para instalações de armazenamento de rejeitos. " xr:uid="{8697EBD9-EDBC-4689-907E-201D3EF8B1A2}"/>
    <hyperlink ref="G161:M161" location="'GESTÃO DE BARRAGENS'!C82" display="SASB EM-MM-540A.1 - Inventário da instalação de armazenamento de rejeitos/resíduos" xr:uid="{5B0AF5E8-F6BD-47F7-8F51-8CEF80887733}"/>
    <hyperlink ref="G166:M166" location="'GESTÃO DE BARRAGENS'!C102" display="CBA-58 - Potencial de risco de barragens de rejeitos" xr:uid="{3A2B232C-676E-4E36-BCC3-E0C27A868E67}"/>
    <hyperlink ref="G162:M162" location="'GESTÃO DE BARRAGENS'!C123" display="EM-MM-540a.2 - Resumo dos sistemas de gerenciamento de rejeitos e estrutura de governança usada para monitorar e manter a estabilidade das instalações de armazenamento de rejeitos " xr:uid="{DBC72930-4070-4E1A-97B2-C3FCACA49C60}"/>
    <hyperlink ref="G167:M167" location="'GESTÃO DE BARRAGENS'!C140" display="CBA-59 - Simulados de emergência" xr:uid="{6235DE35-7C20-45A6-A382-217894966F95}"/>
    <hyperlink ref="G168:M168" location="'GESTÃO DE BARRAGENS'!C156" display="CBA-60 - Planos de resposta a emergência e derramamentos" xr:uid="{83331171-3B72-4BA0-9B73-8221440A722F}"/>
    <hyperlink ref="G160:M160" location="'GESTÃO DE BARRAGENS'!C185" display="GRI 14.6.3 - Métodos de disposição de rejeitos utilizados pela organização" xr:uid="{CF64C1BB-15C9-4B06-BAEE-542CAD4ACE79}"/>
    <hyperlink ref="G169:M169" location="'CIRCULARIDADE DO ALUMÍNIO'!C6" display="GRI 301-3 - Produtos e suas embalagens recuperados" xr:uid="{E86A6D7F-EC9D-43A9-A8EE-2F2691F3B4DB}"/>
    <hyperlink ref="G179:M179" location="'CADEIA DE VALOR SUSTENTÁVEL'!C6" display="CBA-20 - Programas ESG para fornecedores" xr:uid="{D7A2A1B7-6EF0-4AC6-906E-65AA692F3D0B}"/>
    <hyperlink ref="G180:M180" location="'CADEIA DE VALOR SUSTENTÁVEL'!C15" display="CBA-21 - Triagem de fornecedor" xr:uid="{55F3EAF7-72D1-475F-B428-5E26A7DC500B}"/>
    <hyperlink ref="G181:M181" location="'CADEIA DE VALOR SUSTENTÁVEL'!C21" display="CBA-22 - Avaliação e desenvolvimento de fornecedores" xr:uid="{63063787-4AAD-42F2-9A1F-31885811FCF4}"/>
    <hyperlink ref="G182:M182" location="'CADEIA DE VALOR SUSTENTÁVEL'!C27" display="CBA-23 - Homologação de fornecedores" xr:uid="{1602A03F-DE02-4827-8592-C086DE8860B7}"/>
    <hyperlink ref="G183:M183" location="'CADEIA DE VALOR SUSTENTÁVEL'!C38" display="CBA-24 - KPIs para a avaliação e desenvolvimento de Fornecedores" xr:uid="{FAEE695F-413C-48BD-9096-514B2359C21F}"/>
    <hyperlink ref="G172:M172"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D0DFA820-9CA4-4E1A-BCF7-F8599E6F4E16}"/>
    <hyperlink ref="G170:M170" location="'CADEIA DE VALOR SUSTENTÁVEL'!C80" display="GRI 2-6 - Atividades, Cadeia de Valor e Outras Relações de Negócios " xr:uid="{EB88CD70-B5C2-4ABE-ABA5-644879DCA40A}"/>
    <hyperlink ref="G171:M171" location="'CADEIA DE VALOR SUSTENTÁVEL'!C98" display="GRI 204-1 - Proporção de Gastos com Fornecedores Locais " xr:uid="{9FB6D473-5889-49A8-AEFE-4C30D56C4FCC}"/>
    <hyperlink ref="G174:M174" location="'CADEIA DE VALOR SUSTENTÁVEL'!C107" display="GRI 407-1 - Operações e fornecedores em que o direito à liberdade sindical e à negociação coletiva pode estar em risco" xr:uid="{200A9FFD-C0AC-492B-8B52-070BFB190367}"/>
    <hyperlink ref="G175:M175" location="'CADEIA DE VALOR SUSTENTÁVEL'!C118" display="GRI 408-1 - Operações e fornecedores com risco significativo de casos de trabalho infantil | GRI 409-1 - Operações e fornecedores com risco significativo de casos de trabalho forçado ou análogo ao escravo " xr:uid="{4B9B01C6-EB8E-43F9-8F79-7A69474D4938}"/>
    <hyperlink ref="G185:M185" location="'INOVAÇÃO E TECNOLOGIA'!C10" display="CBA-25 - Segurança da informação e disponibilidade do sistema | CBA-25 - Segurança de TI e governança de segurança cibernética" xr:uid="{A8C5BB1B-C7E5-4B0C-A554-A976226434D5}"/>
    <hyperlink ref="G186:M186" location="'INOVAÇÃO E TECNOLOGIA'!C18" display="CBA-26 - Medidas de segurança " xr:uid="{0243517F-1CBC-436A-BE8C-0984C394689D}"/>
    <hyperlink ref="G187:M187" location="'INOVAÇÃO E TECNOLOGIA'!C26" display="CBA-27 - Processo e infraestrutura de segurança de TI" xr:uid="{253A494C-E7AB-4528-B431-FA449A881BEF}"/>
    <hyperlink ref="G188:M188" location="'INOVAÇÃO E TECNOLOGIA'!C47" display="SASB IF-EU-550a.1 - Número de incidentes relacionados a não conformidade com os padrões ou regulamentos de segurança física e/ou cibernética" xr:uid="{9F125D28-C0C2-4DF5-A2C6-D879F58EF94D}"/>
    <hyperlink ref="G184:M184" location="'INOVAÇÃO E TECNOLOGIA'!C64" display="CBA-1 (a) - Investimento em inovação e tecnologia" xr:uid="{B5F402A7-CF1D-4FE2-A8D0-C18C7C6A0CFA}"/>
    <hyperlink ref="G195:M195" location="'RELAÇÃO INSTITUCIONAL'!C6" display="Relacionamento com Investidores" xr:uid="{402696EC-AD52-4660-9F5F-20B0FCA0970B}"/>
    <hyperlink ref="G192:M192" location="'RELAÇÃO INSTITUCIONAL'!C19" display="CBA-18 - Contribuições e outros gastos " xr:uid="{C6F790CB-09E0-4935-B24F-440185609192}"/>
    <hyperlink ref="G189:M189" location="'RELAÇÃO INSTITUCIONAL'!C27" display="GRI 2-27- Conformidade com leis e regulamentos | CBA-29 -Violações ambientais" xr:uid="{C0E55B9D-AAE4-469B-A53C-82E966A337EC}"/>
    <hyperlink ref="G191:M191" location="'RELAÇÃO INSTITUCIONAL'!C38" display="CBA-6 - Pagamento de taxas minerárias" xr:uid="{78F0CE13-F720-4DE7-B0DA-B03DECD20E86}"/>
    <hyperlink ref="G190:M190" location="'RELAÇÃO INSTITUCIONAL'!C44" display="GRI 2-28 - Participação em Associações" xr:uid="{30D10DDD-7F83-4E12-8017-8085D96AAE6C}"/>
    <hyperlink ref="G193:M193" location="'RELAÇÃO INSTITUCIONAL'!C73" display="CBA-19 - Advocacy e Associações Setoriais - Alinhamento Climático" xr:uid="{D8B33A9D-FA65-466B-BEC5-612AD69D140C}"/>
    <hyperlink ref="G196:M196" location="'GOVERNANÇA CORPORATIVA'!C6" display="GRI 2-2 - Entidades incluídas no relato de sustentabilidade da organização | CBA-13 - Limites do Relatório Anual" xr:uid="{11407206-1E40-423A-B570-D6C6ECFC9E13}"/>
    <hyperlink ref="G202:M202" location="'GOVERNANÇA CORPORATIVA'!C34" display="GRI 2-18 - Avaliação do desempenho do mais alto órgão de governança |  CBA-14 - Eficácia do Conselho _x0009__x0009__x0009__x0009__x0009__x0009__x0009_" xr:uid="{68345501-B1ED-4707-BE88-011B981CB57C}"/>
    <hyperlink ref="G212:M212" location="'GOVERNANÇA CORPORATIVA'!C55" display="CBA-15 - Duração média dos mandatos dos membros do Conselho" xr:uid="{EF2E8D64-42FE-4EB7-B75A-57DD232B20C0}"/>
    <hyperlink ref="G197:M197" location="'GOVERNANÇA CORPORATIVA'!C69" display="GRI 2-9 - Estrutura de Governança e sua composição | GRI 2-11 - Presidente do mais alto órgão de governança" xr:uid="{4AF4F8DE-E58F-4E0C-BCEC-757E839A207E}"/>
    <hyperlink ref="G198:M198" location="'GOVERNANÇA CORPORATIVA'!C151" display="GRI 2-10 - Nomeação e seleção para o mais alto órgão de governança" xr:uid="{C43F6FAF-03D2-4EA2-A586-BD175F08BFA1}"/>
    <hyperlink ref="G200:M200" location="ÍNDICE!C169" display="GRI 2-16 - Comunicação de preocupações cruciais" xr:uid="{68D68CBF-7857-4B8B-B1EE-8CB650A150E0}"/>
    <hyperlink ref="G203:M203" location="ÍNDICE!C193" display="GRI 2-19 - Políticas de Remuneração" xr:uid="{85FD73B7-5F1E-42EE-AADE-B2701D6A9C82}"/>
    <hyperlink ref="G201:M201" location="'GOVERNANÇA CORPORATIVA'!C207" display="GRI 2-17 - Conhecimento coletivo do mais alto órgão de governança" xr:uid="{8E88E455-717F-45A8-ABBC-030B4D9B9B7E}"/>
    <hyperlink ref="G204:M204" location="'GOVERNANÇA CORPORATIVA'!C219" display="GRI 2-23 - Compromisso de política" xr:uid="{6BBA715F-99F8-4582-8A88-27083108D7D2}"/>
    <hyperlink ref="G205:M205" location="'GOVERNANÇA CORPORATIVA'!C240" display="GRI 2-24 - Incorporação de compromissos de política" xr:uid="{539E2EFE-9C0B-4F59-8532-250812377B1C}"/>
    <hyperlink ref="G206:M206" location="ÍNDICE!C254" display="GRI 2-26 - Mecanismos para aconselhamento e apresentação de preocupações" xr:uid="{A1C9EF84-36C9-49D9-85E3-9189A2FD8909}"/>
    <hyperlink ref="G207:M207" location="'GOVERNANÇA CORPORATIVA'!C263" display="GRI 205-2 - Comunicação e capacitação em políticas e procedimentos de combate à corrupção" xr:uid="{F6BAD6D5-26F3-4BDC-A445-315BB418291F}"/>
    <hyperlink ref="G213:M213" location="'GOVERNANÇA CORPORATIVA'!C307" display="CBA-16 - Governança dos riscos corporativos" xr:uid="{C2CAEBCE-B6C9-4A20-9C79-2F746F816ED1}"/>
    <hyperlink ref="G214:M214" location="ÍNDICE!C314" display="CBA-17 - Riscos emergentes" xr:uid="{D7D765E4-6341-4404-B3B9-E4A15FF6A1E6}"/>
    <hyperlink ref="G215:M215" location="ÍNDICE!C328" display="CBA-28 - Retorno do investimento em capital natural" xr:uid="{88D736AF-708D-4714-A605-33EB36828861}"/>
    <hyperlink ref="G216:M216" location="ÍNDICE!C338" display="CBA-30 - Medição da satisfação do cliente" xr:uid="{B4C2B177-9AA7-4F29-BBB5-CFE6C3F81328}"/>
    <hyperlink ref="G217:M217" location="'GOVERNANÇA CORPORATIVA'!C346" display="CBA-77 - Processos de Governança de riscos" xr:uid="{E56D6B7E-EE3F-4AEE-AFAC-22F797248514}"/>
    <hyperlink ref="G218:M218" location="ÍNDICE!C394" display="CBA-79 - Receita proveniente de produtos sustentáveis" xr:uid="{C75FF7BF-B975-4822-A9FB-225BDC7D5180}"/>
    <hyperlink ref="G208:M208" location="'GOVERNANÇA CORPORATIVA'!C402" display="GRI 406-1 - Casos de discriminação" xr:uid="{0316ADD3-B5A3-41AC-8EB0-B6B49C4E4B6A}"/>
    <hyperlink ref="G219:M219" location="'GOVERNANÇA CORPORATIVA'!C438" display="CBA-83 - Certificações" xr:uid="{4691EDAC-DA9E-4F80-9442-7A4A430FEDD4}"/>
    <hyperlink ref="G209:M209" location="ÍNDICE!C474" display="GRI 14.12.3 - Liste os locais das operações onde ocorreram conflitos ou violações de direitos à terra e aos recursos naturais (entre os quais os direitos às posses consuetudinária, coletiva e informal), e descreva os incidentes e os stakeholders cujos direitos são ou poderiam ser afetados." xr:uid="{BA9B203D-80B4-4A20-BD2C-310CFB998D9B}"/>
    <hyperlink ref="G56:M56" location="'SAÚDE, SEGURANÇA E BEM-ESTAR'!C6" display="GRI 403-2 - Identificação de periculosidade, avaliação de riscos e investigação de incidentes | GRI 403-7 - Prevenção e mitigação de impactos de saúde e segurança do trabalho diretamente vinculados com relações de negócios" xr:uid="{9394662F-A9B5-4523-9F3F-C5633A6CEC4C}"/>
    <hyperlink ref="G61:M61" location="'SAÚDE, SEGURANÇA E BEM-ESTAR'!C75" display="GRI 403-9 - Acidentes de trabalho | SASB EM-MM-320A.1,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 CBA-45 - Taxa de frequência total de acidentes registráveis (TRIFR)" xr:uid="{E60B8F51-D1C6-4EBC-B3E8-D76BD72B9AA4}"/>
    <hyperlink ref="G55:M55" location="'SAÚDE, SEGURANÇA E BEM-ESTAR'!C24" display="GRI 403-3 - Serviços de saúde do trabalho | GRI 403-6 - Saúde ocupacional" xr:uid="{9D3EC10D-D147-4C32-B6A4-281DEF4BCB3F}"/>
    <hyperlink ref="G71:M71" location="'LEGADO SOCIAL'!C17" display="GRI 413-1 - Operações com engajamento, avaliações de impacto e programas de desenvolvimento voltados à comunidade local, Percentual de operações que implementaram engajamento, avaliações de impacto e/ou programas de desenvolvimento voltados para a comunidade local | CBA-46 - Engajamento à comunidade" xr:uid="{F8ED2D15-7178-4BC4-A436-361E3EA46765}"/>
    <hyperlink ref="G68:M68" location="'LEGADO SOCIAL'!C122" display="SASB EM-MM-210a.1 - Porcentagem de (1) reservas provadas e (2) prováveis em ou próximas às áreas de conflito | SASB EM-MM-210a.2 - Porcentagem de (1) reservas provadas e (2) prováveis em ou próximas a terras indígenas" xr:uid="{27A4C143-13EC-416C-AF61-2C944B750E42}"/>
    <hyperlink ref="G97:M97" location="'MUDANÇAS CLIMÁTICAS'!C35" display="GRI 305-1 - Emissões Diretas (escopo 1) de Gases de Efeito Estufa (GEE) | SASB EM-MM-110A.1, SASB IF-EU-110A.1 - Emissões Globais Brutas do Escopo 1, Porcentagem Coberta por Regulamentações de Limitação de Emissões " xr:uid="{39867F6F-3ADD-45F5-924A-8AD3B1885B83}"/>
    <hyperlink ref="G94:M94" location="'MUDANÇAS CLIMÁTICAS'!C35" display="GRI 305-1 - Emissões Diretas (escopo 1) de Gases de Efeito Estufa (GEE) | SASB EM-MM-110A.1, SASB IF-EU-110A.1 - Emissões Globais Brutas do Escopo 1, Porcentagem Coberta por Regulamentações de Limitação de Emissões " xr:uid="{9E4D531F-BAF3-4BF5-A0F4-0067D7017BA8}"/>
    <hyperlink ref="G98:M98" location="'MUDANÇAS CLIMÁTICAS'!C52" display="GRI 305-2 - Emissões indiretas (Escopo 2) de Gases de Efeito Estufa (GEE) provenientes da aquisição de energia | SASB IF-EU-110A.2 - Emissões de Gases de Efeito Estufa (GEE) associadas ao fornecimento de energia_x0009_" xr:uid="{A8DCE7E2-5A21-4EAC-B223-0497E425A829}"/>
    <hyperlink ref="G96:M96" location="'MUDANÇAS CLIMÁTICAS'!C128" display="GRI 305-7 - Emissões de NOx, SOx e Outras Emissões Atmosféricas Significativas | SASB EM-MM-120A.1, SASB IF-EU-120A.1 - NOx (excluindo N2O), SOx, Material Particulado (PM10), Chumbo (PB) e Mercúrio (HG)" xr:uid="{1F8701C6-7DA6-4558-9A7F-849D3E8E2436}"/>
    <hyperlink ref="G100:M100" location="'MUDANÇAS CLIMÁTICAS'!C128" display="GRI 305-7 - Emissões de NOx, SOx e Outras Emissões Atmosféricas Significativas | SASB EM-MM-120A.1, SASB IF-EU-120A.1 - NOx (excluindo N2O), SOx, Material Particulado (PM10), Chumbo (PB) e Mercúrio (HG)" xr:uid="{1ED3639B-EAAF-4ABF-B123-BF8CA30C1EE2}"/>
    <hyperlink ref="G99:M99" location="'MUDANÇAS CLIMÁTICAS'!C148" display="SASB EM-MM-110a.2 - Discussão da estratégia ou plano de longo e curto prazos para gerenciar as emissões do escopo 1, metas de redução de emissões e uma análise do desempenho em relação a essas metas | SASB IF-EU-110a.3 - Discussão da estratégia ou plano de curto e longo prazo para gerenciar as emissões do Escopo 1, metas de redução de emissões e análise de desempenho em relação a essas metas" xr:uid="{274A3484-CEB1-46D2-9677-871E70AB539C}"/>
    <hyperlink ref="G106:M106" location="'ENERGIA RENOV. E EFICIÊNCIA'!C64" display="SASB IF-EU-000.A - Número de clientes atendidos: (1) residenciais, (2) comerciais e (3) industriais | SASB IF-EU-000.B - Eletricidade total entregue a: (1) clientes residenciais, (2) comerciais, (3) industriais, (4) todos os outros clientes de varejo e (5) clientes de atacado." xr:uid="{26730F98-82A9-443B-911F-53443525E502}"/>
    <hyperlink ref="G116:M116"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155AC125-AB54-4C90-940A-5AC51ECA0F33}"/>
    <hyperlink ref="G117:M117"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4A5AFE8C-E9B2-46C3-B51B-F9064DE3C299}"/>
    <hyperlink ref="G118:M118"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D33F688E-9D72-4FEE-A765-49F23538AC8B}"/>
    <hyperlink ref="G121:M121"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AB1BDE97-A5A9-47A5-A4E9-FADF59D37A85}"/>
    <hyperlink ref="G135:M135"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A9F30F43-C39E-473D-B037-B80AD520531F}"/>
    <hyperlink ref="G143:M143"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A6A6591E-FE69-4E61-A9EF-4168539EE188}"/>
    <hyperlink ref="G139:M139" location="'RECURSOS HÍDRICOS'!C142" display="SASB EM-MM-140A.2 | SASB IF-EU-140A.2 - Número de incidentes de não conformidade associados a licenças, padrões e regulamentos de qualidade da água" xr:uid="{5D35A1C0-7981-4437-AA15-59103338505E}"/>
    <hyperlink ref="G149:M149"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27BD3B69-93AC-4376-ACC7-2CA95E48B11C}"/>
    <hyperlink ref="G154:M154"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E1E02337-EE07-4C49-B9E4-E1A59C096146}"/>
    <hyperlink ref="G153:M153" location="'RESÍDUOS E COPRODUTOS'!C102" display="CBA-7 - Vazamentos significativos | SASB EM-MM-150A.9 - Número total de incidentes significativos associados a materiais perigosos e gestão de resíduo" xr:uid="{A21362CF-1C49-45E6-B7C7-4E2C448FAB39}"/>
    <hyperlink ref="G163:M163" location="'GESTÃO DE BARRAGENS'!C19" display="CBA-57 - Compromissos e Gestão de Rejeitos e Barragens | EM-MM-540a.3 - Abordagem para o desenvolvimento de Planos de Preparação e Resposta a Emergências (EPRPs) para instalações de armazenamento de rejeitos. " xr:uid="{580C9AC5-D963-4721-A1A9-3FB9D323F96E}"/>
    <hyperlink ref="G173:M173"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CEC6B63F-5946-47A5-991A-302239060A62}"/>
    <hyperlink ref="G177:M177"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8F612202-9D49-4940-9CED-20DDD1491F9B}"/>
    <hyperlink ref="G178:M178"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3BD901EB-F0B8-4AB6-91B1-D3AF5A29019E}"/>
    <hyperlink ref="G176:M176" location="'CADEIA DE VALOR SUSTENTÁVEL'!C118" display="GRI 408-1 - Operações e fornecedores com risco significativo de casos de trabalho infantil | GRI 409-1 - Operações e fornecedores com risco significativo de casos de trabalho forçado ou análogo ao escravo " xr:uid="{4D6E8789-3957-4118-B1ED-843FFADCB719}"/>
    <hyperlink ref="G210:M210" location="'GOVERNANÇA CORPORATIVA'!C6" display="GRI 2-2 - Entidades incluídas no relato de sustentabilidade da organização | CBA-13 - Limites do Relatório Anual" xr:uid="{B1FCA06B-07CC-45BB-84DD-E3744BC1E05C}"/>
    <hyperlink ref="G211:M211" location="'GOVERNANÇA CORPORATIVA'!C34" display="GRI 2-18 - Avaliação do desempenho do mais alto órgão de governança |  CBA-14 - Eficácia do Conselho _x0009__x0009__x0009__x0009__x0009__x0009__x0009_" xr:uid="{4FDDB1AA-5380-4FB4-8EE9-795CCA915CBD}"/>
    <hyperlink ref="G199:M199" location="'GOVERNANÇA CORPORATIVA'!C69" display="GRI 2-9 - Estrutura de Governança e sua composição | GRI 2-11 - Presidente do mais alto órgão de governança" xr:uid="{D82AAD15-7689-479F-B461-85667F5D6E86}"/>
    <hyperlink ref="G194:M194" location="'RELAÇÃO INSTITUCIONAL'!C27" display="GRI 2-27- Conformidade com leis e regulamentos | CBA-29 -Violações ambientais" xr:uid="{17B6055B-3752-411A-BE1A-70CF6E6DCA61}"/>
    <hyperlink ref="G51:M51" location="'EMPREGADOS E EMPREGADAS'!C375" display="CBA-78 - Programas de Práticas Trabalhistas" xr:uid="{86AF645F-7310-4E2B-865F-EAB1F3A533FA}"/>
    <hyperlink ref="G50:M50" location="'EMPREGADOS E EMPREGADAS'!C367" display="CBA-44 - Pesquisa de satisfação" xr:uid="{9FFBBECE-00B7-4709-B32D-2FE90C52A946}"/>
    <hyperlink ref="G48:M48" location="'EMPREGADOS E EMPREGADAS'!C307" display="GRI 401-2 - Benefícios oferecidos a empregados(as) em tempo integral que não são oferecidos a empregados(as) temporários(as) ou de período parcial | CBA-42 - Programas de suporte ao funcionário" xr:uid="{D3BDABE2-7DEE-4629-8880-29DED2FAA49F}"/>
    <hyperlink ref="G47:M47" location="'EMPREGADOS E EMPREGADAS'!C484" display="CBA-41 - Avaliação de desempenho" xr:uid="{05F5C765-B63E-4605-9740-1F7C563F52E6}"/>
    <hyperlink ref="G46:M46" location="'EMPREGADOS E EMPREGADAS'!C442" display="CBA-40 - Contratação" xr:uid="{176CE716-7BC8-4718-9E5B-CFC1FFAB7189}"/>
    <hyperlink ref="G45:M45" location="'EMPREGADOS E EMPREGADAS'!C472" display="CBA-39 - Retorno do investimento em capital humano" xr:uid="{23455113-EE8A-46C9-873C-E851B8A53B04}"/>
    <hyperlink ref="G44:M44" location="'EMPREGADOS E EMPREGADAS'!C359" display="CBA-38 - Programas de desenvolvimento de funcionários" xr:uid="{6958D016-D4C5-4FB9-9D65-6A63A1DDF2FD}"/>
    <hyperlink ref="G43:M43" location="'EMPREGADOS E EMPREGADAS'!C351" display="CBA-37 - Treinamento e desenvolvimento " xr:uid="{F4F9930D-C91A-4552-B4BF-65EE1341B804}"/>
    <hyperlink ref="G42:M42" location="'EMPREGADOS E EMPREGADAS'!C171" display="CBA-33 - Divisão da força de trabalho: raça/etnia e nacionalidade" xr:uid="{211BBFE9-99B3-431D-91AC-FADBA8A8600E}"/>
    <hyperlink ref="G41:M41" location="'EMPREGADOS E EMPREGADAS'!C158" display="CBA-32 - Divisão da força de trabalho: Gênero " xr:uid="{4D0D49F2-6DA4-4B9C-B973-CF1DB63739D0}"/>
    <hyperlink ref="G40:M40" location="'EMPREGADOS E EMPREGADAS'!C151" display="CBA-31 - Política de Diversidade do Conselho e Administração " xr:uid="{C8724495-EC4C-4A2A-890E-69A673D8B6EE}"/>
    <hyperlink ref="G39:M39" location="'EMPREGADOS E EMPREGADAS'!C500" display="SASB EM-MM-210b.2 - Número e duração de paralização e atrasos | SASB EM-MM-310a.2 - Número e duração de greves e bloqueios" xr:uid="{05B91EC3-C80D-4C93-8792-947BAF016C34}"/>
    <hyperlink ref="G38:M38" location="'EMPREGADOS E EMPREGADAS'!C388" display="GRI 2-30 - Acordos de negociação coletiva |  EM-MM-310a.1 - Porcentagem da força de trabalho ativa coberta por acordos de negociação coletiva, discriminada por funcionários dos EUA e estrangeiros" xr:uid="{99ED303E-54FF-4A54-B819-B67CDAF61A3D}"/>
    <hyperlink ref="G37:M37" location="'EMPREGADOS E EMPREGADAS'!C500" display="SASB EM-MM-210b.2 - Número e duração de paralização e atrasos | SASB EM-MM-310a.2 - Número e duração de greves e bloqueios" xr:uid="{1DCDE29C-4D73-4C63-ACF0-5744A3FD48C7}"/>
    <hyperlink ref="G36:M36" location="'EMPREGADOS E EMPREGADAS'!C6" display="SASB EM-MM-000.B - Número total de funcionários" xr:uid="{62F9A01F-91B8-4019-91A9-3D37B0F6679C}"/>
    <hyperlink ref="G35:M35" location="'EMPREGADOS E EMPREGADAS'!C274" display="GRI 405-2 - Proporção entre o salário-base e a remuneração recebidos pelas mulheres e aqueles recebidos pelos homens" xr:uid="{5A013BD5-2E74-4C7F-BC2B-DFFE3BD987EE}"/>
    <hyperlink ref="G34:M34" location="'EMPREGADOS E EMPREGADAS'!C60" display="GRI 405-1 -  Diversidade em órgãos de governança e empregados" xr:uid="{9232B955-F861-4DF3-8C84-274FAC4647B4}"/>
    <hyperlink ref="G32:M32" location="'EMPREGADOS E EMPREGADAS'!C184" display="GRI 401-3 - Licenças maternidade e paternidade" xr:uid="{27B2D896-29AA-4436-B06E-ABA2742654ED}"/>
    <hyperlink ref="G31:M31" location="'EMPREGADOS E EMPREGADAS'!C307" display="GRI 401-2 - Benefícios oferecidos a empregados(as) em tempo integral que não são oferecidos a empregados(as) temporários(as) ou de período parcial | CBA-42 - Programas de suporte ao funcionário" xr:uid="{44A871E6-A841-4889-A460-72F8E49583F5}"/>
    <hyperlink ref="G30:M30" location="'EMPREGADOS E EMPREGADAS'!C411" display="GRI 401-1 - Novas contratações e rotatividade de empregados" xr:uid="{D7E15C20-B3B1-49F0-82B1-47069413215A}"/>
    <hyperlink ref="G29:M29" location="'EMPREGADOS E EMPREGADAS'!C402" display="GRI 202-2 - Proporção de membros da diretoria contratados na comunidade local" xr:uid="{D55FDF08-29AC-4793-B4E5-B664BDCA9F30}"/>
    <hyperlink ref="G28:M28" location="'EMPREGADOS E EMPREGADAS'!C264" display="GRI 202-1 - Proporção entre o salário mais baixo e o salário-mínimo local, com discriminação por gênero" xr:uid="{38243A13-70CF-4AE6-A3DE-B0559F5BDF66}"/>
    <hyperlink ref="G27:M27" location="'EMPREGADOS E EMPREGADAS'!C388" display="GRI 2-30 - Acordos de negociação coletiva |  EM-MM-310a.1 - Porcentagem da força de trabalho ativa coberta por acordos de negociação coletiva, discriminada por funcionários dos EUA e estrangeiros" xr:uid="{79F00208-4564-4803-A727-E4A141D88368}"/>
    <hyperlink ref="G26:M26" location="'EMPREGADOS E EMPREGADAS'!C234" display="GRI 2-20 - Processo para determinação da remuneração" xr:uid="{460A778A-D266-468E-B130-2BCE222DF47B}"/>
    <hyperlink ref="G25:M25" location="'EMPREGADOS E EMPREGADAS'!C48" display="GRI 2-8 - Trabalhadores que não são empregados" xr:uid="{F7DFCB65-53C0-4266-99D5-A471D4038885}"/>
    <hyperlink ref="G23:M23" location="MATERIALIDADE!C73" display="CBA-82 - Principais temas materiais para criação de valor" xr:uid="{4E4E94FC-9DCC-4506-8368-A4067EB1FE94}"/>
    <hyperlink ref="G21:M21" location="MATERIALIDADE!C14" display="GRI 3-2 - Lista de temas materiais" xr:uid="{EACECAFB-AA01-4509-B479-DCCF7C37410A}"/>
    <hyperlink ref="M62" location="'SAÚDE, SEGURANÇA E BEM-ESTAR'!C75" display="GRI 403-9 - Acidentes de trabalho | SASB EM-MM-320A.1,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 CBA-45 - Taxa de frequência total de acidentes registráveis (TRIFR)" xr:uid="{1F2C238F-A26E-4F17-ACB9-C66769EE9382}"/>
    <hyperlink ref="G86:M86" location="'MUDANÇAS CLIMÁTICAS'!C6" display="GRI-201-2 - Implicações financeira e outros riscos decorrentes das mudanças climáticas" xr:uid="{808B1F28-FA33-4772-A2BF-8DC4AE9668AD}"/>
    <hyperlink ref="G49:L49" location="'EMPREGADOS E EMPREGADAS'!C410" display="CBA 43 - Taxa de rotatividade de empregados(as)" xr:uid="{91C681E0-2ADA-4BB7-B093-8C507F161685}"/>
    <hyperlink ref="G150:L150" location="'RESÍDUOS E COPRODUTOS'!C102" display="CBA-7 - Vazamentos significativos | SASB EM-MM-150A.9 - Número total de incidentes significativos associados a materiais perigosos e gestão de resíduo" xr:uid="{576A767C-EE57-4455-A03E-84E41EFA84F6}"/>
    <hyperlink ref="G20:L20" location="MATERIALIDADE!C5" display="GRI 2-29 - Abordagem para engajamento de stakeholders" xr:uid="{A73A971F-37F8-4D16-AE50-6543CA1F8A25}"/>
    <hyperlink ref="G22:L22" location="MATERIALIDADE!C53" display="GRI 3-3 - Gestão de Temas Materiais" xr:uid="{B95ED2B2-00D0-422E-B3F7-FC049D763EEC}"/>
    <hyperlink ref="G23:L23" location="MATERIALIDADE!C74" display="CBA-82 - Principais temas materiais para criação de valor" xr:uid="{DF584458-A02D-49C4-8584-2C50BE5A362D}"/>
    <hyperlink ref="G24:L24" location="'EMPREGADOS E EMPREGADAS'!C6" display="GRI 2-7 - Empregados" xr:uid="{B946D75E-CDEE-40D8-A9A5-DB883BA4CB9B}"/>
    <hyperlink ref="G26:L26" location="'EMPREGADOS E EMPREGADAS'!C233" display="GRI 2-20 - Processo para determinação da remuneração" xr:uid="{0842869F-A976-40E2-8420-D3B1598809E5}"/>
    <hyperlink ref="G27:L27" location="'EMPREGADOS E EMPREGADAS'!C387" display="GRI 2-30 - Acordos de negociação coletiva" xr:uid="{AF6EA289-0E27-4753-A904-A1935E52400B}"/>
    <hyperlink ref="G28:L28" location="'EMPREGADOS E EMPREGADAS'!C263" display="GRI 202-1 - Proporção entre o salário mais baixo e o salário-mínimo local, com discriminação por gênero" xr:uid="{314CD644-B540-4781-8A54-FC927CF3E393}"/>
    <hyperlink ref="G29:L29" location="'EMPREGADOS E EMPREGADAS'!C401" display="GRI 202-2 - Proporção de membros da diretoria contratados na comunidade local" xr:uid="{825D914D-0099-4AD4-AFA8-209FC45D83CF}"/>
    <hyperlink ref="G30:L30" location="'EMPREGADOS E EMPREGADAS'!C410" display="GRI 401-1 - Novas contratações e rotatividade de empregados" xr:uid="{ADA62209-AD6C-4C8F-8412-4882F2C5A84B}"/>
    <hyperlink ref="G31:L31" location="'EMPREGADOS E EMPREGADAS'!C306" display="GRI 401-2 - Benefícios oferecidos a empregados(as) em tempo integral que não são oferecidos a empregados(as) temporários(as) ou de período parcial" xr:uid="{FCC6E7D4-50EA-455C-9040-A87021FB73E0}"/>
    <hyperlink ref="G35:L35" location="'EMPREGADOS E EMPREGADAS'!C273" display="GRI 405-2 - Proporção entre o salário-base e a remuneração recebidos pelas mulheres e aqueles recebidos pelos homens" xr:uid="{BEAA7AF4-2D20-4F12-B011-29477ED080E6}"/>
    <hyperlink ref="G37:L37" location="'EMPREGADOS E EMPREGADAS'!C497" display="SASB EM-MM-210b.2 - Número e duração de paralização e atrasos" xr:uid="{A44DC193-0791-4DE5-AECC-8F5F71BBC565}"/>
    <hyperlink ref="G38:L38" location="'EMPREGADOS E EMPREGADAS'!C387" display="SASB EM-MM-310a.1 - Porcentagem da força de trabalho ativa coberta por acordos de negociação coletiva, discriminada por funcionários dos EUA e estrangeiros" xr:uid="{BD1E6FA2-27FE-4BFE-9D7A-EDE3E62FE63A}"/>
    <hyperlink ref="G39:L39" location="'EMPREGADOS E EMPREGADAS'!C497" display="SASB EM-MM-310a.2 - Número e duração de greves e bloqueios" xr:uid="{DF42E367-C109-4D91-8B23-5ACE1AB2CF70}"/>
    <hyperlink ref="G43:L43" location="'EMPREGADOS E EMPREGADAS'!C350" display="CBA-37 - Treinamento e desenvolvimento" xr:uid="{9E0A3E68-EE2D-4692-B97C-3B91396FC1B0}"/>
    <hyperlink ref="G44:L44" location="'EMPREGADOS E EMPREGADAS'!C358" display="CBA-38 - Programas de desenvolvimento de funcionários" xr:uid="{38E27790-4781-4089-A82E-E47CBA276C7D}"/>
    <hyperlink ref="G45:L45" location="'EMPREGADOS E EMPREGADAS'!C469" display="CBA-39 - Retorno do investimento em capital humano" xr:uid="{E87513B7-5BB6-4FD7-BACC-18358A38F1D6}"/>
    <hyperlink ref="G46:L46" location="'EMPREGADOS E EMPREGADAS'!C441" display="CBA-40 - Contratação" xr:uid="{9026E01C-2E32-44FD-970A-A1EA2D97CF20}"/>
    <hyperlink ref="G47:L47" location="'EMPREGADOS E EMPREGADAS'!C481" display="CBA-41 - Avaliação de desempenho" xr:uid="{7FFCFFF6-09DD-4605-ACE7-43473D46A44B}"/>
    <hyperlink ref="G48:L48" location="'EMPREGADOS E EMPREGADAS'!C306" display="CBA-42 - Programas de suporte ao funcionário" xr:uid="{E42FA927-B4AC-441B-9D57-75041256E2BF}"/>
    <hyperlink ref="G50:L50" location="'EMPREGADOS E EMPREGADAS'!C366" display="CBA-44 - Pesquisa de satisfação" xr:uid="{9C60B3B0-46D6-4575-AB44-DEBCAC837C7F}"/>
    <hyperlink ref="G51:L51" location="'EMPREGADOS E EMPREGADAS'!C374" display="CBA-78 - Programas de Práticas Trabalhistas" xr:uid="{8003D386-22DC-49E4-8F23-E243802842F6}"/>
    <hyperlink ref="G62:L62" location="'SAÚDE, SEGURANÇA E BEM-ESTAR'!C75" display="SASB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xr:uid="{17F01B3B-DDE7-4E18-912E-C36E339BD1E0}"/>
    <hyperlink ref="G67:L67" location="'LEGADO SOCIAL'!C121" display="SASB EM-MM-210a.1 - Porcentagem de (1) reservas provadas e (2) prováveis em ou próximas às áreas de conflito" xr:uid="{7B36E74D-1534-4B16-9B37-FDD1A8B762A4}"/>
    <hyperlink ref="G69:L69" location="'LEGADO SOCIAL'!C128" display="SASB EM-MM-210b.1 - Discussão do processo para gerenciar riscos e oportunidades associados aos direitos e interesses da comunidade" xr:uid="{6286A2C0-45D8-4E81-9224-12AAF56E944D}"/>
    <hyperlink ref="G75:L75" location="'LEGADO SOCIAL'!C97" display="CBA-50 - Gerenciamento das forças de segurança" xr:uid="{D29096BC-DF06-4A1A-9B5A-6473FDA25F99}"/>
    <hyperlink ref="G76:L76" location="'LEGADO SOCIAL'!C107" display="CBA-51 - Emprego local" xr:uid="{A297ED19-188C-4EC6-95EF-43C5323B0B8C}"/>
    <hyperlink ref="G77:L77" location="'LEGADO SOCIAL'!C141" display="CBA-80 - Programas sociais de fechamento de minas" xr:uid="{07275C35-4BF1-4A5D-A7A5-A62E0CD29408}"/>
    <hyperlink ref="G87:L87" location="'MUDANÇAS CLIMÁTICAS'!C36" display="GRI 305-1 - Emissões Diretas (Escopo 1) de Gases de Efeito Estufa (GEE)" xr:uid="{C57AB61A-9C9B-4801-A5C1-07A4C0740EC8}"/>
    <hyperlink ref="G88:L88" location="'MUDANÇAS CLIMÁTICAS'!C53" display="GRI 305-2 - Emissões indiretas (Escopo 2) de Gases de Efeito Estufa (GEE) provenientes da aquisição de energia" xr:uid="{353D07FE-091A-479A-ADA9-82260FBF0727}"/>
    <hyperlink ref="G89:L89" location="'MUDANÇAS CLIMÁTICAS'!C74" display="GRI 305-3 - Outras Emissões Indiretas (Escopo 3) de Gases de Efeito Estufa (GEE)" xr:uid="{DE95027B-551B-4EEB-832B-CD5C230D4950}"/>
    <hyperlink ref="G90:L90" location="'MUDANÇAS CLIMÁTICAS'!C88" display="GRI 305-4 - Intensidade de emissões de gases de efeito estufa (GEE)" xr:uid="{5E65D26D-0F7E-4D58-A5D8-A3DE884B41CC}"/>
    <hyperlink ref="G91:L91" location="'MUDANÇAS CLIMÁTICAS'!C119" display="GRI 305-5 - Redução de emissões de gases de efeito estufa (GEE)" xr:uid="{0F29E904-BF39-46C8-9E3C-8104154DB57D}"/>
    <hyperlink ref="G92:L92" location="'MUDANÇAS CLIMÁTICAS'!C124" display="GRI 305-6 - Emissões de substâncias destruidoras da camada de ozônio (SDO)" xr:uid="{E623BA0F-1213-42D8-BC56-1FF79A05F7A7}"/>
    <hyperlink ref="G93:L93" location="'MUDANÇAS CLIMÁTICAS'!C129" display="GRI 305-7 - Emissões de NOx, SOx e Outras Emissões Atmosféricas Significativas" xr:uid="{2222F306-C60A-4339-AD6B-CEA6B04823D8}"/>
    <hyperlink ref="G94:L94" location="'MUDANÇAS CLIMÁTICAS'!C36" display="SASB EM-MM-110a.1 - Emissões Globais Brutas do Escopo 1, Porcentagem Coberta por Regulamentações de Limitação de Emissões" xr:uid="{4997ED1D-85EC-41A5-AFD3-7FA1B5B7B991}"/>
    <hyperlink ref="G95:L95" location="'MUDANÇAS CLIMÁTICAS'!C149" display="SASB EM-MM-110a.2 - Discussão da estratégia ou plano de longo e curto prazos para gerenciar as emissões do escopo 1, metas de redução de emissões e uma análise do desempenho em relação a essas metas" xr:uid="{AF429067-3F0C-43D6-9078-74AD35D1D04F}"/>
    <hyperlink ref="G96:L96" location="'MUDANÇAS CLIMÁTICAS'!C129" display="SASB EM-MM-120a.1 - NOx (excluindo N2O), SOx, Material Particulado (PM10), Chumbo (PB) e Mercúrio (HG)" xr:uid="{7AEBEF85-8357-414E-BB78-E37BCF2337C6}"/>
    <hyperlink ref="G97:L97" location="'MUDANÇAS CLIMÁTICAS'!C36" display="SASB IF-EU-110a.1 - Emissões Globais Brutas do Escopo 1, Porcentagem Coberta por Regulamentações de Limitação de Emissões" xr:uid="{10DF3B0E-E1FE-4B41-B811-C5A48918F740}"/>
    <hyperlink ref="G98:L98" location="'MUDANÇAS CLIMÁTICAS'!C523" display="SASB IF-EU-110a.2 - Emissões de Gases de Efeito Estufa (GEE) associadas ao fornecimento de energia_x0009_" xr:uid="{79B8B45B-EB59-486F-B678-1C1D4166074A}"/>
    <hyperlink ref="G99:L99" location="'MUDANÇAS CLIMÁTICAS'!C149" display="SASB IF-EU-110a.3 - Discussão da estratégia ou plano de curto e longo prazo para gerenciar as emissões do Escopo 1, metas de redução de emissões e análise de desempenho em relação a essas metas" xr:uid="{39098647-12FF-4485-A81B-60CA53E7FAA2}"/>
    <hyperlink ref="G100:L100" location="'MUDANÇAS CLIMÁTICAS'!C129" display="SASB IF-EU-120a.1 - NOx (excluindo N2O), SOx, Material Particulado (PM10), Chumbo (PB) e Mercúrio (HG)" xr:uid="{3026AF39-F4D8-44DD-B6E2-12902F85CA1E}"/>
    <hyperlink ref="G101:L101" location="'MUDANÇAS CLIMÁTICAS'!C179" display="CBA-67 - Emissões diretas de Perfluorocarbono" xr:uid="{CEDDAF2F-B28A-42B8-9099-C4C35407593E}"/>
    <hyperlink ref="G103:L103" location="'ENERGIA RENOV. E EFICIÊNCIA'!C40" display="GRI 302-4 - Redução do consumo de energia da Organização" xr:uid="{4B160637-CE2A-4787-B646-2CB2F1BF713D}"/>
    <hyperlink ref="G105:L105" location="'ENERGIA RENOV. E EFICIÊNCIA'!C65" display="SASB IF-EU-000.A - Número de clientes atendidos: (1) residenciais, (2) comerciais e (3) industriais" xr:uid="{0421AD9F-08F8-46C5-891F-AB2D72B3BEC1}"/>
    <hyperlink ref="G106:L106" location="'ENERGIA RENOV. E EFICIÊNCIA'!C65" display="SASB IF-EU-000.B - Eletricidade total entregue a: (1) clientes residenciais, (2) comerciais, (3) industriais, (4) todos os outros clientes de varejo e (5) clientes de atacado" xr:uid="{A17749DC-07C6-480E-A831-277CB65F5912}"/>
    <hyperlink ref="G107:L107" location="'ENERGIA RENOV. E EFICIÊNCIA'!C74" display="SASB IF-EU-000.C - Comprimento das linhas de transmissão, em quilômetros" xr:uid="{5EBA5B27-D490-4028-ADC2-21656DD12AEB}"/>
    <hyperlink ref="G108:L108" location="'ENERGIA RENOV. E EFICIÊNCIA'!C78" display="SASB IF-EU-000.E - Total de Eletricidade Comprada no Atacado" xr:uid="{41080869-7763-47D1-811E-105A604D02BD}"/>
    <hyperlink ref="G113:L113" location="'BIODIVER. E SERV. ECOSSIST.'!C88" display="GRI 101-2 - Gestão de impactos na biodiversidade" xr:uid="{E83CF81F-9248-44DC-B74C-E964F1E8955D}"/>
    <hyperlink ref="G119:L119" location="'BIODIVER. E SERV. ECOSSIST.'!C183" display="SASB EM-MM-160a.1 - Descrição das políticas e práticas de gestão ambiental para locais ativos_x0009__x0009__x0009__x0009__x0009__x0009__x0009__x0009__x0009__x0009__x0009__x0009__x0009__x0009_" xr:uid="{2546E3DD-5CBE-4208-90D2-F6ADD1E2EEE5}"/>
    <hyperlink ref="G120:L120" location="'BIODIVER. E SERV. ECOSSIST.'!C179" display="SASB EM-MM-160a.3 - Porcentagem de (1) reservas provadas e (2) prováveis em ou perto de locais com status de conservação protegido ou hábitat de espécies ameaçadas" xr:uid="{3E81B821-E94E-4305-91F5-D90D2EEDA5F0}"/>
    <hyperlink ref="G122:L122" location="'BIODIVER. E SERV. ECOSSIST.'!C170" display="CBA-69 - Exposição e avaliação da biodiversidade" xr:uid="{624F99A7-FAE8-4728-A486-AE53DCB73955}"/>
    <hyperlink ref="G123:L123" location="'BIODIVER. E SERV. ECOSSIST.'!C265" display="CBA-70 - Ações de mitigação da biodiversidade" xr:uid="{F44A7636-42C6-4FF8-9960-CBE4F20C4ECB}"/>
    <hyperlink ref="G124:L124" location="'BIODIVER. E SERV. ECOSSIST.'!C214" display="CBA-71 - Áreas alteradas e reabilitadas e locais identificados como exigindo planos de gestão da biodiversidade" xr:uid="{ADEAE73E-A4A0-457E-BBCF-472AA10E5285}"/>
    <hyperlink ref="G125:L125" location="'BIODIVER. E SERV. ECOSSIST.'!C253" display="CBA-81 - Planos de fechamento de minas" xr:uid="{D4349760-7189-4183-9C8E-B21D6321648A}"/>
    <hyperlink ref="G128:L128" location="'BIODIVER. E SERV. ECOSSIST.'!C7" display="Divulgações recomendadas TNFD - Governança" xr:uid="{A82DC926-7EB0-4E6A-9E69-1AE937B3D1DE}"/>
    <hyperlink ref="G130:L130" location="'BIODIVER. E SERV. ECOSSIST.'!C233" display="Reabilitação ambiental l Recuperação de áreas l Fechamento de mina" xr:uid="{A490FE94-38AF-4B84-819D-F5DD314F6286}"/>
    <hyperlink ref="G132:L132" location="'RECURSOS HÍDRICOS'!C196" display="GRI 303-2 - Gestão dos impactos relacionados ao descarte de água" xr:uid="{AAB87C9E-68D8-421E-9372-CA58BD3D080D}"/>
    <hyperlink ref="G137:L137" location="'RECURSOS HÍDRICOS'!C141" display="SASB EM-MM-140a.2 - Número de incidentes de não conformidade associados a licenças, padrões e regulamentos de qualidade da água" xr:uid="{32EB9FF0-A1BE-41C6-8CCB-072854F9FFD7}"/>
    <hyperlink ref="G138:L138" location="'RECURSOS HÍDRICOS'!C50" display="SASB IF-EU-140a.1 - (1) Total de água doce retirada, (2) Total de água doce consumida, porcentagem de cada um em regiões com estresse hídrico de linha de base alto ou extremamente alto" xr:uid="{AFD8C372-DDB7-4C0F-9735-7835FC2BC937}"/>
    <hyperlink ref="G139:L139" location="'RECURSOS HÍDRICOS'!C141" display="SASB IF-EU-140a.2 - Número de incidentes de não conformidade associados a licenças, padrões e regulamentos de qualidade da água" xr:uid="{585597F8-4673-4FD5-9665-483F308CF96F}"/>
    <hyperlink ref="G145:L145" location="'RECURSOS HÍDRICOS'!C123" display="CBA-64 - Impactos nos negócios de incidentes relacionados à água" xr:uid="{9D2A1D28-8E91-477A-8E5F-520EA368EDB9}"/>
    <hyperlink ref="G156:L156" location="'RESÍDUOS E COPRODUTOS'!C121" display="CBA-9 - Áreas contaminadas" xr:uid="{B19BB2BA-C471-4D8F-B010-42B0937B60DF}"/>
    <hyperlink ref="G197:L197" location="'GOVERNANÇA CORPORATIVA'!C68" display="GRI 2-9 - Estrutura de Governança e sua composição" xr:uid="{758B3E22-1B6E-4509-AF8A-05908DE5B1E3}"/>
    <hyperlink ref="G198:L198" location="'GOVERNANÇA CORPORATIVA'!C150" display="GRI 2-10 - Nomeação e seleção para o mais alto órgão de governança" xr:uid="{FB5361DC-9C4E-4379-9389-444A170790D6}"/>
    <hyperlink ref="G199:L199" location="'GOVERNANÇA CORPORATIVA'!C68" display="GRI 2-11 - Presidente do mais alto órgão de governança" xr:uid="{6FD5EF56-5707-492C-A2E0-4ED33653DB3E}"/>
    <hyperlink ref="G200:L200" location="'GOVERNANÇA CORPORATIVA'!C168" display="GRI 2-16 - Comunicação de preocupações cruciais" xr:uid="{5967B210-3B2E-4B81-86EA-5C7C380A4D91}"/>
    <hyperlink ref="G201:L201" location="'GOVERNANÇA CORPORATIVA'!C206" display="GRI 2-17 - Conhecimento coletivo do mais alto órgão de governança" xr:uid="{9906D335-963F-4183-AF22-95724372E479}"/>
    <hyperlink ref="G202:L202" location="'GOVERNANÇA CORPORATIVA'!C33" display="GRI 2-18 - Avaliação do desempenho do mais alto órgão de governança" xr:uid="{118B3D20-0765-469E-BCC8-884EF8A6D75A}"/>
    <hyperlink ref="G203:L203" location="'GOVERNANÇA CORPORATIVA'!C192" display="GRI 2-19 - Políticas de Remuneração" xr:uid="{F4929126-D89A-4894-AED6-E80CBC810C54}"/>
    <hyperlink ref="G204:L204" location="'GOVERNANÇA CORPORATIVA'!C218" display="GRI 2-23 - Compromisso de política" xr:uid="{657A8F9C-37D5-4246-8315-3730C607B14A}"/>
    <hyperlink ref="G205:L205" location="'GOVERNANÇA CORPORATIVA'!C238" display="GRI 2-24 - Incorporação de compromissos de política" xr:uid="{74BDB5A9-E9FC-4716-B2F7-0E64E4AFA725}"/>
    <hyperlink ref="G206:L206" location="'GOVERNANÇA CORPORATIVA'!C252" display="GRI 2-26 - Mecanismos para aconselhamento e apresentação de preocupações" xr:uid="{AF39CF78-612E-4CC1-910D-6001379BC16C}"/>
    <hyperlink ref="G207:L207" location="'GOVERNANÇA CORPORATIVA'!C261" display="GRI 205-2 - Comunicação e capacitação em políticas e procedimentos de combate à corrupção" xr:uid="{902854FA-FBBB-41D7-86C9-AF2A1A03EAFD}"/>
    <hyperlink ref="G208:L208" location="'GOVERNANÇA CORPORATIVA'!C401" display="GRI 406-1 - Casos de discriminação" xr:uid="{34E0CCB6-C5F7-4D3F-B65F-3D34AD71DE2A}"/>
    <hyperlink ref="G209:L209" location="'GOVERNANÇA CORPORATIVA'!C473" display="GRI 14.12.3 - Liste os locais das operações onde ocorreram conflitos ou violações de direitos à terra e aos recursos naturais (entre os quais os direitos às posses consuetudinária, coletiva e informal), e descreva os incidentes e os stakeholders cujos direitos são ou poderiam ser afetados" xr:uid="{C22F394A-E83C-49D0-AD43-70E0EC38C2F8}"/>
    <hyperlink ref="G211:L211" location="'GOVERNANÇA CORPORATIVA'!C33" display="CBA-14 - Eficácia do Conselho" xr:uid="{419E8475-464E-4AE7-84BC-E07EE575B6B9}"/>
    <hyperlink ref="G212:L212" location="'GOVERNANÇA CORPORATIVA'!C54" display="CBA-15 - Duração média dos mandatos dos membros do Conselho" xr:uid="{28C4591E-542C-48EE-B393-EEB8C4D6E076}"/>
    <hyperlink ref="G213:L213" location="'GOVERNANÇA CORPORATIVA'!C305" display="CBA-16 - Governança dos riscos corporativos" xr:uid="{7878D297-168D-4F91-9F21-613CCE62C2E9}"/>
    <hyperlink ref="G214:L214" location="'GOVERNANÇA CORPORATIVA'!C312" display="CBA-17 - Riscos emergentes" xr:uid="{D7D6B83D-BE7A-4387-BCC2-96BD2F7E1062}"/>
    <hyperlink ref="G215:L215" location="'GOVERNANÇA CORPORATIVA'!C327" display="CBA-28 - Retorno do investimento em capital natural" xr:uid="{5DC1CE80-B037-472F-BEEE-0AF3730425D0}"/>
    <hyperlink ref="G216:L216" location="'GOVERNANÇA CORPORATIVA'!C337" display="CBA-30 - Medição da satisfação do cliente" xr:uid="{9FB29B62-5FA6-44E0-8566-6C6488D153F7}"/>
    <hyperlink ref="G217:L217" location="'GOVERNANÇA CORPORATIVA'!C345" display="CBA-77 - Processos de Governança de riscos" xr:uid="{795C1C20-801B-40D1-8F08-923368ED03F5}"/>
    <hyperlink ref="G218:L218" location="'GOVERNANÇA CORPORATIVA'!C393" display="CBA-79 - Receita proveniente de produtos sustentáveis" xr:uid="{75F17613-CC72-4D23-9817-D08B6CC3E4E9}"/>
    <hyperlink ref="G219:L219" location="'GOVERNANÇA CORPORATIVA'!C437" display="CBA-83 - Certificações" xr:uid="{5BA6A0A3-239C-42A6-A0F9-40B5AE0CA5AB}"/>
    <hyperlink ref="G33:L33" location="'EMPREGADOS E EMPREGADAS'!C350" display="GRI 404-1 - Média de de horas de capacitação por ano, por empregado" xr:uid="{CCE473E5-7999-4D12-AE38-DB2094A9403D}"/>
    <hyperlink ref="G60:L60" location="'SAÚDE, SEGURANÇA E BEM-ESTAR'!C75" display="GRI 14.15.3 - Relate  o número de acidentes de segurança de proceso no período do relato, descreva seus impactos e as medidas tomadas para repará-lo" xr:uid="{6DBC15FB-7E97-415F-AEB8-D016F0ADAC70}"/>
    <hyperlink ref="H15:L15" r:id="rId1" display="Clique aqui para acessar o Reporte da Agenda Climática 2025" xr:uid="{EF5293FA-0C0F-4F93-9993-1B66D192B6F3}"/>
    <hyperlink ref="C15:G15" r:id="rId2" display="Clique aqui para acessar o Relatório Anual 2025" xr:uid="{B9686798-BED2-492E-8BE3-7565EB831F14}"/>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BD09-EFDF-4ACA-8E8C-EC95A8E37275}">
  <sheetPr codeName="Planilha2">
    <tabColor theme="0"/>
  </sheetPr>
  <dimension ref="A1:JY81"/>
  <sheetViews>
    <sheetView showGridLines="0" zoomScale="70" zoomScaleNormal="70" workbookViewId="0"/>
  </sheetViews>
  <sheetFormatPr defaultColWidth="0" defaultRowHeight="13.5" zeroHeight="1"/>
  <cols>
    <col min="1" max="1" width="46.7265625" style="11" customWidth="1"/>
    <col min="2" max="2" width="7.81640625" style="11" customWidth="1"/>
    <col min="3" max="15" width="20.7265625" style="11" customWidth="1"/>
    <col min="16" max="16" width="20.7265625" style="11" hidden="1" customWidth="1"/>
    <col min="17" max="16384" width="20.7265625" style="11" hidden="1"/>
  </cols>
  <sheetData>
    <row r="1" spans="1:22">
      <c r="A1" s="69"/>
    </row>
    <row r="2" spans="1:22">
      <c r="A2" s="69"/>
    </row>
    <row r="3" spans="1:22" s="296" customFormat="1" ht="31.5">
      <c r="A3" s="295"/>
      <c r="C3" s="1228" t="s">
        <v>954</v>
      </c>
      <c r="D3" s="1229"/>
      <c r="E3" s="1229"/>
      <c r="F3" s="1229"/>
      <c r="G3" s="1229"/>
      <c r="H3" s="1229"/>
      <c r="I3" s="1229"/>
      <c r="J3" s="1229"/>
      <c r="K3" s="1229"/>
      <c r="L3" s="1229"/>
      <c r="M3" s="1229"/>
      <c r="N3" s="1229"/>
      <c r="O3" s="1229"/>
      <c r="P3" s="1229"/>
      <c r="Q3" s="1229"/>
      <c r="R3" s="1229"/>
      <c r="S3" s="1229"/>
      <c r="T3" s="1229"/>
      <c r="U3" s="1229"/>
      <c r="V3" s="1229"/>
    </row>
    <row r="4" spans="1:22">
      <c r="A4" s="69"/>
    </row>
    <row r="5" spans="1:22" ht="15.5">
      <c r="A5" s="69"/>
      <c r="C5" s="1253" t="s">
        <v>1224</v>
      </c>
      <c r="D5" s="1254"/>
      <c r="E5" s="1254"/>
      <c r="F5" s="1254"/>
      <c r="G5" s="1254"/>
      <c r="H5" s="1254"/>
      <c r="I5" s="1254"/>
      <c r="J5" s="1254"/>
      <c r="K5" s="1254"/>
      <c r="L5" s="1254"/>
      <c r="M5" s="1254"/>
    </row>
    <row r="6" spans="1:22">
      <c r="A6" s="69"/>
      <c r="C6" s="1252" t="s">
        <v>1225</v>
      </c>
      <c r="D6" s="1252"/>
      <c r="E6" s="1252"/>
      <c r="F6" s="1252"/>
      <c r="G6" s="1252"/>
      <c r="H6" s="1252"/>
      <c r="I6" s="1252"/>
      <c r="J6" s="1252"/>
      <c r="K6" s="1252"/>
      <c r="L6" s="1252"/>
      <c r="M6" s="1252"/>
    </row>
    <row r="7" spans="1:22">
      <c r="A7" s="69"/>
      <c r="C7" s="1252"/>
      <c r="D7" s="1252"/>
      <c r="E7" s="1252"/>
      <c r="F7" s="1252"/>
      <c r="G7" s="1252"/>
      <c r="H7" s="1252"/>
      <c r="I7" s="1252"/>
      <c r="J7" s="1252"/>
      <c r="K7" s="1252"/>
      <c r="L7" s="1252"/>
      <c r="M7" s="1252"/>
    </row>
    <row r="8" spans="1:22">
      <c r="A8" s="69"/>
      <c r="C8" s="1252"/>
      <c r="D8" s="1252"/>
      <c r="E8" s="1252"/>
      <c r="F8" s="1252"/>
      <c r="G8" s="1252"/>
      <c r="H8" s="1252"/>
      <c r="I8" s="1252"/>
      <c r="J8" s="1252"/>
      <c r="K8" s="1252"/>
      <c r="L8" s="1252"/>
      <c r="M8" s="1252"/>
    </row>
    <row r="9" spans="1:22">
      <c r="A9" s="69"/>
      <c r="C9" s="1252"/>
      <c r="D9" s="1252"/>
      <c r="E9" s="1252"/>
      <c r="F9" s="1252"/>
      <c r="G9" s="1252"/>
      <c r="H9" s="1252"/>
      <c r="I9" s="1252"/>
      <c r="J9" s="1252"/>
      <c r="K9" s="1252"/>
      <c r="L9" s="1252"/>
      <c r="M9" s="1252"/>
    </row>
    <row r="10" spans="1:22">
      <c r="A10" s="69"/>
      <c r="C10" s="1252"/>
      <c r="D10" s="1252"/>
      <c r="E10" s="1252"/>
      <c r="F10" s="1252"/>
      <c r="G10" s="1252"/>
      <c r="H10" s="1252"/>
      <c r="I10" s="1252"/>
      <c r="J10" s="1252"/>
      <c r="K10" s="1252"/>
      <c r="L10" s="1252"/>
      <c r="M10" s="1252"/>
    </row>
    <row r="11" spans="1:22">
      <c r="A11" s="69"/>
      <c r="C11" s="1252"/>
      <c r="D11" s="1252"/>
      <c r="E11" s="1252"/>
      <c r="F11" s="1252"/>
      <c r="G11" s="1252"/>
      <c r="H11" s="1252"/>
      <c r="I11" s="1252"/>
      <c r="J11" s="1252"/>
      <c r="K11" s="1252"/>
      <c r="L11" s="1252"/>
      <c r="M11" s="1252"/>
    </row>
    <row r="12" spans="1:22" ht="15">
      <c r="A12" s="69"/>
      <c r="C12" s="32"/>
      <c r="D12" s="32"/>
      <c r="E12" s="32"/>
      <c r="F12" s="32"/>
      <c r="G12" s="32"/>
      <c r="H12" s="32"/>
      <c r="I12" s="32"/>
      <c r="J12" s="32"/>
      <c r="K12" s="32"/>
      <c r="L12" s="32"/>
      <c r="M12" s="32"/>
    </row>
    <row r="13" spans="1:22">
      <c r="A13" s="69"/>
    </row>
    <row r="14" spans="1:22" ht="15.5">
      <c r="A14" s="69"/>
      <c r="C14" s="1248" t="s">
        <v>37</v>
      </c>
      <c r="D14" s="1249"/>
      <c r="E14" s="1249"/>
      <c r="F14" s="1249"/>
      <c r="G14" s="1249"/>
      <c r="H14" s="1249"/>
      <c r="I14" s="1249"/>
      <c r="J14" s="1249"/>
      <c r="K14" s="1249"/>
      <c r="L14" s="1249"/>
      <c r="M14" s="1249"/>
    </row>
    <row r="15" spans="1:22" ht="14.25" customHeight="1">
      <c r="A15" s="69"/>
      <c r="C15" s="1252" t="s">
        <v>1526</v>
      </c>
      <c r="D15" s="1252"/>
      <c r="E15" s="1252"/>
      <c r="F15" s="1252"/>
      <c r="G15" s="1252"/>
      <c r="H15" s="1252"/>
      <c r="I15" s="1252"/>
      <c r="J15" s="1252"/>
      <c r="K15" s="1252"/>
      <c r="L15" s="1252"/>
      <c r="M15" s="1252"/>
    </row>
    <row r="16" spans="1:22" ht="14.25" customHeight="1">
      <c r="A16" s="69"/>
      <c r="C16" s="1252"/>
      <c r="D16" s="1252"/>
      <c r="E16" s="1252"/>
      <c r="F16" s="1252"/>
      <c r="G16" s="1252"/>
      <c r="H16" s="1252"/>
      <c r="I16" s="1252"/>
      <c r="J16" s="1252"/>
      <c r="K16" s="1252"/>
      <c r="L16" s="1252"/>
      <c r="M16" s="1252"/>
    </row>
    <row r="17" spans="1:285" ht="14.25" customHeight="1">
      <c r="A17" s="69"/>
      <c r="C17" s="1252"/>
      <c r="D17" s="1252"/>
      <c r="E17" s="1252"/>
      <c r="F17" s="1252"/>
      <c r="G17" s="1252"/>
      <c r="H17" s="1252"/>
      <c r="I17" s="1252"/>
      <c r="J17" s="1252"/>
      <c r="K17" s="1252"/>
      <c r="L17" s="1252"/>
      <c r="M17" s="1252"/>
    </row>
    <row r="18" spans="1:285" ht="14.25" customHeight="1">
      <c r="A18" s="69"/>
      <c r="C18" s="1252"/>
      <c r="D18" s="1252"/>
      <c r="E18" s="1252"/>
      <c r="F18" s="1252"/>
      <c r="G18" s="1252"/>
      <c r="H18" s="1252"/>
      <c r="I18" s="1252"/>
      <c r="J18" s="1252"/>
      <c r="K18" s="1252"/>
      <c r="L18" s="1252"/>
      <c r="M18" s="1252"/>
    </row>
    <row r="19" spans="1:285" ht="14.25" customHeight="1">
      <c r="A19" s="69"/>
      <c r="C19" s="1252"/>
      <c r="D19" s="1252"/>
      <c r="E19" s="1252"/>
      <c r="F19" s="1252"/>
      <c r="G19" s="1252"/>
      <c r="H19" s="1252"/>
      <c r="I19" s="1252"/>
      <c r="J19" s="1252"/>
      <c r="K19" s="1252"/>
      <c r="L19" s="1252"/>
      <c r="M19" s="1252"/>
    </row>
    <row r="20" spans="1:285" ht="14.25" customHeight="1">
      <c r="A20" s="69"/>
      <c r="C20" s="1252"/>
      <c r="D20" s="1252"/>
      <c r="E20" s="1252"/>
      <c r="F20" s="1252"/>
      <c r="G20" s="1252"/>
      <c r="H20" s="1252"/>
      <c r="I20" s="1252"/>
      <c r="J20" s="1252"/>
      <c r="K20" s="1252"/>
      <c r="L20" s="1252"/>
      <c r="M20" s="1252"/>
    </row>
    <row r="21" spans="1:285" ht="14.25" customHeight="1">
      <c r="A21" s="69"/>
      <c r="C21" s="78"/>
      <c r="D21" s="78"/>
      <c r="E21" s="78"/>
      <c r="F21" s="78"/>
      <c r="G21" s="78"/>
      <c r="H21" s="78"/>
      <c r="I21" s="78"/>
    </row>
    <row r="22" spans="1:285" ht="14.25" customHeight="1">
      <c r="A22" s="69"/>
      <c r="C22" s="78"/>
      <c r="D22" s="78"/>
      <c r="E22" s="78"/>
      <c r="F22" s="78"/>
      <c r="G22" s="78"/>
      <c r="H22" s="78"/>
      <c r="I22" s="78"/>
    </row>
    <row r="23" spans="1:285" ht="14.25" customHeight="1">
      <c r="A23" s="69"/>
      <c r="C23" s="78"/>
      <c r="D23" s="78"/>
      <c r="E23" s="78"/>
      <c r="F23" s="78"/>
      <c r="G23" s="78"/>
      <c r="H23" s="78"/>
      <c r="I23" s="78"/>
    </row>
    <row r="24" spans="1:285" ht="14.25" customHeight="1">
      <c r="A24" s="69"/>
      <c r="C24" s="78"/>
      <c r="D24" s="78"/>
      <c r="E24" s="78"/>
      <c r="F24" s="78"/>
      <c r="G24" s="78"/>
      <c r="H24" s="78"/>
      <c r="I24" s="78"/>
    </row>
    <row r="25" spans="1:285" ht="14.25" customHeight="1">
      <c r="A25" s="69"/>
    </row>
    <row r="26" spans="1:285" s="66" customFormat="1" ht="15" customHeight="1">
      <c r="A26" s="69"/>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row>
    <row r="27" spans="1:285" ht="15" customHeight="1">
      <c r="A27" s="69"/>
    </row>
    <row r="28" spans="1:285" ht="15" customHeight="1">
      <c r="A28" s="69"/>
    </row>
    <row r="29" spans="1:285" ht="15" customHeight="1">
      <c r="A29" s="69"/>
    </row>
    <row r="30" spans="1:285" ht="15" customHeight="1">
      <c r="A30" s="69"/>
    </row>
    <row r="31" spans="1:285" ht="15" customHeight="1">
      <c r="A31" s="69"/>
    </row>
    <row r="32" spans="1:285" ht="15" customHeight="1">
      <c r="A32" s="69"/>
    </row>
    <row r="33" spans="1:285" ht="15" customHeight="1">
      <c r="A33" s="69"/>
    </row>
    <row r="34" spans="1:285" ht="14.25" customHeight="1">
      <c r="A34" s="69"/>
    </row>
    <row r="35" spans="1:285" ht="15" customHeight="1">
      <c r="A35" s="69"/>
    </row>
    <row r="36" spans="1:285" ht="15" customHeight="1">
      <c r="A36" s="69"/>
      <c r="K36"/>
    </row>
    <row r="37" spans="1:285" ht="15" customHeight="1">
      <c r="A37" s="69"/>
    </row>
    <row r="38" spans="1:285" ht="15" customHeight="1">
      <c r="A38" s="69"/>
    </row>
    <row r="39" spans="1:285" s="12" customFormat="1" ht="14.25" customHeight="1">
      <c r="A39" s="69"/>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row>
    <row r="40" spans="1:285" s="12" customFormat="1" ht="14.25" customHeight="1">
      <c r="A40" s="69"/>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row>
    <row r="41" spans="1:285" s="12" customFormat="1" ht="14.25" customHeight="1">
      <c r="A41" s="69"/>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row>
    <row r="42" spans="1:285" s="12" customFormat="1" ht="14.25" customHeight="1">
      <c r="A42" s="69"/>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row>
    <row r="43" spans="1:285" s="12" customFormat="1" ht="14.25" customHeight="1">
      <c r="A43" s="69"/>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row>
    <row r="44" spans="1:285" s="12" customFormat="1" ht="14.25" customHeight="1">
      <c r="A44" s="69"/>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row>
    <row r="45" spans="1:285" s="12" customFormat="1" ht="14.25" customHeight="1">
      <c r="A45" s="69"/>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row>
    <row r="46" spans="1:285" s="12" customFormat="1" ht="14.25" customHeight="1">
      <c r="A46" s="69"/>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row>
    <row r="47" spans="1:285" s="12" customFormat="1" ht="14.25" customHeight="1">
      <c r="A47" s="69"/>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row>
    <row r="48" spans="1:285" s="12" customFormat="1" ht="14.25" customHeight="1">
      <c r="A48" s="69"/>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row>
    <row r="49" spans="1:28" s="12" customFormat="1">
      <c r="A49" s="69"/>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s="12" customFormat="1">
      <c r="A50" s="69"/>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s="12" customFormat="1">
      <c r="A51" s="69"/>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s="12" customFormat="1">
      <c r="A52" s="69"/>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s="12" customFormat="1" ht="15.5">
      <c r="A53" s="69"/>
      <c r="B53" s="11"/>
      <c r="C53" s="1248" t="s">
        <v>1</v>
      </c>
      <c r="D53" s="1249"/>
      <c r="E53" s="1249"/>
      <c r="F53" s="1249"/>
      <c r="G53" s="1249"/>
      <c r="H53" s="1249"/>
      <c r="I53" s="1249"/>
      <c r="J53" s="1249"/>
      <c r="K53" s="1249"/>
      <c r="L53" s="1249"/>
      <c r="M53" s="1249"/>
      <c r="Q53" s="11"/>
      <c r="R53" s="11"/>
      <c r="S53" s="11"/>
      <c r="T53" s="11"/>
      <c r="U53" s="11"/>
      <c r="V53" s="11"/>
      <c r="W53" s="11"/>
      <c r="X53" s="11"/>
      <c r="Y53" s="11"/>
      <c r="Z53" s="11"/>
      <c r="AA53" s="11"/>
      <c r="AB53" s="11"/>
    </row>
    <row r="54" spans="1:28" s="12" customFormat="1" ht="45" customHeight="1">
      <c r="A54" s="69"/>
      <c r="B54" s="11"/>
      <c r="C54" s="1262" t="s">
        <v>2</v>
      </c>
      <c r="D54" s="1262"/>
      <c r="E54" s="1262" t="s">
        <v>3</v>
      </c>
      <c r="F54" s="1262"/>
      <c r="G54" s="1262"/>
      <c r="H54" s="1262" t="s">
        <v>4</v>
      </c>
      <c r="I54" s="1262"/>
      <c r="J54" s="1262"/>
      <c r="K54" s="1262"/>
      <c r="L54" s="1262"/>
      <c r="M54" s="56" t="s">
        <v>5</v>
      </c>
      <c r="Q54" s="11"/>
      <c r="R54" s="11"/>
      <c r="S54" s="11"/>
      <c r="T54" s="11"/>
      <c r="U54" s="11"/>
      <c r="V54" s="11"/>
      <c r="W54" s="11"/>
      <c r="X54" s="11"/>
      <c r="Y54" s="11"/>
      <c r="Z54" s="11"/>
      <c r="AA54" s="11"/>
      <c r="AB54" s="11"/>
    </row>
    <row r="55" spans="1:28" ht="159.75" customHeight="1">
      <c r="A55" s="69"/>
      <c r="C55" s="1250" t="s">
        <v>25</v>
      </c>
      <c r="D55" s="1251"/>
      <c r="E55" s="1257" t="s">
        <v>26</v>
      </c>
      <c r="F55" s="1257"/>
      <c r="G55" s="1257"/>
      <c r="H55" s="1242" t="s">
        <v>1230</v>
      </c>
      <c r="I55" s="1243"/>
      <c r="J55" s="1243"/>
      <c r="K55" s="1243"/>
      <c r="L55" s="1244"/>
      <c r="M55" s="452" t="s">
        <v>24</v>
      </c>
      <c r="N55" s="12"/>
      <c r="O55" s="12"/>
      <c r="P55" s="12"/>
    </row>
    <row r="56" spans="1:28" s="12" customFormat="1" ht="170.25" customHeight="1">
      <c r="A56" s="69"/>
      <c r="B56" s="11"/>
      <c r="C56" s="1250" t="s">
        <v>6</v>
      </c>
      <c r="D56" s="1251"/>
      <c r="E56" s="1263" t="s">
        <v>7</v>
      </c>
      <c r="F56" s="1264"/>
      <c r="G56" s="1265"/>
      <c r="H56" s="1266" t="s">
        <v>1524</v>
      </c>
      <c r="I56" s="1267"/>
      <c r="J56" s="1267"/>
      <c r="K56" s="1267"/>
      <c r="L56" s="1268"/>
      <c r="M56" s="1162" t="s">
        <v>8</v>
      </c>
      <c r="Q56" s="11"/>
      <c r="R56" s="11"/>
      <c r="S56" s="11"/>
      <c r="T56" s="11"/>
      <c r="U56" s="11"/>
      <c r="V56" s="11"/>
      <c r="W56" s="11"/>
      <c r="X56" s="11"/>
      <c r="Y56" s="11"/>
      <c r="Z56" s="11"/>
      <c r="AA56" s="11"/>
      <c r="AB56" s="11"/>
    </row>
    <row r="57" spans="1:28" s="12" customFormat="1" ht="342" customHeight="1">
      <c r="A57" s="69"/>
      <c r="B57" s="11"/>
      <c r="C57" s="1255" t="s">
        <v>9</v>
      </c>
      <c r="D57" s="1256"/>
      <c r="E57" s="1257" t="s">
        <v>10</v>
      </c>
      <c r="F57" s="1257"/>
      <c r="G57" s="1257"/>
      <c r="H57" s="1242" t="s">
        <v>1575</v>
      </c>
      <c r="I57" s="1243"/>
      <c r="J57" s="1243"/>
      <c r="K57" s="1243"/>
      <c r="L57" s="1244"/>
      <c r="M57" s="1260" t="s">
        <v>11</v>
      </c>
      <c r="Q57" s="11"/>
      <c r="R57" s="11"/>
      <c r="S57" s="11"/>
      <c r="T57" s="11"/>
      <c r="U57" s="11"/>
      <c r="V57" s="11"/>
      <c r="W57" s="11"/>
      <c r="X57" s="11"/>
      <c r="Y57" s="11"/>
      <c r="Z57" s="11"/>
      <c r="AA57" s="11"/>
      <c r="AB57" s="11"/>
    </row>
    <row r="58" spans="1:28" s="12" customFormat="1" ht="102" customHeight="1">
      <c r="A58" s="69"/>
      <c r="B58" s="11"/>
      <c r="C58" s="1250"/>
      <c r="D58" s="1251"/>
      <c r="E58" s="1259"/>
      <c r="F58" s="1259"/>
      <c r="G58" s="1259"/>
      <c r="H58" s="1245"/>
      <c r="I58" s="1246"/>
      <c r="J58" s="1246"/>
      <c r="K58" s="1246"/>
      <c r="L58" s="1247"/>
      <c r="M58" s="1261"/>
      <c r="Q58" s="11"/>
      <c r="R58" s="11"/>
      <c r="S58" s="11"/>
      <c r="T58" s="11"/>
      <c r="U58" s="11"/>
      <c r="V58" s="11"/>
      <c r="W58" s="11"/>
      <c r="X58" s="11"/>
      <c r="Y58" s="11"/>
      <c r="Z58" s="11"/>
      <c r="AA58" s="11"/>
      <c r="AB58" s="11"/>
    </row>
    <row r="59" spans="1:28" ht="144.75" customHeight="1">
      <c r="A59" s="69"/>
      <c r="C59" s="1250" t="s">
        <v>27</v>
      </c>
      <c r="D59" s="1251"/>
      <c r="E59" s="1257" t="s">
        <v>28</v>
      </c>
      <c r="F59" s="1257"/>
      <c r="G59" s="1257"/>
      <c r="H59" s="1242" t="s">
        <v>1231</v>
      </c>
      <c r="I59" s="1243"/>
      <c r="J59" s="1243"/>
      <c r="K59" s="1243"/>
      <c r="L59" s="1244"/>
      <c r="M59" s="67" t="s">
        <v>29</v>
      </c>
      <c r="N59" s="12"/>
      <c r="O59" s="12"/>
      <c r="P59" s="12"/>
    </row>
    <row r="60" spans="1:28" s="12" customFormat="1" ht="140.25" customHeight="1">
      <c r="A60" s="69"/>
      <c r="B60" s="11"/>
      <c r="C60" s="1250" t="s">
        <v>12</v>
      </c>
      <c r="D60" s="1251"/>
      <c r="E60" s="1257" t="s">
        <v>13</v>
      </c>
      <c r="F60" s="1257"/>
      <c r="G60" s="1257"/>
      <c r="H60" s="1269" t="s">
        <v>1226</v>
      </c>
      <c r="I60" s="1270"/>
      <c r="J60" s="1270"/>
      <c r="K60" s="1270"/>
      <c r="L60" s="1271"/>
      <c r="M60" s="67" t="s">
        <v>14</v>
      </c>
      <c r="Q60" s="11"/>
      <c r="R60" s="11"/>
      <c r="S60" s="11"/>
      <c r="T60" s="11"/>
      <c r="U60" s="11"/>
      <c r="V60" s="11"/>
      <c r="W60" s="11"/>
      <c r="X60" s="11"/>
      <c r="Y60" s="11"/>
      <c r="Z60" s="11"/>
      <c r="AA60" s="11"/>
      <c r="AB60" s="11"/>
    </row>
    <row r="61" spans="1:28" ht="89.25" customHeight="1">
      <c r="A61" s="69"/>
      <c r="C61" s="1250" t="s">
        <v>30</v>
      </c>
      <c r="D61" s="1251"/>
      <c r="E61" s="1257" t="s">
        <v>31</v>
      </c>
      <c r="F61" s="1257"/>
      <c r="G61" s="1257"/>
      <c r="H61" s="1278" t="s">
        <v>32</v>
      </c>
      <c r="I61" s="1279"/>
      <c r="J61" s="1279"/>
      <c r="K61" s="1279"/>
      <c r="L61" s="1280"/>
      <c r="M61" s="67" t="s">
        <v>33</v>
      </c>
      <c r="N61" s="12"/>
      <c r="O61" s="12"/>
      <c r="P61" s="12"/>
    </row>
    <row r="62" spans="1:28" s="12" customFormat="1" ht="201" customHeight="1">
      <c r="A62" s="69"/>
      <c r="B62" s="11"/>
      <c r="C62" s="1250" t="s">
        <v>15</v>
      </c>
      <c r="D62" s="1251"/>
      <c r="E62" s="1257" t="s">
        <v>16</v>
      </c>
      <c r="F62" s="1257"/>
      <c r="G62" s="1257"/>
      <c r="H62" s="1275" t="s">
        <v>1227</v>
      </c>
      <c r="I62" s="1276"/>
      <c r="J62" s="1276"/>
      <c r="K62" s="1276"/>
      <c r="L62" s="1277"/>
      <c r="M62" s="67" t="s">
        <v>17</v>
      </c>
      <c r="Q62" s="11"/>
      <c r="R62" s="11"/>
      <c r="S62" s="11"/>
      <c r="T62" s="11"/>
      <c r="U62" s="11"/>
      <c r="V62" s="11"/>
      <c r="W62" s="11"/>
      <c r="X62" s="11"/>
      <c r="Y62" s="11"/>
      <c r="Z62" s="11"/>
      <c r="AA62" s="11"/>
      <c r="AB62" s="11"/>
    </row>
    <row r="63" spans="1:28" ht="217.5" customHeight="1">
      <c r="A63" s="69"/>
      <c r="C63" s="1255" t="s">
        <v>18</v>
      </c>
      <c r="D63" s="1256"/>
      <c r="E63" s="1257" t="s">
        <v>19</v>
      </c>
      <c r="F63" s="1257"/>
      <c r="G63" s="1257"/>
      <c r="H63" s="1242" t="s">
        <v>1228</v>
      </c>
      <c r="I63" s="1243"/>
      <c r="J63" s="1243"/>
      <c r="K63" s="1243"/>
      <c r="L63" s="1244"/>
      <c r="M63" s="1260" t="s">
        <v>20</v>
      </c>
      <c r="N63" s="12"/>
      <c r="O63" s="12"/>
      <c r="P63" s="12"/>
    </row>
    <row r="64" spans="1:28" ht="27.65" customHeight="1">
      <c r="A64" s="69"/>
      <c r="C64" s="1250"/>
      <c r="D64" s="1251"/>
      <c r="E64" s="1259"/>
      <c r="F64" s="1259"/>
      <c r="G64" s="1259"/>
      <c r="H64" s="1245"/>
      <c r="I64" s="1246"/>
      <c r="J64" s="1246"/>
      <c r="K64" s="1246"/>
      <c r="L64" s="1247"/>
      <c r="M64" s="1261"/>
      <c r="N64" s="12"/>
      <c r="O64" s="12"/>
      <c r="P64" s="12"/>
    </row>
    <row r="65" spans="1:16" ht="328.5" customHeight="1">
      <c r="A65" s="69"/>
      <c r="C65" s="1255" t="s">
        <v>0</v>
      </c>
      <c r="D65" s="1256"/>
      <c r="E65" s="1243" t="s">
        <v>1229</v>
      </c>
      <c r="F65" s="1243"/>
      <c r="G65" s="1243"/>
      <c r="H65" s="1242" t="s">
        <v>1525</v>
      </c>
      <c r="I65" s="1243"/>
      <c r="J65" s="1243"/>
      <c r="K65" s="1243"/>
      <c r="L65" s="1244"/>
      <c r="M65" s="1260" t="s">
        <v>8</v>
      </c>
      <c r="N65" s="12"/>
      <c r="O65" s="12"/>
      <c r="P65" s="12"/>
    </row>
    <row r="66" spans="1:16" ht="148.5" customHeight="1">
      <c r="A66" s="69"/>
      <c r="C66" s="1250"/>
      <c r="D66" s="1251"/>
      <c r="E66" s="1246"/>
      <c r="F66" s="1246"/>
      <c r="G66" s="1246"/>
      <c r="H66" s="1245"/>
      <c r="I66" s="1246"/>
      <c r="J66" s="1246"/>
      <c r="K66" s="1246"/>
      <c r="L66" s="1247"/>
      <c r="M66" s="1261"/>
      <c r="N66" s="12"/>
      <c r="O66" s="12"/>
      <c r="P66" s="12"/>
    </row>
    <row r="67" spans="1:16" ht="144.75" customHeight="1">
      <c r="A67" s="69"/>
      <c r="C67" s="1250" t="s">
        <v>34</v>
      </c>
      <c r="D67" s="1251"/>
      <c r="E67" s="1258" t="s">
        <v>35</v>
      </c>
      <c r="F67" s="1258"/>
      <c r="G67" s="1258"/>
      <c r="H67" s="1245" t="s">
        <v>1232</v>
      </c>
      <c r="I67" s="1246"/>
      <c r="J67" s="1246"/>
      <c r="K67" s="1246"/>
      <c r="L67" s="1247"/>
      <c r="M67" s="67" t="s">
        <v>36</v>
      </c>
      <c r="N67" s="12"/>
      <c r="O67" s="12"/>
      <c r="P67" s="12"/>
    </row>
    <row r="68" spans="1:16" ht="184.15" customHeight="1">
      <c r="A68" s="69"/>
      <c r="C68" s="1250" t="s">
        <v>22</v>
      </c>
      <c r="D68" s="1251"/>
      <c r="E68" s="1257" t="s">
        <v>23</v>
      </c>
      <c r="F68" s="1257"/>
      <c r="G68" s="1257"/>
      <c r="H68" s="1281" t="s">
        <v>932</v>
      </c>
      <c r="I68" s="1282"/>
      <c r="J68" s="1282"/>
      <c r="K68" s="1282"/>
      <c r="L68" s="1283"/>
      <c r="M68" s="67" t="s">
        <v>24</v>
      </c>
      <c r="N68" s="12"/>
      <c r="O68" s="12"/>
      <c r="P68" s="12"/>
    </row>
    <row r="69" spans="1:16" ht="372.75" customHeight="1">
      <c r="A69" s="69"/>
      <c r="C69" s="1255" t="s">
        <v>21</v>
      </c>
      <c r="D69" s="1256"/>
      <c r="E69" s="1242" t="s">
        <v>1236</v>
      </c>
      <c r="F69" s="1243"/>
      <c r="G69" s="1244"/>
      <c r="H69" s="1242" t="s">
        <v>1530</v>
      </c>
      <c r="I69" s="1243"/>
      <c r="J69" s="1243"/>
      <c r="K69" s="1243"/>
      <c r="L69" s="1244"/>
      <c r="M69" s="1284" t="s">
        <v>17</v>
      </c>
      <c r="N69" s="12"/>
      <c r="O69" s="12"/>
      <c r="P69" s="12"/>
    </row>
    <row r="70" spans="1:16" ht="408.75" customHeight="1">
      <c r="A70" s="69"/>
      <c r="C70" s="1250"/>
      <c r="D70" s="1251"/>
      <c r="E70" s="1245"/>
      <c r="F70" s="1246"/>
      <c r="G70" s="1247"/>
      <c r="H70" s="1245"/>
      <c r="I70" s="1246"/>
      <c r="J70" s="1246"/>
      <c r="K70" s="1246"/>
      <c r="L70" s="1247"/>
      <c r="M70" s="1285"/>
      <c r="N70" s="12"/>
      <c r="O70" s="12"/>
      <c r="P70" s="12"/>
    </row>
    <row r="71" spans="1:16" ht="29.25" customHeight="1">
      <c r="A71" s="69"/>
      <c r="C71" s="1274" t="s">
        <v>1233</v>
      </c>
      <c r="D71" s="1274"/>
      <c r="E71" s="1274"/>
      <c r="F71" s="1274"/>
      <c r="G71" s="1274"/>
      <c r="H71" s="1274"/>
      <c r="I71" s="1274"/>
      <c r="J71" s="1274"/>
      <c r="K71" s="1274"/>
      <c r="L71" s="1274"/>
      <c r="M71" s="1274"/>
      <c r="N71" s="12"/>
      <c r="O71" s="12"/>
      <c r="P71" s="12"/>
    </row>
    <row r="72" spans="1:16" ht="14.25" customHeight="1">
      <c r="A72" s="69"/>
      <c r="K72" s="12"/>
      <c r="L72" s="12"/>
      <c r="M72" s="12"/>
      <c r="N72" s="12"/>
      <c r="O72" s="12"/>
      <c r="P72" s="12"/>
    </row>
    <row r="73" spans="1:16" ht="14.25" customHeight="1">
      <c r="A73" s="69"/>
      <c r="K73" s="12"/>
      <c r="L73" s="12"/>
      <c r="M73" s="12"/>
      <c r="N73" s="12"/>
      <c r="O73" s="12"/>
      <c r="P73" s="12"/>
    </row>
    <row r="74" spans="1:16" ht="14.25" customHeight="1">
      <c r="A74" s="69"/>
      <c r="C74" s="1273" t="s">
        <v>38</v>
      </c>
      <c r="D74" s="1249"/>
      <c r="E74" s="1249"/>
      <c r="F74" s="1249"/>
      <c r="G74" s="1249"/>
      <c r="H74" s="1249"/>
      <c r="I74" s="1249"/>
      <c r="J74" s="1249"/>
      <c r="K74" s="1249"/>
      <c r="L74" s="1249"/>
      <c r="M74" s="1249"/>
      <c r="N74" s="12"/>
      <c r="O74" s="12"/>
      <c r="P74" s="12"/>
    </row>
    <row r="75" spans="1:16" ht="14.25" customHeight="1">
      <c r="A75" s="69"/>
      <c r="C75" s="85" t="s">
        <v>39</v>
      </c>
      <c r="D75" s="1272" t="s">
        <v>1557</v>
      </c>
      <c r="E75" s="1262"/>
      <c r="F75" s="1262"/>
      <c r="G75" s="1262"/>
      <c r="H75" s="1262"/>
      <c r="I75" s="1272" t="s">
        <v>40</v>
      </c>
      <c r="J75" s="1262"/>
      <c r="K75" s="1262"/>
      <c r="L75" s="1262"/>
      <c r="M75" s="1262"/>
      <c r="N75" s="12"/>
      <c r="O75" s="12"/>
      <c r="P75" s="12"/>
    </row>
    <row r="76" spans="1:16" s="86" customFormat="1" ht="333.75" customHeight="1">
      <c r="A76" s="69"/>
      <c r="C76" s="443" t="s">
        <v>12</v>
      </c>
      <c r="D76" s="1246" t="s">
        <v>1518</v>
      </c>
      <c r="E76" s="1246"/>
      <c r="F76" s="1246"/>
      <c r="G76" s="1246"/>
      <c r="H76" s="1246"/>
      <c r="I76" s="1245" t="s">
        <v>1234</v>
      </c>
      <c r="J76" s="1246"/>
      <c r="K76" s="1246"/>
      <c r="L76" s="1246"/>
      <c r="M76" s="1246"/>
      <c r="N76" s="87"/>
      <c r="O76" s="87"/>
      <c r="P76" s="87"/>
    </row>
    <row r="77" spans="1:16" ht="270.75" customHeight="1">
      <c r="A77" s="69"/>
      <c r="C77" s="443" t="s">
        <v>9</v>
      </c>
      <c r="D77" s="1270" t="s">
        <v>1514</v>
      </c>
      <c r="E77" s="1270"/>
      <c r="F77" s="1270"/>
      <c r="G77" s="1270"/>
      <c r="H77" s="1270"/>
      <c r="I77" s="1245" t="s">
        <v>1235</v>
      </c>
      <c r="J77" s="1246"/>
      <c r="K77" s="1246"/>
      <c r="L77" s="1246"/>
      <c r="M77" s="1246"/>
      <c r="N77" s="12"/>
      <c r="O77" s="12"/>
      <c r="P77" s="12"/>
    </row>
    <row r="78" spans="1:16" ht="253.9" customHeight="1">
      <c r="A78" s="69"/>
      <c r="C78" s="443" t="s">
        <v>18</v>
      </c>
      <c r="D78" s="1258" t="s">
        <v>1734</v>
      </c>
      <c r="E78" s="1258"/>
      <c r="F78" s="1258"/>
      <c r="G78" s="1258"/>
      <c r="H78" s="1258"/>
      <c r="I78" s="1245" t="s">
        <v>1521</v>
      </c>
      <c r="J78" s="1246"/>
      <c r="K78" s="1246"/>
      <c r="L78" s="1246"/>
      <c r="M78" s="1246"/>
      <c r="N78" s="12"/>
      <c r="O78" s="12"/>
      <c r="P78" s="12"/>
    </row>
    <row r="79" spans="1:16">
      <c r="A79" s="69"/>
      <c r="K79" s="12"/>
      <c r="L79" s="12"/>
      <c r="M79" s="12"/>
      <c r="N79" s="12"/>
      <c r="O79" s="12"/>
      <c r="P79" s="12"/>
    </row>
    <row r="80" spans="1:16">
      <c r="A80" s="69"/>
      <c r="K80" s="12"/>
      <c r="L80" s="12"/>
      <c r="M80" s="12"/>
      <c r="N80" s="12"/>
      <c r="O80" s="12"/>
      <c r="P80" s="12"/>
    </row>
    <row r="81" spans="1:16">
      <c r="A81" s="69"/>
      <c r="K81" s="12"/>
      <c r="L81" s="12"/>
      <c r="M81" s="12"/>
      <c r="N81" s="12"/>
      <c r="O81" s="12"/>
      <c r="P81" s="12"/>
    </row>
  </sheetData>
  <sheetProtection algorithmName="SHA-512" hashValue="ci/HREwu9zn0f6Mz4q6U/U3Z6LrRTEMCQr/I4PS8nFGed3VLhAOL5Y9ypqdE+hDaanNbdVIGURNY74sghJIxvA==" saltValue="L06jj4wKyNZC8VHbRxJxRg==" spinCount="100000" sheet="1" objects="1" scenarios="1"/>
  <mergeCells count="59">
    <mergeCell ref="C74:M74"/>
    <mergeCell ref="C71:M71"/>
    <mergeCell ref="H62:L62"/>
    <mergeCell ref="H61:L61"/>
    <mergeCell ref="H67:L67"/>
    <mergeCell ref="M65:M66"/>
    <mergeCell ref="H65:L66"/>
    <mergeCell ref="M63:M64"/>
    <mergeCell ref="H63:L64"/>
    <mergeCell ref="H68:L68"/>
    <mergeCell ref="M69:M70"/>
    <mergeCell ref="H69:L70"/>
    <mergeCell ref="E68:G68"/>
    <mergeCell ref="E69:G70"/>
    <mergeCell ref="C69:D70"/>
    <mergeCell ref="C61:D61"/>
    <mergeCell ref="D75:H75"/>
    <mergeCell ref="D76:H76"/>
    <mergeCell ref="D77:H77"/>
    <mergeCell ref="D78:H78"/>
    <mergeCell ref="I75:M75"/>
    <mergeCell ref="I76:M76"/>
    <mergeCell ref="I77:M77"/>
    <mergeCell ref="I78:M78"/>
    <mergeCell ref="C60:D60"/>
    <mergeCell ref="C57:D58"/>
    <mergeCell ref="C54:D54"/>
    <mergeCell ref="C15:M20"/>
    <mergeCell ref="E54:G54"/>
    <mergeCell ref="E56:G56"/>
    <mergeCell ref="E60:G60"/>
    <mergeCell ref="H54:L54"/>
    <mergeCell ref="H56:L56"/>
    <mergeCell ref="H60:L60"/>
    <mergeCell ref="E57:G58"/>
    <mergeCell ref="E59:G59"/>
    <mergeCell ref="H59:L59"/>
    <mergeCell ref="C59:D59"/>
    <mergeCell ref="E55:G55"/>
    <mergeCell ref="C55:D55"/>
    <mergeCell ref="C68:D68"/>
    <mergeCell ref="C65:D66"/>
    <mergeCell ref="C63:D64"/>
    <mergeCell ref="C67:D67"/>
    <mergeCell ref="E61:G61"/>
    <mergeCell ref="E67:G67"/>
    <mergeCell ref="C62:D62"/>
    <mergeCell ref="E62:G62"/>
    <mergeCell ref="E65:G66"/>
    <mergeCell ref="E63:G64"/>
    <mergeCell ref="H57:L58"/>
    <mergeCell ref="C14:M14"/>
    <mergeCell ref="H55:L55"/>
    <mergeCell ref="C3:V3"/>
    <mergeCell ref="C56:D56"/>
    <mergeCell ref="C6:M11"/>
    <mergeCell ref="C5:M5"/>
    <mergeCell ref="C53:M53"/>
    <mergeCell ref="M57:M5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BF79-9AE1-4C86-A2CD-465E7603624B}">
  <sheetPr codeName="Planilha3">
    <tabColor theme="0"/>
  </sheetPr>
  <dimension ref="A1:KA513"/>
  <sheetViews>
    <sheetView showGridLines="0" zoomScale="70" zoomScaleNormal="70" workbookViewId="0"/>
  </sheetViews>
  <sheetFormatPr defaultColWidth="0" defaultRowHeight="13.5" zeroHeight="1"/>
  <cols>
    <col min="1" max="1" width="46.7265625" style="296" customWidth="1"/>
    <col min="2" max="2" width="7.81640625" style="296" customWidth="1"/>
    <col min="3" max="23" width="20.7265625" style="296" customWidth="1"/>
    <col min="24" max="287" width="0" style="296" hidden="1" customWidth="1"/>
    <col min="288" max="16384" width="20.7265625" style="296" hidden="1"/>
  </cols>
  <sheetData>
    <row r="1" spans="1:22">
      <c r="A1" s="295"/>
      <c r="K1" s="480"/>
      <c r="L1" s="480"/>
      <c r="M1" s="480"/>
      <c r="N1" s="480"/>
      <c r="O1" s="480"/>
      <c r="P1" s="480"/>
    </row>
    <row r="2" spans="1:22">
      <c r="A2" s="295"/>
      <c r="K2" s="480"/>
      <c r="L2" s="480"/>
      <c r="M2" s="480"/>
      <c r="N2" s="480"/>
      <c r="O2" s="480"/>
      <c r="P2" s="480"/>
    </row>
    <row r="3" spans="1:22" ht="31.5">
      <c r="A3" s="295"/>
      <c r="C3" s="1228" t="s">
        <v>953</v>
      </c>
      <c r="D3" s="1229"/>
      <c r="E3" s="1229"/>
      <c r="F3" s="1229"/>
      <c r="G3" s="1229"/>
      <c r="H3" s="1229"/>
      <c r="I3" s="1229"/>
      <c r="J3" s="1229"/>
      <c r="K3" s="1229"/>
      <c r="L3" s="1229"/>
      <c r="M3" s="1229"/>
      <c r="N3" s="1229"/>
      <c r="O3" s="1229"/>
      <c r="P3" s="1229"/>
      <c r="Q3" s="1229"/>
      <c r="R3" s="1229"/>
      <c r="S3" s="1229"/>
      <c r="T3" s="1229"/>
      <c r="U3" s="1229"/>
      <c r="V3" s="1229"/>
    </row>
    <row r="4" spans="1:22">
      <c r="A4" s="295"/>
      <c r="K4" s="480"/>
      <c r="L4" s="480"/>
      <c r="M4" s="480"/>
      <c r="N4" s="480"/>
      <c r="O4" s="480"/>
      <c r="P4" s="480"/>
    </row>
    <row r="5" spans="1:22" ht="15" customHeight="1">
      <c r="A5" s="295"/>
    </row>
    <row r="6" spans="1:22" ht="15" customHeight="1">
      <c r="A6" s="295"/>
      <c r="C6" s="1310" t="s">
        <v>405</v>
      </c>
      <c r="D6" s="1311"/>
      <c r="E6" s="1311"/>
      <c r="F6" s="1311"/>
      <c r="G6" s="1311"/>
      <c r="H6" s="1311"/>
      <c r="I6" s="1311"/>
      <c r="J6" s="1311"/>
      <c r="K6" s="1311"/>
      <c r="L6" s="1311"/>
      <c r="M6" s="1311"/>
    </row>
    <row r="7" spans="1:22" ht="15" customHeight="1">
      <c r="A7" s="295"/>
      <c r="C7" s="1327" t="s">
        <v>41</v>
      </c>
      <c r="D7" s="1327"/>
      <c r="E7" s="1327"/>
      <c r="F7" s="1327"/>
      <c r="G7" s="1327"/>
      <c r="H7" s="1327"/>
      <c r="I7" s="1327"/>
      <c r="J7" s="1327"/>
      <c r="K7" s="1327"/>
      <c r="L7" s="1327"/>
      <c r="M7" s="1327"/>
      <c r="N7" s="1327"/>
      <c r="O7" s="1327"/>
      <c r="P7" s="1327"/>
      <c r="Q7" s="1327"/>
      <c r="R7" s="1327"/>
      <c r="S7" s="1327"/>
      <c r="T7" s="1327"/>
      <c r="U7" s="1327"/>
      <c r="V7" s="1327"/>
    </row>
    <row r="8" spans="1:22" s="458" customFormat="1" ht="15" customHeight="1">
      <c r="A8" s="515"/>
      <c r="C8" s="1262" t="s">
        <v>42</v>
      </c>
      <c r="D8" s="1262"/>
      <c r="E8" s="1321">
        <v>2022</v>
      </c>
      <c r="F8" s="1321"/>
      <c r="G8" s="1321"/>
      <c r="H8" s="1321">
        <v>2023</v>
      </c>
      <c r="I8" s="1321"/>
      <c r="J8" s="1321"/>
      <c r="K8" s="1321"/>
      <c r="L8" s="1321"/>
      <c r="M8" s="1321">
        <v>2024</v>
      </c>
      <c r="N8" s="1321"/>
      <c r="O8" s="1321"/>
      <c r="P8" s="1321"/>
      <c r="Q8" s="1321"/>
      <c r="R8" s="1321">
        <v>2025</v>
      </c>
      <c r="S8" s="1321"/>
      <c r="T8" s="1321"/>
      <c r="U8" s="1321"/>
      <c r="V8" s="1321"/>
    </row>
    <row r="9" spans="1:22" ht="15" customHeight="1">
      <c r="A9" s="295"/>
      <c r="C9" s="1320" t="s">
        <v>42</v>
      </c>
      <c r="D9" s="1320"/>
      <c r="E9" s="311" t="s">
        <v>43</v>
      </c>
      <c r="F9" s="311" t="s">
        <v>44</v>
      </c>
      <c r="G9" s="312" t="s">
        <v>45</v>
      </c>
      <c r="H9" s="311" t="s">
        <v>43</v>
      </c>
      <c r="I9" s="311" t="s">
        <v>44</v>
      </c>
      <c r="J9" s="311" t="s">
        <v>46</v>
      </c>
      <c r="K9" s="311" t="s">
        <v>47</v>
      </c>
      <c r="L9" s="312" t="s">
        <v>45</v>
      </c>
      <c r="M9" s="311" t="s">
        <v>43</v>
      </c>
      <c r="N9" s="311" t="s">
        <v>44</v>
      </c>
      <c r="O9" s="311" t="s">
        <v>46</v>
      </c>
      <c r="P9" s="311" t="s">
        <v>47</v>
      </c>
      <c r="Q9" s="312" t="s">
        <v>45</v>
      </c>
      <c r="R9" s="311" t="s">
        <v>43</v>
      </c>
      <c r="S9" s="311" t="s">
        <v>44</v>
      </c>
      <c r="T9" s="311" t="s">
        <v>46</v>
      </c>
      <c r="U9" s="311" t="s">
        <v>47</v>
      </c>
      <c r="V9" s="312" t="s">
        <v>45</v>
      </c>
    </row>
    <row r="10" spans="1:22" ht="15" customHeight="1">
      <c r="A10" s="295"/>
      <c r="C10" s="1250" t="s">
        <v>406</v>
      </c>
      <c r="D10" s="1250"/>
      <c r="E10" s="482">
        <v>5533</v>
      </c>
      <c r="F10" s="483">
        <v>1106</v>
      </c>
      <c r="G10" s="484">
        <v>6639</v>
      </c>
      <c r="H10" s="485">
        <v>4628</v>
      </c>
      <c r="I10" s="486">
        <v>1151</v>
      </c>
      <c r="J10" s="486">
        <v>41</v>
      </c>
      <c r="K10" s="486">
        <v>1014</v>
      </c>
      <c r="L10" s="487">
        <v>6834</v>
      </c>
      <c r="M10" s="482">
        <v>4844</v>
      </c>
      <c r="N10" s="483">
        <v>1319</v>
      </c>
      <c r="O10" s="483">
        <v>81</v>
      </c>
      <c r="P10" s="483">
        <v>1018</v>
      </c>
      <c r="Q10" s="484">
        <v>7262</v>
      </c>
      <c r="R10" s="516">
        <v>4781</v>
      </c>
      <c r="S10" s="516">
        <v>1337</v>
      </c>
      <c r="T10" s="516">
        <v>0</v>
      </c>
      <c r="U10" s="516">
        <v>1154</v>
      </c>
      <c r="V10" s="517">
        <f>SUM(R10:U10)</f>
        <v>7272</v>
      </c>
    </row>
    <row r="11" spans="1:22" ht="15" customHeight="1">
      <c r="A11" s="295"/>
      <c r="C11" s="1250" t="s">
        <v>407</v>
      </c>
      <c r="D11" s="1250"/>
      <c r="E11" s="488">
        <v>5493</v>
      </c>
      <c r="F11" s="393">
        <v>1069</v>
      </c>
      <c r="G11" s="489">
        <v>6562</v>
      </c>
      <c r="H11" s="490">
        <v>4626</v>
      </c>
      <c r="I11" s="491">
        <v>1146</v>
      </c>
      <c r="J11" s="491">
        <v>40</v>
      </c>
      <c r="K11" s="491">
        <v>1013</v>
      </c>
      <c r="L11" s="492">
        <v>6825</v>
      </c>
      <c r="M11" s="488">
        <v>4844</v>
      </c>
      <c r="N11" s="393">
        <v>1319</v>
      </c>
      <c r="O11" s="393">
        <v>81</v>
      </c>
      <c r="P11" s="393">
        <v>1018</v>
      </c>
      <c r="Q11" s="489">
        <v>7262</v>
      </c>
      <c r="R11" s="518">
        <v>4761</v>
      </c>
      <c r="S11" s="516">
        <v>1307</v>
      </c>
      <c r="T11" s="516">
        <v>0</v>
      </c>
      <c r="U11" s="516">
        <v>1150</v>
      </c>
      <c r="V11" s="517">
        <f t="shared" ref="V11:V14" si="0">SUM(R11:U11)</f>
        <v>7218</v>
      </c>
    </row>
    <row r="12" spans="1:22" ht="15" customHeight="1">
      <c r="A12" s="295"/>
      <c r="C12" s="1250" t="s">
        <v>408</v>
      </c>
      <c r="D12" s="1250"/>
      <c r="E12" s="482">
        <v>40</v>
      </c>
      <c r="F12" s="483">
        <v>37</v>
      </c>
      <c r="G12" s="484">
        <v>77</v>
      </c>
      <c r="H12" s="485">
        <v>2</v>
      </c>
      <c r="I12" s="486">
        <v>5</v>
      </c>
      <c r="J12" s="486">
        <v>1</v>
      </c>
      <c r="K12" s="486">
        <v>1</v>
      </c>
      <c r="L12" s="487">
        <v>9</v>
      </c>
      <c r="M12" s="482">
        <v>62</v>
      </c>
      <c r="N12" s="483">
        <v>54</v>
      </c>
      <c r="O12" s="483">
        <v>2</v>
      </c>
      <c r="P12" s="483">
        <v>1</v>
      </c>
      <c r="Q12" s="484">
        <v>119</v>
      </c>
      <c r="R12" s="518">
        <v>20</v>
      </c>
      <c r="S12" s="516">
        <v>30</v>
      </c>
      <c r="T12" s="516">
        <v>0</v>
      </c>
      <c r="U12" s="516">
        <v>4</v>
      </c>
      <c r="V12" s="517">
        <f t="shared" si="0"/>
        <v>54</v>
      </c>
    </row>
    <row r="13" spans="1:22" ht="15" customHeight="1">
      <c r="A13" s="295"/>
      <c r="C13" s="1250" t="s">
        <v>409</v>
      </c>
      <c r="D13" s="1250"/>
      <c r="E13" s="488">
        <v>5533</v>
      </c>
      <c r="F13" s="393">
        <v>1106</v>
      </c>
      <c r="G13" s="489">
        <v>6639</v>
      </c>
      <c r="H13" s="490">
        <v>4628</v>
      </c>
      <c r="I13" s="491">
        <v>1151</v>
      </c>
      <c r="J13" s="491">
        <v>41</v>
      </c>
      <c r="K13" s="491">
        <v>1014</v>
      </c>
      <c r="L13" s="492">
        <v>6834</v>
      </c>
      <c r="M13" s="488">
        <v>4844</v>
      </c>
      <c r="N13" s="393">
        <v>1319</v>
      </c>
      <c r="O13" s="393">
        <v>81</v>
      </c>
      <c r="P13" s="393">
        <v>1018</v>
      </c>
      <c r="Q13" s="489">
        <v>7262</v>
      </c>
      <c r="R13" s="516">
        <v>4781</v>
      </c>
      <c r="S13" s="516">
        <v>1337</v>
      </c>
      <c r="T13" s="516">
        <v>0</v>
      </c>
      <c r="U13" s="516">
        <v>1154</v>
      </c>
      <c r="V13" s="517">
        <f t="shared" si="0"/>
        <v>7272</v>
      </c>
    </row>
    <row r="14" spans="1:22" ht="15" customHeight="1">
      <c r="A14" s="295"/>
      <c r="C14" s="1250" t="s">
        <v>410</v>
      </c>
      <c r="D14" s="1250"/>
      <c r="E14" s="493" t="s">
        <v>48</v>
      </c>
      <c r="F14" s="494" t="s">
        <v>48</v>
      </c>
      <c r="G14" s="495" t="s">
        <v>48</v>
      </c>
      <c r="H14" s="496">
        <v>4494</v>
      </c>
      <c r="I14" s="497">
        <v>1089</v>
      </c>
      <c r="J14" s="497">
        <v>38</v>
      </c>
      <c r="K14" s="497">
        <v>975</v>
      </c>
      <c r="L14" s="498">
        <v>6596</v>
      </c>
      <c r="M14" s="493">
        <v>4339</v>
      </c>
      <c r="N14" s="494">
        <v>1148</v>
      </c>
      <c r="O14" s="494">
        <v>77</v>
      </c>
      <c r="P14" s="494">
        <v>911</v>
      </c>
      <c r="Q14" s="495">
        <v>6475</v>
      </c>
      <c r="R14" s="1094">
        <v>4499</v>
      </c>
      <c r="S14" s="519">
        <v>1200</v>
      </c>
      <c r="T14" s="519">
        <v>0</v>
      </c>
      <c r="U14" s="519">
        <v>975</v>
      </c>
      <c r="V14" s="517">
        <f t="shared" si="0"/>
        <v>6674</v>
      </c>
    </row>
    <row r="15" spans="1:22" ht="71.25" customHeight="1">
      <c r="A15" s="295"/>
      <c r="C15" s="1323" t="s">
        <v>1237</v>
      </c>
      <c r="D15" s="1323"/>
      <c r="E15" s="1323"/>
      <c r="F15" s="1323"/>
      <c r="G15" s="1323"/>
      <c r="H15" s="1323"/>
      <c r="I15" s="1323"/>
      <c r="J15" s="1323"/>
      <c r="K15" s="1323"/>
      <c r="L15" s="1323"/>
      <c r="M15" s="1323"/>
      <c r="N15" s="1095"/>
      <c r="O15" s="1095"/>
      <c r="P15" s="1095"/>
      <c r="Q15" s="1095"/>
      <c r="R15" s="1095"/>
      <c r="S15" s="1095"/>
    </row>
    <row r="16" spans="1:22" ht="15" customHeight="1">
      <c r="A16" s="295"/>
      <c r="C16" s="106"/>
      <c r="D16" s="106"/>
      <c r="E16" s="106"/>
      <c r="F16" s="106"/>
      <c r="G16" s="106"/>
      <c r="H16" s="106"/>
      <c r="I16" s="106"/>
      <c r="J16" s="106"/>
      <c r="K16" s="106"/>
      <c r="L16" s="106"/>
    </row>
    <row r="17" spans="1:12" ht="15" customHeight="1">
      <c r="A17" s="295"/>
      <c r="C17" s="106"/>
      <c r="D17" s="106"/>
      <c r="E17" s="106"/>
      <c r="F17" s="106"/>
      <c r="G17" s="106"/>
      <c r="H17" s="106"/>
      <c r="I17" s="106"/>
      <c r="J17" s="106"/>
      <c r="K17" s="106"/>
      <c r="L17" s="106"/>
    </row>
    <row r="18" spans="1:12" ht="15" customHeight="1">
      <c r="A18" s="295"/>
      <c r="C18" s="1335" t="s">
        <v>488</v>
      </c>
      <c r="D18" s="1335"/>
      <c r="E18" s="1335"/>
      <c r="F18" s="1335"/>
      <c r="G18" s="1335"/>
      <c r="H18" s="1335"/>
      <c r="I18" s="106"/>
      <c r="J18" s="106"/>
      <c r="K18" s="106"/>
      <c r="L18" s="106"/>
    </row>
    <row r="19" spans="1:12" ht="15" customHeight="1">
      <c r="A19" s="295"/>
      <c r="C19" s="188" t="s">
        <v>49</v>
      </c>
      <c r="D19" s="188" t="s">
        <v>489</v>
      </c>
      <c r="E19" s="56">
        <v>2022</v>
      </c>
      <c r="F19" s="56">
        <v>2023</v>
      </c>
      <c r="G19" s="56">
        <v>2024</v>
      </c>
      <c r="H19" s="56">
        <v>2025</v>
      </c>
      <c r="I19" s="106"/>
      <c r="J19" s="106"/>
      <c r="K19" s="106"/>
      <c r="L19" s="106"/>
    </row>
    <row r="20" spans="1:12" ht="15" customHeight="1">
      <c r="A20" s="295"/>
      <c r="C20" s="1331" t="s">
        <v>495</v>
      </c>
      <c r="D20" s="520" t="s">
        <v>490</v>
      </c>
      <c r="E20" s="339">
        <v>562</v>
      </c>
      <c r="F20" s="521">
        <v>582</v>
      </c>
      <c r="G20" s="339">
        <v>621</v>
      </c>
      <c r="H20" s="522">
        <v>617</v>
      </c>
      <c r="I20" s="106"/>
      <c r="J20" s="106"/>
      <c r="K20" s="106"/>
      <c r="L20" s="106"/>
    </row>
    <row r="21" spans="1:12" ht="15" customHeight="1">
      <c r="A21" s="295"/>
      <c r="C21" s="1305"/>
      <c r="D21" s="523" t="s">
        <v>491</v>
      </c>
      <c r="E21" s="25">
        <v>112</v>
      </c>
      <c r="F21" s="344">
        <v>169</v>
      </c>
      <c r="G21" s="25">
        <v>227</v>
      </c>
      <c r="H21" s="403">
        <v>161</v>
      </c>
      <c r="I21" s="106"/>
      <c r="J21" s="106"/>
      <c r="K21" s="106"/>
      <c r="L21" s="106"/>
    </row>
    <row r="22" spans="1:12" ht="15" customHeight="1">
      <c r="A22" s="295"/>
      <c r="C22" s="1305"/>
      <c r="D22" s="524" t="s">
        <v>492</v>
      </c>
      <c r="E22" s="26">
        <v>5946</v>
      </c>
      <c r="F22" s="525">
        <v>6064</v>
      </c>
      <c r="G22" s="26">
        <v>6392</v>
      </c>
      <c r="H22" s="526">
        <v>6467</v>
      </c>
      <c r="I22" s="106"/>
      <c r="J22" s="106"/>
      <c r="K22" s="106"/>
      <c r="L22" s="106"/>
    </row>
    <row r="23" spans="1:12" ht="15" customHeight="1">
      <c r="A23" s="295"/>
      <c r="C23" s="1305"/>
      <c r="D23" s="523" t="s">
        <v>493</v>
      </c>
      <c r="E23" s="25">
        <v>19</v>
      </c>
      <c r="F23" s="344">
        <v>19</v>
      </c>
      <c r="G23" s="25">
        <v>22</v>
      </c>
      <c r="H23" s="403">
        <v>27</v>
      </c>
      <c r="I23" s="106"/>
      <c r="J23" s="106"/>
      <c r="K23" s="106"/>
      <c r="L23" s="106"/>
    </row>
    <row r="24" spans="1:12" ht="15" customHeight="1" thickBot="1">
      <c r="A24" s="295"/>
      <c r="C24" s="1332"/>
      <c r="D24" s="527" t="s">
        <v>494</v>
      </c>
      <c r="E24" s="528">
        <v>6639</v>
      </c>
      <c r="F24" s="529">
        <v>6834</v>
      </c>
      <c r="G24" s="528">
        <v>7251</v>
      </c>
      <c r="H24" s="544">
        <f>SUM(H20:H23)</f>
        <v>7272</v>
      </c>
      <c r="I24" s="106"/>
      <c r="J24" s="106"/>
      <c r="K24" s="106"/>
      <c r="L24" s="106"/>
    </row>
    <row r="25" spans="1:12" ht="15" customHeight="1">
      <c r="A25" s="295"/>
      <c r="C25" s="1333" t="s">
        <v>496</v>
      </c>
      <c r="D25" s="530" t="s">
        <v>490</v>
      </c>
      <c r="E25" s="531">
        <v>562</v>
      </c>
      <c r="F25" s="532">
        <v>582</v>
      </c>
      <c r="G25" s="533">
        <v>621</v>
      </c>
      <c r="H25" s="534">
        <v>608</v>
      </c>
      <c r="I25" s="106"/>
      <c r="J25" s="106"/>
      <c r="K25" s="106"/>
      <c r="L25" s="106"/>
    </row>
    <row r="26" spans="1:12" ht="15" customHeight="1">
      <c r="A26" s="295"/>
      <c r="C26" s="1305"/>
      <c r="D26" s="523" t="s">
        <v>491</v>
      </c>
      <c r="E26" s="60">
        <v>111</v>
      </c>
      <c r="F26" s="535">
        <v>169</v>
      </c>
      <c r="G26" s="536">
        <v>227</v>
      </c>
      <c r="H26" s="537">
        <v>160</v>
      </c>
      <c r="I26" s="106"/>
      <c r="J26" s="106"/>
      <c r="K26" s="106"/>
      <c r="L26" s="106"/>
    </row>
    <row r="27" spans="1:12" ht="15" customHeight="1">
      <c r="A27" s="295"/>
      <c r="C27" s="1305"/>
      <c r="D27" s="524" t="s">
        <v>492</v>
      </c>
      <c r="E27" s="456">
        <v>5870</v>
      </c>
      <c r="F27" s="538">
        <v>6055</v>
      </c>
      <c r="G27" s="539">
        <v>6392</v>
      </c>
      <c r="H27" s="540">
        <v>6423</v>
      </c>
      <c r="I27" s="106"/>
      <c r="J27" s="106"/>
      <c r="K27" s="106"/>
      <c r="L27" s="106"/>
    </row>
    <row r="28" spans="1:12" ht="15" customHeight="1">
      <c r="A28" s="295"/>
      <c r="C28" s="1305"/>
      <c r="D28" s="523" t="s">
        <v>493</v>
      </c>
      <c r="E28" s="60">
        <v>19</v>
      </c>
      <c r="F28" s="535">
        <v>19</v>
      </c>
      <c r="G28" s="536">
        <v>22</v>
      </c>
      <c r="H28" s="537">
        <v>27</v>
      </c>
      <c r="I28" s="106"/>
      <c r="J28" s="106"/>
      <c r="K28" s="106"/>
      <c r="L28" s="106"/>
    </row>
    <row r="29" spans="1:12" ht="15" customHeight="1" thickBot="1">
      <c r="A29" s="295"/>
      <c r="C29" s="1332"/>
      <c r="D29" s="527" t="s">
        <v>494</v>
      </c>
      <c r="E29" s="541">
        <v>6562</v>
      </c>
      <c r="F29" s="542">
        <v>6825</v>
      </c>
      <c r="G29" s="543">
        <v>7251</v>
      </c>
      <c r="H29" s="544">
        <f>SUM(H25:H28)</f>
        <v>7218</v>
      </c>
      <c r="I29" s="106"/>
      <c r="J29" s="106"/>
      <c r="K29" s="106"/>
      <c r="L29" s="106"/>
    </row>
    <row r="30" spans="1:12" ht="15" customHeight="1">
      <c r="A30" s="295"/>
      <c r="C30" s="1333" t="s">
        <v>497</v>
      </c>
      <c r="D30" s="530" t="s">
        <v>490</v>
      </c>
      <c r="E30" s="531">
        <v>0</v>
      </c>
      <c r="F30" s="532">
        <v>0</v>
      </c>
      <c r="G30" s="545">
        <v>0</v>
      </c>
      <c r="H30" s="546">
        <v>9</v>
      </c>
      <c r="I30" s="106"/>
      <c r="J30" s="106"/>
      <c r="K30" s="106"/>
      <c r="L30" s="106"/>
    </row>
    <row r="31" spans="1:12" ht="15" customHeight="1">
      <c r="A31" s="295"/>
      <c r="C31" s="1305"/>
      <c r="D31" s="523" t="s">
        <v>491</v>
      </c>
      <c r="E31" s="60">
        <v>1</v>
      </c>
      <c r="F31" s="535">
        <v>0</v>
      </c>
      <c r="G31" s="25">
        <v>0</v>
      </c>
      <c r="H31" s="403">
        <v>1</v>
      </c>
      <c r="I31" s="106"/>
      <c r="J31" s="106"/>
      <c r="K31" s="106"/>
      <c r="L31" s="106"/>
    </row>
    <row r="32" spans="1:12" ht="15" customHeight="1">
      <c r="A32" s="295"/>
      <c r="C32" s="1305"/>
      <c r="D32" s="524" t="s">
        <v>492</v>
      </c>
      <c r="E32" s="53">
        <v>76</v>
      </c>
      <c r="F32" s="547">
        <v>9</v>
      </c>
      <c r="G32" s="24">
        <v>0</v>
      </c>
      <c r="H32" s="548">
        <v>44</v>
      </c>
      <c r="I32" s="106"/>
      <c r="J32" s="106"/>
      <c r="K32" s="106"/>
      <c r="L32" s="106"/>
    </row>
    <row r="33" spans="1:34" ht="15" customHeight="1">
      <c r="A33" s="295"/>
      <c r="C33" s="1305"/>
      <c r="D33" s="523" t="s">
        <v>493</v>
      </c>
      <c r="E33" s="60">
        <v>0</v>
      </c>
      <c r="F33" s="535">
        <v>0</v>
      </c>
      <c r="G33" s="25">
        <v>0</v>
      </c>
      <c r="H33" s="403">
        <v>0</v>
      </c>
      <c r="I33" s="106"/>
      <c r="J33" s="106"/>
      <c r="K33" s="106"/>
      <c r="L33" s="106"/>
    </row>
    <row r="34" spans="1:34" ht="15" customHeight="1" thickBot="1">
      <c r="A34" s="295"/>
      <c r="C34" s="1332"/>
      <c r="D34" s="527" t="s">
        <v>494</v>
      </c>
      <c r="E34" s="549">
        <v>77</v>
      </c>
      <c r="F34" s="550">
        <v>9</v>
      </c>
      <c r="G34" s="551">
        <v>0</v>
      </c>
      <c r="H34" s="544">
        <f>SUM(H30:H33)</f>
        <v>54</v>
      </c>
      <c r="I34" s="106"/>
      <c r="J34" s="106"/>
      <c r="K34" s="106"/>
      <c r="L34" s="106"/>
    </row>
    <row r="35" spans="1:34" ht="15" customHeight="1">
      <c r="A35" s="295"/>
      <c r="C35" s="1333" t="s">
        <v>498</v>
      </c>
      <c r="D35" s="530" t="s">
        <v>490</v>
      </c>
      <c r="E35" s="531">
        <v>562</v>
      </c>
      <c r="F35" s="532">
        <v>582</v>
      </c>
      <c r="G35" s="533">
        <v>621</v>
      </c>
      <c r="H35" s="534">
        <v>617</v>
      </c>
      <c r="I35" s="106"/>
      <c r="J35" s="106"/>
      <c r="K35" s="106"/>
      <c r="L35" s="106"/>
    </row>
    <row r="36" spans="1:34" ht="15" customHeight="1">
      <c r="A36" s="295"/>
      <c r="C36" s="1305"/>
      <c r="D36" s="523" t="s">
        <v>491</v>
      </c>
      <c r="E36" s="60">
        <v>112</v>
      </c>
      <c r="F36" s="535">
        <v>169</v>
      </c>
      <c r="G36" s="536">
        <v>227</v>
      </c>
      <c r="H36" s="537">
        <v>161</v>
      </c>
      <c r="I36" s="106"/>
      <c r="J36" s="106"/>
      <c r="K36" s="106"/>
      <c r="L36" s="106"/>
    </row>
    <row r="37" spans="1:34" ht="15" customHeight="1">
      <c r="A37" s="295"/>
      <c r="C37" s="1305"/>
      <c r="D37" s="524" t="s">
        <v>492</v>
      </c>
      <c r="E37" s="456">
        <v>5946</v>
      </c>
      <c r="F37" s="538">
        <v>6064</v>
      </c>
      <c r="G37" s="539">
        <v>6392</v>
      </c>
      <c r="H37" s="540">
        <v>6467</v>
      </c>
      <c r="I37" s="106"/>
      <c r="J37" s="106"/>
      <c r="K37" s="106"/>
      <c r="L37" s="106"/>
    </row>
    <row r="38" spans="1:34" ht="15" customHeight="1">
      <c r="A38" s="295"/>
      <c r="C38" s="1305"/>
      <c r="D38" s="523" t="s">
        <v>493</v>
      </c>
      <c r="E38" s="60">
        <v>19</v>
      </c>
      <c r="F38" s="535">
        <v>19</v>
      </c>
      <c r="G38" s="536">
        <v>22</v>
      </c>
      <c r="H38" s="537">
        <v>27</v>
      </c>
      <c r="I38" s="106"/>
      <c r="J38" s="106"/>
      <c r="K38" s="106"/>
      <c r="L38" s="106"/>
    </row>
    <row r="39" spans="1:34" ht="15" customHeight="1" thickBot="1">
      <c r="A39" s="295"/>
      <c r="C39" s="1332"/>
      <c r="D39" s="527" t="s">
        <v>494</v>
      </c>
      <c r="E39" s="541">
        <v>6639</v>
      </c>
      <c r="F39" s="542">
        <v>6834</v>
      </c>
      <c r="G39" s="541">
        <v>7251</v>
      </c>
      <c r="H39" s="544">
        <f>SUM(H35:H38)</f>
        <v>7272</v>
      </c>
      <c r="I39" s="106"/>
      <c r="J39" s="106"/>
      <c r="K39" s="106"/>
      <c r="L39" s="106"/>
    </row>
    <row r="40" spans="1:34" ht="15" customHeight="1">
      <c r="A40" s="295"/>
      <c r="C40" s="1305" t="s">
        <v>499</v>
      </c>
      <c r="D40" s="524" t="s">
        <v>490</v>
      </c>
      <c r="E40" s="24" t="s">
        <v>500</v>
      </c>
      <c r="F40" s="547">
        <v>577</v>
      </c>
      <c r="G40" s="53">
        <v>413</v>
      </c>
      <c r="H40" s="460">
        <v>472</v>
      </c>
      <c r="I40" s="106"/>
      <c r="J40" s="106"/>
      <c r="K40" s="106"/>
      <c r="L40" s="106"/>
    </row>
    <row r="41" spans="1:34" ht="15" customHeight="1">
      <c r="A41" s="295"/>
      <c r="C41" s="1305"/>
      <c r="D41" s="523" t="s">
        <v>491</v>
      </c>
      <c r="E41" s="25" t="s">
        <v>500</v>
      </c>
      <c r="F41" s="535">
        <v>160</v>
      </c>
      <c r="G41" s="60">
        <v>227</v>
      </c>
      <c r="H41" s="537">
        <v>135</v>
      </c>
      <c r="I41" s="106"/>
      <c r="J41" s="106"/>
      <c r="K41" s="106"/>
      <c r="L41" s="106"/>
    </row>
    <row r="42" spans="1:34" ht="15" customHeight="1">
      <c r="A42" s="295"/>
      <c r="C42" s="1305"/>
      <c r="D42" s="524" t="s">
        <v>492</v>
      </c>
      <c r="E42" s="24" t="s">
        <v>500</v>
      </c>
      <c r="F42" s="538">
        <v>5846</v>
      </c>
      <c r="G42" s="539">
        <v>5813</v>
      </c>
      <c r="H42" s="540">
        <v>6067</v>
      </c>
      <c r="I42" s="106"/>
      <c r="J42" s="106"/>
      <c r="K42" s="106"/>
      <c r="L42" s="106"/>
    </row>
    <row r="43" spans="1:34" ht="15" customHeight="1">
      <c r="A43" s="295"/>
      <c r="C43" s="1305"/>
      <c r="D43" s="523" t="s">
        <v>493</v>
      </c>
      <c r="E43" s="25" t="s">
        <v>500</v>
      </c>
      <c r="F43" s="535">
        <v>13</v>
      </c>
      <c r="G43" s="60">
        <v>22</v>
      </c>
      <c r="H43" s="537">
        <v>0</v>
      </c>
      <c r="I43" s="106"/>
      <c r="J43" s="106"/>
      <c r="K43" s="106"/>
      <c r="L43" s="106"/>
    </row>
    <row r="44" spans="1:34" ht="15" customHeight="1">
      <c r="A44" s="295"/>
      <c r="C44" s="1334"/>
      <c r="D44" s="552" t="s">
        <v>494</v>
      </c>
      <c r="E44" s="133" t="s">
        <v>500</v>
      </c>
      <c r="F44" s="553">
        <v>6596</v>
      </c>
      <c r="G44" s="172">
        <v>6464</v>
      </c>
      <c r="H44" s="554">
        <f>SUM(H40:H43)</f>
        <v>6674</v>
      </c>
      <c r="I44" s="106"/>
      <c r="J44" s="106"/>
      <c r="K44" s="106"/>
      <c r="L44" s="106"/>
    </row>
    <row r="45" spans="1:34" ht="54" customHeight="1">
      <c r="A45" s="295"/>
      <c r="C45" s="1336" t="s">
        <v>1238</v>
      </c>
      <c r="D45" s="1337"/>
      <c r="E45" s="1337"/>
      <c r="F45" s="1337"/>
      <c r="G45" s="1337"/>
      <c r="H45" s="1337"/>
      <c r="I45" s="1337"/>
      <c r="J45" s="1337"/>
      <c r="K45" s="1337"/>
      <c r="L45" s="1337"/>
      <c r="M45" s="1337"/>
    </row>
    <row r="46" spans="1:34" ht="15" customHeight="1">
      <c r="A46" s="295"/>
      <c r="C46" s="106"/>
      <c r="D46" s="106"/>
      <c r="E46" s="106"/>
      <c r="F46" s="106"/>
      <c r="G46" s="106"/>
      <c r="H46" s="106"/>
      <c r="I46" s="106"/>
      <c r="J46" s="106"/>
      <c r="K46" s="106"/>
      <c r="L46" s="106"/>
    </row>
    <row r="47" spans="1:34" ht="15" customHeight="1">
      <c r="A47" s="295"/>
      <c r="C47" s="106"/>
      <c r="D47" s="106"/>
      <c r="E47" s="106"/>
      <c r="F47" s="106"/>
      <c r="G47" s="106"/>
      <c r="H47" s="106"/>
      <c r="I47" s="106"/>
      <c r="J47" s="106"/>
      <c r="K47" s="106"/>
      <c r="L47" s="106"/>
      <c r="AF47" s="296" t="s">
        <v>42</v>
      </c>
      <c r="AG47" s="296" t="s">
        <v>42</v>
      </c>
      <c r="AH47" s="296" t="s">
        <v>42</v>
      </c>
    </row>
    <row r="48" spans="1:34" ht="15" customHeight="1">
      <c r="A48" s="295"/>
      <c r="C48" s="1314" t="s">
        <v>414</v>
      </c>
      <c r="D48" s="1315"/>
      <c r="E48" s="1315"/>
      <c r="F48" s="1315"/>
      <c r="G48" s="1315"/>
      <c r="H48" s="1315"/>
      <c r="I48" s="1315"/>
      <c r="J48" s="1315"/>
      <c r="K48" s="1315"/>
      <c r="L48" s="1315"/>
      <c r="M48" s="1315"/>
    </row>
    <row r="49" spans="1:285" s="555" customFormat="1" ht="15" customHeight="1">
      <c r="A49" s="295"/>
      <c r="B49" s="296"/>
      <c r="C49" s="1330" t="s">
        <v>50</v>
      </c>
      <c r="D49" s="1327"/>
      <c r="E49" s="1327"/>
      <c r="F49" s="1327"/>
      <c r="G49" s="1327"/>
      <c r="H49" s="1327"/>
      <c r="I49" s="1327"/>
      <c r="J49" s="1327"/>
      <c r="K49" s="1327"/>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c r="CU49" s="296"/>
      <c r="CV49" s="296"/>
      <c r="CW49" s="296"/>
      <c r="CX49" s="296"/>
      <c r="CY49" s="296"/>
      <c r="CZ49" s="296"/>
      <c r="DA49" s="296"/>
      <c r="DB49" s="296"/>
      <c r="DC49" s="296"/>
      <c r="DD49" s="296"/>
      <c r="DE49" s="296"/>
      <c r="DF49" s="296"/>
      <c r="DG49" s="296"/>
      <c r="DH49" s="296"/>
      <c r="DI49" s="296"/>
      <c r="DJ49" s="296"/>
      <c r="DK49" s="296"/>
      <c r="DL49" s="296"/>
      <c r="DM49" s="296"/>
      <c r="DN49" s="296"/>
      <c r="DO49" s="296"/>
      <c r="DP49" s="296"/>
      <c r="DQ49" s="296"/>
      <c r="DR49" s="296"/>
      <c r="DS49" s="296"/>
      <c r="DT49" s="296"/>
      <c r="DU49" s="296"/>
      <c r="DV49" s="296"/>
      <c r="DW49" s="296"/>
      <c r="DX49" s="296"/>
      <c r="DY49" s="296"/>
      <c r="DZ49" s="296"/>
      <c r="EA49" s="296"/>
      <c r="EB49" s="296"/>
      <c r="EC49" s="296"/>
      <c r="ED49" s="296"/>
      <c r="EE49" s="296"/>
      <c r="EF49" s="296"/>
      <c r="EG49" s="296"/>
      <c r="EH49" s="296"/>
      <c r="EI49" s="296"/>
      <c r="EJ49" s="296"/>
      <c r="EK49" s="296"/>
      <c r="EL49" s="296"/>
      <c r="EM49" s="296"/>
      <c r="EN49" s="296"/>
      <c r="EO49" s="296"/>
      <c r="EP49" s="296"/>
      <c r="EQ49" s="296"/>
      <c r="ER49" s="296"/>
      <c r="ES49" s="296"/>
      <c r="ET49" s="296"/>
      <c r="EU49" s="296"/>
      <c r="EV49" s="296"/>
      <c r="EW49" s="296"/>
      <c r="EX49" s="296"/>
      <c r="EY49" s="296"/>
      <c r="EZ49" s="296"/>
      <c r="FA49" s="296"/>
      <c r="FB49" s="296"/>
      <c r="FC49" s="296"/>
      <c r="FD49" s="296"/>
      <c r="FE49" s="296"/>
      <c r="FF49" s="296"/>
      <c r="FG49" s="296"/>
      <c r="FH49" s="296"/>
      <c r="FI49" s="296"/>
      <c r="FJ49" s="296"/>
      <c r="FK49" s="296"/>
      <c r="FL49" s="296"/>
      <c r="FM49" s="296"/>
      <c r="FN49" s="296"/>
      <c r="FO49" s="296"/>
      <c r="FP49" s="296"/>
      <c r="FQ49" s="296"/>
      <c r="FR49" s="296"/>
      <c r="FS49" s="296"/>
      <c r="FT49" s="296"/>
      <c r="FU49" s="296"/>
      <c r="FV49" s="296"/>
      <c r="FW49" s="296"/>
      <c r="FX49" s="296"/>
      <c r="FY49" s="296"/>
      <c r="FZ49" s="296"/>
      <c r="GA49" s="296"/>
      <c r="GB49" s="296"/>
      <c r="GC49" s="296"/>
      <c r="GD49" s="296"/>
      <c r="GE49" s="296"/>
      <c r="GF49" s="296"/>
      <c r="GG49" s="296"/>
      <c r="GH49" s="296"/>
      <c r="GI49" s="296"/>
      <c r="GJ49" s="296"/>
      <c r="GK49" s="296"/>
      <c r="GL49" s="296"/>
      <c r="GM49" s="296"/>
      <c r="GN49" s="296"/>
      <c r="GO49" s="296"/>
      <c r="GP49" s="296"/>
      <c r="GQ49" s="296"/>
      <c r="GR49" s="296"/>
      <c r="GS49" s="296"/>
      <c r="GT49" s="296"/>
      <c r="GU49" s="296"/>
      <c r="GV49" s="296"/>
      <c r="GW49" s="296"/>
      <c r="GX49" s="296"/>
      <c r="GY49" s="296"/>
      <c r="GZ49" s="296"/>
      <c r="HA49" s="296"/>
      <c r="HB49" s="296"/>
      <c r="HC49" s="296"/>
      <c r="HD49" s="296"/>
      <c r="HE49" s="296"/>
      <c r="HF49" s="296"/>
      <c r="HG49" s="296"/>
      <c r="HH49" s="296"/>
      <c r="HI49" s="296"/>
      <c r="HJ49" s="296"/>
      <c r="HK49" s="296"/>
      <c r="HL49" s="296"/>
      <c r="HM49" s="296"/>
      <c r="HN49" s="296"/>
      <c r="HO49" s="296"/>
      <c r="HP49" s="296"/>
      <c r="HQ49" s="296"/>
      <c r="HR49" s="296"/>
      <c r="HS49" s="296"/>
      <c r="HT49" s="296"/>
      <c r="HU49" s="296"/>
      <c r="HV49" s="296"/>
      <c r="HW49" s="296"/>
      <c r="HX49" s="296"/>
      <c r="HY49" s="296"/>
      <c r="HZ49" s="296"/>
      <c r="IA49" s="296"/>
      <c r="IB49" s="296"/>
      <c r="IC49" s="296"/>
      <c r="ID49" s="296"/>
      <c r="IE49" s="296"/>
      <c r="IF49" s="296"/>
      <c r="IG49" s="296"/>
      <c r="IH49" s="296"/>
      <c r="II49" s="296"/>
      <c r="IJ49" s="296"/>
      <c r="IK49" s="296"/>
      <c r="IL49" s="296"/>
      <c r="IM49" s="296"/>
      <c r="IN49" s="296"/>
      <c r="IO49" s="296"/>
      <c r="IP49" s="296"/>
      <c r="IQ49" s="296"/>
      <c r="IR49" s="296"/>
      <c r="IS49" s="296"/>
      <c r="IT49" s="296"/>
      <c r="IU49" s="296"/>
      <c r="IV49" s="296"/>
      <c r="IW49" s="296"/>
      <c r="IX49" s="296"/>
      <c r="IY49" s="296"/>
      <c r="IZ49" s="296"/>
      <c r="JA49" s="296"/>
      <c r="JB49" s="296"/>
      <c r="JC49" s="296"/>
      <c r="JD49" s="296"/>
      <c r="JE49" s="296"/>
      <c r="JF49" s="296"/>
      <c r="JG49" s="296"/>
      <c r="JH49" s="296"/>
      <c r="JI49" s="296"/>
      <c r="JJ49" s="296"/>
      <c r="JK49" s="296"/>
      <c r="JL49" s="296"/>
      <c r="JM49" s="296"/>
      <c r="JN49" s="296"/>
      <c r="JO49" s="296"/>
      <c r="JP49" s="296"/>
      <c r="JQ49" s="296"/>
      <c r="JR49" s="296"/>
      <c r="JS49" s="296"/>
      <c r="JT49" s="296"/>
      <c r="JU49" s="296"/>
      <c r="JV49" s="296"/>
      <c r="JW49" s="296"/>
      <c r="JX49" s="296"/>
      <c r="JY49" s="296"/>
    </row>
    <row r="50" spans="1:285" ht="15" customHeight="1">
      <c r="A50" s="295"/>
      <c r="C50" s="1288" t="s">
        <v>42</v>
      </c>
      <c r="D50" s="1288"/>
      <c r="E50" s="1288"/>
      <c r="F50" s="1288"/>
      <c r="G50" s="58"/>
      <c r="H50" s="511">
        <v>2022</v>
      </c>
      <c r="I50" s="511">
        <v>2023</v>
      </c>
      <c r="J50" s="512">
        <v>2024</v>
      </c>
      <c r="K50" s="511">
        <v>2025</v>
      </c>
    </row>
    <row r="51" spans="1:285" ht="15" customHeight="1">
      <c r="A51" s="295"/>
      <c r="C51" s="1338" t="s">
        <v>412</v>
      </c>
      <c r="D51" s="1338"/>
      <c r="E51" s="1338"/>
      <c r="F51" s="1338"/>
      <c r="G51" s="1339"/>
      <c r="H51" s="499">
        <v>5811</v>
      </c>
      <c r="I51" s="500">
        <v>6834</v>
      </c>
      <c r="J51" s="501">
        <v>7262</v>
      </c>
      <c r="K51" s="502">
        <v>7272</v>
      </c>
    </row>
    <row r="52" spans="1:285" ht="15" customHeight="1">
      <c r="A52" s="295"/>
      <c r="C52" s="1338" t="s">
        <v>1239</v>
      </c>
      <c r="D52" s="1338"/>
      <c r="E52" s="1338"/>
      <c r="F52" s="1338"/>
      <c r="G52" s="1339"/>
      <c r="H52" s="503">
        <v>1134</v>
      </c>
      <c r="I52" s="504">
        <v>1787</v>
      </c>
      <c r="J52" s="505">
        <v>1704</v>
      </c>
      <c r="K52" s="506">
        <v>1984</v>
      </c>
    </row>
    <row r="53" spans="1:285" ht="15" customHeight="1">
      <c r="A53" s="295"/>
      <c r="C53" s="1270" t="s">
        <v>1240</v>
      </c>
      <c r="D53" s="1270"/>
      <c r="E53" s="1270"/>
      <c r="F53" s="1270"/>
      <c r="G53" s="1287"/>
      <c r="H53" s="499">
        <v>1240</v>
      </c>
      <c r="I53" s="500">
        <v>2182</v>
      </c>
      <c r="J53" s="501">
        <v>1695</v>
      </c>
      <c r="K53" s="502">
        <v>1734</v>
      </c>
    </row>
    <row r="54" spans="1:285" ht="15" customHeight="1">
      <c r="A54" s="295"/>
      <c r="C54" s="1270" t="s">
        <v>1242</v>
      </c>
      <c r="D54" s="1270"/>
      <c r="E54" s="1270"/>
      <c r="F54" s="1270"/>
      <c r="G54" s="1287"/>
      <c r="H54" s="503">
        <v>2374</v>
      </c>
      <c r="I54" s="504">
        <v>3969</v>
      </c>
      <c r="J54" s="505">
        <v>3399</v>
      </c>
      <c r="K54" s="506">
        <v>3718</v>
      </c>
    </row>
    <row r="55" spans="1:285" ht="15" customHeight="1">
      <c r="A55" s="295"/>
      <c r="C55" s="1286" t="s">
        <v>51</v>
      </c>
      <c r="D55" s="1270"/>
      <c r="E55" s="1270"/>
      <c r="F55" s="1270"/>
      <c r="G55" s="1287"/>
      <c r="H55" s="507">
        <v>6945</v>
      </c>
      <c r="I55" s="508">
        <v>8621</v>
      </c>
      <c r="J55" s="509">
        <v>8966</v>
      </c>
      <c r="K55" s="510">
        <v>9256</v>
      </c>
    </row>
    <row r="56" spans="1:285" ht="15" customHeight="1">
      <c r="A56" s="295"/>
      <c r="C56" s="1270" t="s">
        <v>1241</v>
      </c>
      <c r="D56" s="1270"/>
      <c r="E56" s="1270"/>
      <c r="F56" s="1270"/>
      <c r="G56" s="1287"/>
      <c r="H56" s="15">
        <v>0.16</v>
      </c>
      <c r="I56" s="135">
        <v>0.21</v>
      </c>
      <c r="J56" s="513">
        <v>0.1903</v>
      </c>
      <c r="K56" s="514">
        <v>0.214</v>
      </c>
    </row>
    <row r="57" spans="1:285" ht="27.65" customHeight="1">
      <c r="A57" s="295"/>
      <c r="C57" s="1326" t="s">
        <v>411</v>
      </c>
      <c r="D57" s="1326"/>
      <c r="E57" s="1326"/>
      <c r="F57" s="1326"/>
      <c r="G57" s="1326"/>
      <c r="H57" s="1326"/>
      <c r="I57" s="1326"/>
      <c r="J57" s="1326"/>
      <c r="K57" s="1326"/>
      <c r="L57" s="1326"/>
      <c r="M57" s="1326"/>
    </row>
    <row r="58" spans="1:285" ht="15" customHeight="1">
      <c r="A58" s="295"/>
    </row>
    <row r="59" spans="1:285" ht="15" customHeight="1">
      <c r="A59" s="295"/>
    </row>
    <row r="60" spans="1:285" ht="15" customHeight="1">
      <c r="A60" s="295"/>
      <c r="C60" s="1312" t="s">
        <v>413</v>
      </c>
      <c r="D60" s="1313"/>
      <c r="E60" s="1313"/>
      <c r="F60" s="1313"/>
      <c r="G60" s="1313"/>
      <c r="H60" s="1313"/>
      <c r="I60" s="1313"/>
      <c r="J60" s="1313"/>
      <c r="K60" s="1313"/>
      <c r="L60" s="1313"/>
      <c r="M60" s="1313"/>
    </row>
    <row r="61" spans="1:285" ht="15" customHeight="1">
      <c r="A61" s="295"/>
      <c r="C61" s="1328" t="s">
        <v>52</v>
      </c>
      <c r="D61" s="1328"/>
      <c r="E61" s="1328"/>
      <c r="F61" s="1328"/>
      <c r="G61" s="1328"/>
      <c r="H61" s="1328"/>
      <c r="I61" s="1328"/>
      <c r="J61" s="1328"/>
      <c r="K61" s="1328"/>
    </row>
    <row r="62" spans="1:285" s="480" customFormat="1" ht="15" customHeight="1">
      <c r="A62" s="295"/>
      <c r="B62" s="296"/>
      <c r="C62" s="1329" t="s">
        <v>42</v>
      </c>
      <c r="D62" s="1262"/>
      <c r="E62" s="81" t="s">
        <v>53</v>
      </c>
      <c r="F62" s="81" t="s">
        <v>54</v>
      </c>
      <c r="G62" s="81" t="s">
        <v>55</v>
      </c>
      <c r="H62" s="81" t="s">
        <v>68</v>
      </c>
      <c r="I62" s="81" t="s">
        <v>69</v>
      </c>
      <c r="J62" s="81" t="s">
        <v>58</v>
      </c>
      <c r="K62" s="90" t="s">
        <v>45</v>
      </c>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c r="DY62" s="296"/>
      <c r="DZ62" s="296"/>
      <c r="EA62" s="296"/>
      <c r="EB62" s="296"/>
      <c r="EC62" s="296"/>
      <c r="ED62" s="296"/>
      <c r="EE62" s="296"/>
      <c r="EF62" s="296"/>
      <c r="EG62" s="296"/>
      <c r="EH62" s="296"/>
      <c r="EI62" s="296"/>
      <c r="EJ62" s="296"/>
      <c r="EK62" s="296"/>
      <c r="EL62" s="296"/>
      <c r="EM62" s="296"/>
      <c r="EN62" s="296"/>
      <c r="EO62" s="296"/>
      <c r="EP62" s="296"/>
      <c r="EQ62" s="296"/>
      <c r="ER62" s="296"/>
      <c r="ES62" s="296"/>
      <c r="ET62" s="296"/>
      <c r="EU62" s="296"/>
      <c r="EV62" s="296"/>
      <c r="EW62" s="296"/>
      <c r="EX62" s="296"/>
      <c r="EY62" s="296"/>
      <c r="EZ62" s="296"/>
      <c r="FA62" s="296"/>
      <c r="FB62" s="296"/>
      <c r="FC62" s="296"/>
      <c r="FD62" s="296"/>
      <c r="FE62" s="296"/>
      <c r="FF62" s="296"/>
      <c r="FG62" s="296"/>
      <c r="FH62" s="296"/>
      <c r="FI62" s="296"/>
      <c r="FJ62" s="296"/>
      <c r="FK62" s="296"/>
      <c r="FL62" s="296"/>
      <c r="FM62" s="296"/>
      <c r="FN62" s="296"/>
      <c r="FO62" s="296"/>
      <c r="FP62" s="296"/>
      <c r="FQ62" s="296"/>
      <c r="FR62" s="296"/>
      <c r="FS62" s="296"/>
      <c r="FT62" s="296"/>
      <c r="FU62" s="296"/>
      <c r="FV62" s="296"/>
      <c r="FW62" s="296"/>
      <c r="FX62" s="296"/>
      <c r="FY62" s="296"/>
      <c r="FZ62" s="296"/>
      <c r="GA62" s="296"/>
      <c r="GB62" s="296"/>
      <c r="GC62" s="296"/>
      <c r="GD62" s="296"/>
      <c r="GE62" s="296"/>
      <c r="GF62" s="296"/>
      <c r="GG62" s="296"/>
      <c r="GH62" s="296"/>
      <c r="GI62" s="296"/>
      <c r="GJ62" s="296"/>
      <c r="GK62" s="296"/>
      <c r="GL62" s="296"/>
      <c r="GM62" s="296"/>
      <c r="GN62" s="296"/>
      <c r="GO62" s="296"/>
      <c r="GP62" s="296"/>
      <c r="GQ62" s="296"/>
      <c r="GR62" s="296"/>
      <c r="GS62" s="296"/>
      <c r="GT62" s="296"/>
      <c r="GU62" s="296"/>
      <c r="GV62" s="296"/>
      <c r="GW62" s="296"/>
      <c r="GX62" s="296"/>
      <c r="GY62" s="296"/>
      <c r="GZ62" s="296"/>
      <c r="HA62" s="296"/>
      <c r="HB62" s="296"/>
      <c r="HC62" s="296"/>
      <c r="HD62" s="296"/>
      <c r="HE62" s="296"/>
      <c r="HF62" s="296"/>
      <c r="HG62" s="296"/>
      <c r="HH62" s="296"/>
      <c r="HI62" s="296"/>
      <c r="HJ62" s="296"/>
      <c r="HK62" s="296"/>
      <c r="HL62" s="296"/>
      <c r="HM62" s="296"/>
      <c r="HN62" s="296"/>
      <c r="HO62" s="296"/>
      <c r="HP62" s="296"/>
      <c r="HQ62" s="296"/>
      <c r="HR62" s="296"/>
      <c r="HS62" s="296"/>
      <c r="HT62" s="296"/>
      <c r="HU62" s="296"/>
      <c r="HV62" s="296"/>
      <c r="HW62" s="296"/>
      <c r="HX62" s="296"/>
      <c r="HY62" s="296"/>
      <c r="HZ62" s="296"/>
      <c r="IA62" s="296"/>
      <c r="IB62" s="296"/>
      <c r="IC62" s="296"/>
      <c r="ID62" s="296"/>
      <c r="IE62" s="296"/>
      <c r="IF62" s="296"/>
      <c r="IG62" s="296"/>
      <c r="IH62" s="296"/>
      <c r="II62" s="296"/>
      <c r="IJ62" s="296"/>
      <c r="IK62" s="296"/>
      <c r="IL62" s="296"/>
      <c r="IM62" s="296"/>
      <c r="IN62" s="296"/>
      <c r="IO62" s="296"/>
      <c r="IP62" s="296"/>
      <c r="IQ62" s="296"/>
      <c r="IR62" s="296"/>
      <c r="IS62" s="296"/>
      <c r="IT62" s="296"/>
      <c r="IU62" s="296"/>
      <c r="IV62" s="296"/>
      <c r="IW62" s="296"/>
      <c r="IX62" s="296"/>
      <c r="IY62" s="296"/>
      <c r="IZ62" s="296"/>
      <c r="JA62" s="296"/>
      <c r="JB62" s="296"/>
      <c r="JC62" s="296"/>
      <c r="JD62" s="296"/>
      <c r="JE62" s="296"/>
      <c r="JF62" s="296"/>
      <c r="JG62" s="296"/>
      <c r="JH62" s="296"/>
      <c r="JI62" s="296"/>
      <c r="JJ62" s="296"/>
      <c r="JK62" s="296"/>
      <c r="JL62" s="296"/>
      <c r="JM62" s="296"/>
      <c r="JN62" s="296"/>
      <c r="JO62" s="296"/>
      <c r="JP62" s="296"/>
      <c r="JQ62" s="296"/>
      <c r="JR62" s="296"/>
      <c r="JS62" s="296"/>
      <c r="JT62" s="296"/>
      <c r="JU62" s="296"/>
      <c r="JV62" s="296"/>
      <c r="JW62" s="296"/>
      <c r="JX62" s="296"/>
      <c r="JY62" s="296"/>
    </row>
    <row r="63" spans="1:285" s="480" customFormat="1" ht="15" customHeight="1">
      <c r="A63" s="295"/>
      <c r="B63" s="296"/>
      <c r="C63" s="1324" t="s">
        <v>59</v>
      </c>
      <c r="D63" s="1325"/>
      <c r="E63" s="556">
        <v>0</v>
      </c>
      <c r="F63" s="557">
        <v>8</v>
      </c>
      <c r="G63" s="1024">
        <v>0</v>
      </c>
      <c r="H63" s="557">
        <v>0</v>
      </c>
      <c r="I63" s="556">
        <v>0</v>
      </c>
      <c r="J63" s="557">
        <v>3</v>
      </c>
      <c r="K63" s="1025">
        <f>SUM(E63:J63)</f>
        <v>11</v>
      </c>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c r="DY63" s="296"/>
      <c r="DZ63" s="296"/>
      <c r="EA63" s="296"/>
      <c r="EB63" s="296"/>
      <c r="EC63" s="296"/>
      <c r="ED63" s="296"/>
      <c r="EE63" s="296"/>
      <c r="EF63" s="296"/>
      <c r="EG63" s="296"/>
      <c r="EH63" s="296"/>
      <c r="EI63" s="296"/>
      <c r="EJ63" s="296"/>
      <c r="EK63" s="296"/>
      <c r="EL63" s="296"/>
      <c r="EM63" s="296"/>
      <c r="EN63" s="296"/>
      <c r="EO63" s="296"/>
      <c r="EP63" s="296"/>
      <c r="EQ63" s="296"/>
      <c r="ER63" s="296"/>
      <c r="ES63" s="296"/>
      <c r="ET63" s="296"/>
      <c r="EU63" s="296"/>
      <c r="EV63" s="296"/>
      <c r="EW63" s="296"/>
      <c r="EX63" s="296"/>
      <c r="EY63" s="296"/>
      <c r="EZ63" s="296"/>
      <c r="FA63" s="296"/>
      <c r="FB63" s="296"/>
      <c r="FC63" s="296"/>
      <c r="FD63" s="296"/>
      <c r="FE63" s="296"/>
      <c r="FF63" s="296"/>
      <c r="FG63" s="296"/>
      <c r="FH63" s="296"/>
      <c r="FI63" s="296"/>
      <c r="FJ63" s="296"/>
      <c r="FK63" s="296"/>
      <c r="FL63" s="296"/>
      <c r="FM63" s="296"/>
      <c r="FN63" s="296"/>
      <c r="FO63" s="296"/>
      <c r="FP63" s="296"/>
      <c r="FQ63" s="296"/>
      <c r="FR63" s="296"/>
      <c r="FS63" s="296"/>
      <c r="FT63" s="296"/>
      <c r="FU63" s="296"/>
      <c r="FV63" s="296"/>
      <c r="FW63" s="296"/>
      <c r="FX63" s="296"/>
      <c r="FY63" s="296"/>
      <c r="FZ63" s="296"/>
      <c r="GA63" s="296"/>
      <c r="GB63" s="296"/>
      <c r="GC63" s="296"/>
      <c r="GD63" s="296"/>
      <c r="GE63" s="296"/>
      <c r="GF63" s="296"/>
      <c r="GG63" s="296"/>
      <c r="GH63" s="296"/>
      <c r="GI63" s="296"/>
      <c r="GJ63" s="296"/>
      <c r="GK63" s="296"/>
      <c r="GL63" s="296"/>
      <c r="GM63" s="296"/>
      <c r="GN63" s="296"/>
      <c r="GO63" s="296"/>
      <c r="GP63" s="296"/>
      <c r="GQ63" s="296"/>
      <c r="GR63" s="296"/>
      <c r="GS63" s="296"/>
      <c r="GT63" s="296"/>
      <c r="GU63" s="296"/>
      <c r="GV63" s="296"/>
      <c r="GW63" s="296"/>
      <c r="GX63" s="296"/>
      <c r="GY63" s="296"/>
      <c r="GZ63" s="296"/>
      <c r="HA63" s="296"/>
      <c r="HB63" s="296"/>
      <c r="HC63" s="296"/>
      <c r="HD63" s="296"/>
      <c r="HE63" s="296"/>
      <c r="HF63" s="296"/>
      <c r="HG63" s="296"/>
      <c r="HH63" s="296"/>
      <c r="HI63" s="296"/>
      <c r="HJ63" s="296"/>
      <c r="HK63" s="296"/>
      <c r="HL63" s="296"/>
      <c r="HM63" s="296"/>
      <c r="HN63" s="296"/>
      <c r="HO63" s="296"/>
      <c r="HP63" s="296"/>
      <c r="HQ63" s="296"/>
      <c r="HR63" s="296"/>
      <c r="HS63" s="296"/>
      <c r="HT63" s="296"/>
      <c r="HU63" s="296"/>
      <c r="HV63" s="296"/>
      <c r="HW63" s="296"/>
      <c r="HX63" s="296"/>
      <c r="HY63" s="296"/>
      <c r="HZ63" s="296"/>
      <c r="IA63" s="296"/>
      <c r="IB63" s="296"/>
      <c r="IC63" s="296"/>
      <c r="ID63" s="296"/>
      <c r="IE63" s="296"/>
      <c r="IF63" s="296"/>
      <c r="IG63" s="296"/>
      <c r="IH63" s="296"/>
      <c r="II63" s="296"/>
      <c r="IJ63" s="296"/>
      <c r="IK63" s="296"/>
      <c r="IL63" s="296"/>
      <c r="IM63" s="296"/>
      <c r="IN63" s="296"/>
      <c r="IO63" s="296"/>
      <c r="IP63" s="296"/>
      <c r="IQ63" s="296"/>
      <c r="IR63" s="296"/>
      <c r="IS63" s="296"/>
      <c r="IT63" s="296"/>
      <c r="IU63" s="296"/>
      <c r="IV63" s="296"/>
      <c r="IW63" s="296"/>
      <c r="IX63" s="296"/>
      <c r="IY63" s="296"/>
      <c r="IZ63" s="296"/>
      <c r="JA63" s="296"/>
      <c r="JB63" s="296"/>
      <c r="JC63" s="296"/>
      <c r="JD63" s="296"/>
      <c r="JE63" s="296"/>
      <c r="JF63" s="296"/>
      <c r="JG63" s="296"/>
      <c r="JH63" s="296"/>
      <c r="JI63" s="296"/>
      <c r="JJ63" s="296"/>
      <c r="JK63" s="296"/>
      <c r="JL63" s="296"/>
      <c r="JM63" s="296"/>
      <c r="JN63" s="296"/>
      <c r="JO63" s="296"/>
      <c r="JP63" s="296"/>
      <c r="JQ63" s="296"/>
      <c r="JR63" s="296"/>
      <c r="JS63" s="296"/>
      <c r="JT63" s="296"/>
      <c r="JU63" s="296"/>
      <c r="JV63" s="296"/>
      <c r="JW63" s="296"/>
      <c r="JX63" s="296"/>
      <c r="JY63" s="296"/>
    </row>
    <row r="64" spans="1:285" s="480" customFormat="1" ht="15" customHeight="1">
      <c r="A64" s="295"/>
      <c r="B64" s="296"/>
      <c r="C64" s="1324" t="s">
        <v>60</v>
      </c>
      <c r="D64" s="1325"/>
      <c r="E64" s="556">
        <v>0</v>
      </c>
      <c r="F64" s="557">
        <v>8</v>
      </c>
      <c r="G64" s="1024">
        <v>0</v>
      </c>
      <c r="H64" s="557">
        <v>0</v>
      </c>
      <c r="I64" s="556">
        <v>0</v>
      </c>
      <c r="J64" s="557">
        <v>0</v>
      </c>
      <c r="K64" s="1025">
        <f>SUM(E64:J64)</f>
        <v>8</v>
      </c>
      <c r="L64" s="296"/>
      <c r="M64" s="296"/>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96"/>
      <c r="DW64" s="296"/>
      <c r="DX64" s="296"/>
      <c r="DY64" s="296"/>
      <c r="DZ64" s="296"/>
      <c r="EA64" s="296"/>
      <c r="EB64" s="296"/>
      <c r="EC64" s="296"/>
      <c r="ED64" s="296"/>
      <c r="EE64" s="296"/>
      <c r="EF64" s="296"/>
      <c r="EG64" s="296"/>
      <c r="EH64" s="296"/>
      <c r="EI64" s="296"/>
      <c r="EJ64" s="296"/>
      <c r="EK64" s="296"/>
      <c r="EL64" s="296"/>
      <c r="EM64" s="296"/>
      <c r="EN64" s="296"/>
      <c r="EO64" s="296"/>
      <c r="EP64" s="296"/>
      <c r="EQ64" s="296"/>
      <c r="ER64" s="296"/>
      <c r="ES64" s="296"/>
      <c r="ET64" s="296"/>
      <c r="EU64" s="296"/>
      <c r="EV64" s="296"/>
      <c r="EW64" s="296"/>
      <c r="EX64" s="296"/>
      <c r="EY64" s="296"/>
      <c r="EZ64" s="296"/>
      <c r="FA64" s="296"/>
      <c r="FB64" s="296"/>
      <c r="FC64" s="296"/>
      <c r="FD64" s="296"/>
      <c r="FE64" s="296"/>
      <c r="FF64" s="296"/>
      <c r="FG64" s="296"/>
      <c r="FH64" s="296"/>
      <c r="FI64" s="296"/>
      <c r="FJ64" s="296"/>
      <c r="FK64" s="296"/>
      <c r="FL64" s="296"/>
      <c r="FM64" s="296"/>
      <c r="FN64" s="296"/>
      <c r="FO64" s="296"/>
      <c r="FP64" s="296"/>
      <c r="FQ64" s="296"/>
      <c r="FR64" s="296"/>
      <c r="FS64" s="296"/>
      <c r="FT64" s="296"/>
      <c r="FU64" s="296"/>
      <c r="FV64" s="296"/>
      <c r="FW64" s="296"/>
      <c r="FX64" s="296"/>
      <c r="FY64" s="296"/>
      <c r="FZ64" s="296"/>
      <c r="GA64" s="296"/>
      <c r="GB64" s="296"/>
      <c r="GC64" s="296"/>
      <c r="GD64" s="296"/>
      <c r="GE64" s="296"/>
      <c r="GF64" s="296"/>
      <c r="GG64" s="296"/>
      <c r="GH64" s="296"/>
      <c r="GI64" s="296"/>
      <c r="GJ64" s="296"/>
      <c r="GK64" s="296"/>
      <c r="GL64" s="296"/>
      <c r="GM64" s="296"/>
      <c r="GN64" s="296"/>
      <c r="GO64" s="296"/>
      <c r="GP64" s="296"/>
      <c r="GQ64" s="296"/>
      <c r="GR64" s="296"/>
      <c r="GS64" s="296"/>
      <c r="GT64" s="296"/>
      <c r="GU64" s="296"/>
      <c r="GV64" s="296"/>
      <c r="GW64" s="296"/>
      <c r="GX64" s="296"/>
      <c r="GY64" s="296"/>
      <c r="GZ64" s="296"/>
      <c r="HA64" s="296"/>
      <c r="HB64" s="296"/>
      <c r="HC64" s="296"/>
      <c r="HD64" s="296"/>
      <c r="HE64" s="296"/>
      <c r="HF64" s="296"/>
      <c r="HG64" s="296"/>
      <c r="HH64" s="296"/>
      <c r="HI64" s="296"/>
      <c r="HJ64" s="296"/>
      <c r="HK64" s="296"/>
      <c r="HL64" s="296"/>
      <c r="HM64" s="296"/>
      <c r="HN64" s="296"/>
      <c r="HO64" s="296"/>
      <c r="HP64" s="296"/>
      <c r="HQ64" s="296"/>
      <c r="HR64" s="296"/>
      <c r="HS64" s="296"/>
      <c r="HT64" s="296"/>
      <c r="HU64" s="296"/>
      <c r="HV64" s="296"/>
      <c r="HW64" s="296"/>
      <c r="HX64" s="296"/>
      <c r="HY64" s="296"/>
      <c r="HZ64" s="296"/>
      <c r="IA64" s="296"/>
      <c r="IB64" s="296"/>
      <c r="IC64" s="296"/>
      <c r="ID64" s="296"/>
      <c r="IE64" s="296"/>
      <c r="IF64" s="296"/>
      <c r="IG64" s="296"/>
      <c r="IH64" s="296"/>
      <c r="II64" s="296"/>
      <c r="IJ64" s="296"/>
      <c r="IK64" s="296"/>
      <c r="IL64" s="296"/>
      <c r="IM64" s="296"/>
      <c r="IN64" s="296"/>
      <c r="IO64" s="296"/>
      <c r="IP64" s="296"/>
      <c r="IQ64" s="296"/>
      <c r="IR64" s="296"/>
      <c r="IS64" s="296"/>
      <c r="IT64" s="296"/>
      <c r="IU64" s="296"/>
      <c r="IV64" s="296"/>
      <c r="IW64" s="296"/>
      <c r="IX64" s="296"/>
      <c r="IY64" s="296"/>
      <c r="IZ64" s="296"/>
      <c r="JA64" s="296"/>
      <c r="JB64" s="296"/>
      <c r="JC64" s="296"/>
      <c r="JD64" s="296"/>
      <c r="JE64" s="296"/>
      <c r="JF64" s="296"/>
      <c r="JG64" s="296"/>
      <c r="JH64" s="296"/>
      <c r="JI64" s="296"/>
      <c r="JJ64" s="296"/>
      <c r="JK64" s="296"/>
      <c r="JL64" s="296"/>
      <c r="JM64" s="296"/>
      <c r="JN64" s="296"/>
      <c r="JO64" s="296"/>
      <c r="JP64" s="296"/>
      <c r="JQ64" s="296"/>
      <c r="JR64" s="296"/>
      <c r="JS64" s="296"/>
      <c r="JT64" s="296"/>
      <c r="JU64" s="296"/>
      <c r="JV64" s="296"/>
      <c r="JW64" s="296"/>
      <c r="JX64" s="296"/>
      <c r="JY64" s="296"/>
    </row>
    <row r="65" spans="1:287" s="480" customFormat="1" ht="15" customHeight="1">
      <c r="A65" s="295"/>
      <c r="B65" s="296"/>
      <c r="C65" s="1318" t="s">
        <v>45</v>
      </c>
      <c r="D65" s="1319"/>
      <c r="E65" s="558">
        <v>0</v>
      </c>
      <c r="F65" s="559">
        <f>SUM(F63:F64)</f>
        <v>16</v>
      </c>
      <c r="G65" s="1025">
        <f t="shared" ref="G65:K65" si="1">SUM(G63:G64)</f>
        <v>0</v>
      </c>
      <c r="H65" s="559">
        <f t="shared" si="1"/>
        <v>0</v>
      </c>
      <c r="I65" s="1025">
        <f t="shared" si="1"/>
        <v>0</v>
      </c>
      <c r="J65" s="559">
        <f t="shared" si="1"/>
        <v>3</v>
      </c>
      <c r="K65" s="1025">
        <f t="shared" si="1"/>
        <v>19</v>
      </c>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96"/>
      <c r="DW65" s="296"/>
      <c r="DX65" s="296"/>
      <c r="DY65" s="296"/>
      <c r="DZ65" s="296"/>
      <c r="EA65" s="296"/>
      <c r="EB65" s="296"/>
      <c r="EC65" s="296"/>
      <c r="ED65" s="296"/>
      <c r="EE65" s="296"/>
      <c r="EF65" s="296"/>
      <c r="EG65" s="296"/>
      <c r="EH65" s="296"/>
      <c r="EI65" s="296"/>
      <c r="EJ65" s="296"/>
      <c r="EK65" s="296"/>
      <c r="EL65" s="296"/>
      <c r="EM65" s="296"/>
      <c r="EN65" s="296"/>
      <c r="EO65" s="296"/>
      <c r="EP65" s="296"/>
      <c r="EQ65" s="296"/>
      <c r="ER65" s="296"/>
      <c r="ES65" s="296"/>
      <c r="ET65" s="296"/>
      <c r="EU65" s="296"/>
      <c r="EV65" s="296"/>
      <c r="EW65" s="296"/>
      <c r="EX65" s="296"/>
      <c r="EY65" s="296"/>
      <c r="EZ65" s="296"/>
      <c r="FA65" s="296"/>
      <c r="FB65" s="296"/>
      <c r="FC65" s="296"/>
      <c r="FD65" s="296"/>
      <c r="FE65" s="296"/>
      <c r="FF65" s="296"/>
      <c r="FG65" s="296"/>
      <c r="FH65" s="296"/>
      <c r="FI65" s="296"/>
      <c r="FJ65" s="296"/>
      <c r="FK65" s="296"/>
      <c r="FL65" s="296"/>
      <c r="FM65" s="296"/>
      <c r="FN65" s="296"/>
      <c r="FO65" s="296"/>
      <c r="FP65" s="296"/>
      <c r="FQ65" s="296"/>
      <c r="FR65" s="296"/>
      <c r="FS65" s="296"/>
      <c r="FT65" s="296"/>
      <c r="FU65" s="296"/>
      <c r="FV65" s="296"/>
      <c r="FW65" s="296"/>
      <c r="FX65" s="296"/>
      <c r="FY65" s="296"/>
      <c r="FZ65" s="296"/>
      <c r="GA65" s="296"/>
      <c r="GB65" s="296"/>
      <c r="GC65" s="296"/>
      <c r="GD65" s="296"/>
      <c r="GE65" s="296"/>
      <c r="GF65" s="296"/>
      <c r="GG65" s="296"/>
      <c r="GH65" s="296"/>
      <c r="GI65" s="296"/>
      <c r="GJ65" s="296"/>
      <c r="GK65" s="296"/>
      <c r="GL65" s="296"/>
      <c r="GM65" s="296"/>
      <c r="GN65" s="296"/>
      <c r="GO65" s="296"/>
      <c r="GP65" s="296"/>
      <c r="GQ65" s="296"/>
      <c r="GR65" s="296"/>
      <c r="GS65" s="296"/>
      <c r="GT65" s="296"/>
      <c r="GU65" s="296"/>
      <c r="GV65" s="296"/>
      <c r="GW65" s="296"/>
      <c r="GX65" s="296"/>
      <c r="GY65" s="296"/>
      <c r="GZ65" s="296"/>
      <c r="HA65" s="296"/>
      <c r="HB65" s="296"/>
      <c r="HC65" s="296"/>
      <c r="HD65" s="296"/>
      <c r="HE65" s="296"/>
      <c r="HF65" s="296"/>
      <c r="HG65" s="296"/>
      <c r="HH65" s="296"/>
      <c r="HI65" s="296"/>
      <c r="HJ65" s="296"/>
      <c r="HK65" s="296"/>
      <c r="HL65" s="296"/>
      <c r="HM65" s="296"/>
      <c r="HN65" s="296"/>
      <c r="HO65" s="296"/>
      <c r="HP65" s="296"/>
      <c r="HQ65" s="296"/>
      <c r="HR65" s="296"/>
      <c r="HS65" s="296"/>
      <c r="HT65" s="296"/>
      <c r="HU65" s="296"/>
      <c r="HV65" s="296"/>
      <c r="HW65" s="296"/>
      <c r="HX65" s="296"/>
      <c r="HY65" s="296"/>
      <c r="HZ65" s="296"/>
      <c r="IA65" s="296"/>
      <c r="IB65" s="296"/>
      <c r="IC65" s="296"/>
      <c r="ID65" s="296"/>
      <c r="IE65" s="296"/>
      <c r="IF65" s="296"/>
      <c r="IG65" s="296"/>
      <c r="IH65" s="296"/>
      <c r="II65" s="296"/>
      <c r="IJ65" s="296"/>
      <c r="IK65" s="296"/>
      <c r="IL65" s="296"/>
      <c r="IM65" s="296"/>
      <c r="IN65" s="296"/>
      <c r="IO65" s="296"/>
      <c r="IP65" s="296"/>
      <c r="IQ65" s="296"/>
      <c r="IR65" s="296"/>
      <c r="IS65" s="296"/>
      <c r="IT65" s="296"/>
      <c r="IU65" s="296"/>
      <c r="IV65" s="296"/>
      <c r="IW65" s="296"/>
      <c r="IX65" s="296"/>
      <c r="IY65" s="296"/>
      <c r="IZ65" s="296"/>
      <c r="JA65" s="296"/>
      <c r="JB65" s="296"/>
      <c r="JC65" s="296"/>
      <c r="JD65" s="296"/>
      <c r="JE65" s="296"/>
      <c r="JF65" s="296"/>
      <c r="JG65" s="296"/>
      <c r="JH65" s="296"/>
      <c r="JI65" s="296"/>
      <c r="JJ65" s="296"/>
      <c r="JK65" s="296"/>
      <c r="JL65" s="296"/>
      <c r="JM65" s="296"/>
      <c r="JN65" s="296"/>
      <c r="JO65" s="296"/>
      <c r="JP65" s="296"/>
      <c r="JQ65" s="296"/>
      <c r="JR65" s="296"/>
      <c r="JS65" s="296"/>
      <c r="JT65" s="296"/>
      <c r="JU65" s="296"/>
      <c r="JV65" s="296"/>
      <c r="JW65" s="296"/>
      <c r="JX65" s="296"/>
      <c r="JY65" s="296"/>
    </row>
    <row r="66" spans="1:287" s="480" customFormat="1" ht="15" customHeight="1">
      <c r="A66" s="295"/>
      <c r="B66" s="296"/>
      <c r="C66" s="1322" t="s">
        <v>415</v>
      </c>
      <c r="D66" s="1322"/>
      <c r="E66" s="1322"/>
      <c r="F66" s="1322"/>
      <c r="G66" s="1322"/>
      <c r="H66" s="1322"/>
      <c r="I66" s="1322"/>
      <c r="J66" s="1322"/>
      <c r="K66" s="1322"/>
      <c r="L66" s="1322"/>
      <c r="M66" s="1322"/>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296"/>
      <c r="BT66" s="296"/>
      <c r="BU66" s="296"/>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96"/>
      <c r="DW66" s="296"/>
      <c r="DX66" s="296"/>
      <c r="DY66" s="296"/>
      <c r="DZ66" s="296"/>
      <c r="EA66" s="296"/>
      <c r="EB66" s="296"/>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G66" s="296"/>
      <c r="FH66" s="296"/>
      <c r="FI66" s="296"/>
      <c r="FJ66" s="296"/>
      <c r="FK66" s="296"/>
      <c r="FL66" s="296"/>
      <c r="FM66" s="296"/>
      <c r="FN66" s="296"/>
      <c r="FO66" s="296"/>
      <c r="FP66" s="296"/>
      <c r="FQ66" s="296"/>
      <c r="FR66" s="296"/>
      <c r="FS66" s="296"/>
      <c r="FT66" s="296"/>
      <c r="FU66" s="296"/>
      <c r="FV66" s="296"/>
      <c r="FW66" s="296"/>
      <c r="FX66" s="296"/>
      <c r="FY66" s="296"/>
      <c r="FZ66" s="296"/>
      <c r="GA66" s="296"/>
      <c r="GB66" s="296"/>
      <c r="GC66" s="296"/>
      <c r="GD66" s="296"/>
      <c r="GE66" s="296"/>
      <c r="GF66" s="296"/>
      <c r="GG66" s="296"/>
      <c r="GH66" s="296"/>
      <c r="GI66" s="296"/>
      <c r="GJ66" s="296"/>
      <c r="GK66" s="296"/>
      <c r="GL66" s="296"/>
      <c r="GM66" s="296"/>
      <c r="GN66" s="296"/>
      <c r="GO66" s="296"/>
      <c r="GP66" s="296"/>
      <c r="GQ66" s="296"/>
      <c r="GR66" s="296"/>
      <c r="GS66" s="296"/>
      <c r="GT66" s="296"/>
      <c r="GU66" s="296"/>
      <c r="GV66" s="296"/>
      <c r="GW66" s="296"/>
      <c r="GX66" s="296"/>
      <c r="GY66" s="296"/>
      <c r="GZ66" s="296"/>
      <c r="HA66" s="296"/>
      <c r="HB66" s="296"/>
      <c r="HC66" s="296"/>
      <c r="HD66" s="296"/>
      <c r="HE66" s="296"/>
      <c r="HF66" s="296"/>
      <c r="HG66" s="296"/>
      <c r="HH66" s="296"/>
      <c r="HI66" s="296"/>
      <c r="HJ66" s="296"/>
      <c r="HK66" s="296"/>
      <c r="HL66" s="296"/>
      <c r="HM66" s="296"/>
      <c r="HN66" s="296"/>
      <c r="HO66" s="296"/>
      <c r="HP66" s="296"/>
      <c r="HQ66" s="296"/>
      <c r="HR66" s="296"/>
      <c r="HS66" s="296"/>
      <c r="HT66" s="296"/>
      <c r="HU66" s="296"/>
      <c r="HV66" s="296"/>
      <c r="HW66" s="296"/>
      <c r="HX66" s="296"/>
      <c r="HY66" s="296"/>
      <c r="HZ66" s="296"/>
      <c r="IA66" s="296"/>
      <c r="IB66" s="296"/>
      <c r="IC66" s="296"/>
      <c r="ID66" s="296"/>
      <c r="IE66" s="296"/>
      <c r="IF66" s="296"/>
      <c r="IG66" s="296"/>
      <c r="IH66" s="296"/>
      <c r="II66" s="296"/>
      <c r="IJ66" s="296"/>
      <c r="IK66" s="296"/>
      <c r="IL66" s="296"/>
      <c r="IM66" s="296"/>
      <c r="IN66" s="296"/>
      <c r="IO66" s="296"/>
      <c r="IP66" s="296"/>
      <c r="IQ66" s="296"/>
      <c r="IR66" s="296"/>
      <c r="IS66" s="296"/>
      <c r="IT66" s="296"/>
      <c r="IU66" s="296"/>
      <c r="IV66" s="296"/>
      <c r="IW66" s="296"/>
      <c r="IX66" s="296"/>
      <c r="IY66" s="296"/>
      <c r="IZ66" s="296"/>
      <c r="JA66" s="296"/>
      <c r="JB66" s="296"/>
      <c r="JC66" s="296"/>
      <c r="JD66" s="296"/>
      <c r="JE66" s="296"/>
      <c r="JF66" s="296"/>
      <c r="JG66" s="296"/>
      <c r="JH66" s="296"/>
      <c r="JI66" s="296"/>
      <c r="JJ66" s="296"/>
      <c r="JK66" s="296"/>
      <c r="JL66" s="296"/>
      <c r="JM66" s="296"/>
      <c r="JN66" s="296"/>
      <c r="JO66" s="296"/>
      <c r="JP66" s="296"/>
      <c r="JQ66" s="296"/>
      <c r="JR66" s="296"/>
      <c r="JS66" s="296"/>
      <c r="JT66" s="296"/>
      <c r="JU66" s="296"/>
      <c r="JV66" s="296"/>
      <c r="JW66" s="296"/>
      <c r="JX66" s="296"/>
      <c r="JY66" s="296"/>
    </row>
    <row r="67" spans="1:287" s="480" customFormat="1" ht="15" customHeight="1">
      <c r="A67" s="295"/>
      <c r="B67" s="296"/>
      <c r="C67" s="560"/>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c r="BQ67" s="296"/>
      <c r="BR67" s="296"/>
      <c r="BS67" s="296"/>
      <c r="BT67" s="296"/>
      <c r="BU67" s="296"/>
      <c r="BV67" s="296"/>
      <c r="BW67" s="296"/>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c r="CU67" s="296"/>
      <c r="CV67" s="296"/>
      <c r="CW67" s="296"/>
      <c r="CX67" s="296"/>
      <c r="CY67" s="296"/>
      <c r="CZ67" s="296"/>
      <c r="DA67" s="296"/>
      <c r="DB67" s="296"/>
      <c r="DC67" s="296"/>
      <c r="DD67" s="296"/>
      <c r="DE67" s="296"/>
      <c r="DF67" s="296"/>
      <c r="DG67" s="296"/>
      <c r="DH67" s="296"/>
      <c r="DI67" s="296"/>
      <c r="DJ67" s="296"/>
      <c r="DK67" s="296"/>
      <c r="DL67" s="296"/>
      <c r="DM67" s="296"/>
      <c r="DN67" s="296"/>
      <c r="DO67" s="296"/>
      <c r="DP67" s="296"/>
      <c r="DQ67" s="296"/>
      <c r="DR67" s="296"/>
      <c r="DS67" s="296"/>
      <c r="DT67" s="296"/>
      <c r="DU67" s="296"/>
      <c r="DV67" s="296"/>
      <c r="DW67" s="296"/>
      <c r="DX67" s="296"/>
      <c r="DY67" s="296"/>
      <c r="DZ67" s="296"/>
      <c r="EA67" s="296"/>
      <c r="EB67" s="296"/>
      <c r="EC67" s="296"/>
      <c r="ED67" s="296"/>
      <c r="EE67" s="296"/>
      <c r="EF67" s="296"/>
      <c r="EG67" s="296"/>
      <c r="EH67" s="296"/>
      <c r="EI67" s="296"/>
      <c r="EJ67" s="296"/>
      <c r="EK67" s="296"/>
      <c r="EL67" s="296"/>
      <c r="EM67" s="296"/>
      <c r="EN67" s="296"/>
      <c r="EO67" s="296"/>
      <c r="EP67" s="296"/>
      <c r="EQ67" s="296"/>
      <c r="ER67" s="296"/>
      <c r="ES67" s="296"/>
      <c r="ET67" s="296"/>
      <c r="EU67" s="296"/>
      <c r="EV67" s="296"/>
      <c r="EW67" s="296"/>
      <c r="EX67" s="296"/>
      <c r="EY67" s="296"/>
      <c r="EZ67" s="296"/>
      <c r="FA67" s="296"/>
      <c r="FB67" s="296"/>
      <c r="FC67" s="296"/>
      <c r="FD67" s="296"/>
      <c r="FE67" s="296"/>
      <c r="FF67" s="296"/>
      <c r="FG67" s="296"/>
      <c r="FH67" s="296"/>
      <c r="FI67" s="296"/>
      <c r="FJ67" s="296"/>
      <c r="FK67" s="296"/>
      <c r="FL67" s="296"/>
      <c r="FM67" s="296"/>
      <c r="FN67" s="296"/>
      <c r="FO67" s="296"/>
      <c r="FP67" s="296"/>
      <c r="FQ67" s="296"/>
      <c r="FR67" s="296"/>
      <c r="FS67" s="296"/>
      <c r="FT67" s="296"/>
      <c r="FU67" s="296"/>
      <c r="FV67" s="296"/>
      <c r="FW67" s="296"/>
      <c r="FX67" s="296"/>
      <c r="FY67" s="296"/>
      <c r="FZ67" s="296"/>
      <c r="GA67" s="296"/>
      <c r="GB67" s="296"/>
      <c r="GC67" s="296"/>
      <c r="GD67" s="296"/>
      <c r="GE67" s="296"/>
      <c r="GF67" s="296"/>
      <c r="GG67" s="296"/>
      <c r="GH67" s="296"/>
      <c r="GI67" s="296"/>
      <c r="GJ67" s="296"/>
      <c r="GK67" s="296"/>
      <c r="GL67" s="296"/>
      <c r="GM67" s="296"/>
      <c r="GN67" s="296"/>
      <c r="GO67" s="296"/>
      <c r="GP67" s="296"/>
      <c r="GQ67" s="296"/>
      <c r="GR67" s="296"/>
      <c r="GS67" s="296"/>
      <c r="GT67" s="296"/>
      <c r="GU67" s="296"/>
      <c r="GV67" s="296"/>
      <c r="GW67" s="296"/>
      <c r="GX67" s="296"/>
      <c r="GY67" s="296"/>
      <c r="GZ67" s="296"/>
      <c r="HA67" s="296"/>
      <c r="HB67" s="296"/>
      <c r="HC67" s="296"/>
      <c r="HD67" s="296"/>
      <c r="HE67" s="296"/>
      <c r="HF67" s="296"/>
      <c r="HG67" s="296"/>
      <c r="HH67" s="296"/>
      <c r="HI67" s="296"/>
      <c r="HJ67" s="296"/>
      <c r="HK67" s="296"/>
      <c r="HL67" s="296"/>
      <c r="HM67" s="296"/>
      <c r="HN67" s="296"/>
      <c r="HO67" s="296"/>
      <c r="HP67" s="296"/>
      <c r="HQ67" s="296"/>
      <c r="HR67" s="296"/>
      <c r="HS67" s="296"/>
      <c r="HT67" s="296"/>
      <c r="HU67" s="296"/>
      <c r="HV67" s="296"/>
      <c r="HW67" s="296"/>
      <c r="HX67" s="296"/>
      <c r="HY67" s="296"/>
      <c r="HZ67" s="296"/>
      <c r="IA67" s="296"/>
      <c r="IB67" s="296"/>
      <c r="IC67" s="296"/>
      <c r="ID67" s="296"/>
      <c r="IE67" s="296"/>
      <c r="IF67" s="296"/>
      <c r="IG67" s="296"/>
      <c r="IH67" s="296"/>
      <c r="II67" s="296"/>
      <c r="IJ67" s="296"/>
      <c r="IK67" s="296"/>
      <c r="IL67" s="296"/>
      <c r="IM67" s="296"/>
      <c r="IN67" s="296"/>
      <c r="IO67" s="296"/>
      <c r="IP67" s="296"/>
      <c r="IQ67" s="296"/>
      <c r="IR67" s="296"/>
      <c r="IS67" s="296"/>
      <c r="IT67" s="296"/>
      <c r="IU67" s="296"/>
      <c r="IV67" s="296"/>
      <c r="IW67" s="296"/>
      <c r="IX67" s="296"/>
      <c r="IY67" s="296"/>
      <c r="IZ67" s="296"/>
      <c r="JA67" s="296"/>
      <c r="JB67" s="296"/>
      <c r="JC67" s="296"/>
      <c r="JD67" s="296"/>
      <c r="JE67" s="296"/>
      <c r="JF67" s="296"/>
      <c r="JG67" s="296"/>
      <c r="JH67" s="296"/>
      <c r="JI67" s="296"/>
      <c r="JJ67" s="296"/>
      <c r="JK67" s="296"/>
      <c r="JL67" s="296"/>
      <c r="JM67" s="296"/>
      <c r="JN67" s="296"/>
      <c r="JO67" s="296"/>
      <c r="JP67" s="296"/>
      <c r="JQ67" s="296"/>
      <c r="JR67" s="296"/>
      <c r="JS67" s="296"/>
      <c r="JT67" s="296"/>
      <c r="JU67" s="296"/>
      <c r="JV67" s="296"/>
      <c r="JW67" s="296"/>
      <c r="JX67" s="296"/>
      <c r="JY67" s="296"/>
    </row>
    <row r="68" spans="1:287" s="480" customFormat="1" ht="15" customHeight="1">
      <c r="A68" s="295"/>
      <c r="B68" s="296"/>
      <c r="C68" s="560"/>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c r="BQ68" s="296"/>
      <c r="BR68" s="296"/>
      <c r="BS68" s="296"/>
      <c r="BT68" s="296"/>
      <c r="BU68" s="296"/>
      <c r="BV68" s="296"/>
      <c r="BW68" s="296"/>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c r="CU68" s="296"/>
      <c r="CV68" s="296"/>
      <c r="CW68" s="296"/>
      <c r="CX68" s="296"/>
      <c r="CY68" s="296"/>
      <c r="CZ68" s="296"/>
      <c r="DA68" s="296"/>
      <c r="DB68" s="296"/>
      <c r="DC68" s="296"/>
      <c r="DD68" s="296"/>
      <c r="DE68" s="296"/>
      <c r="DF68" s="296"/>
      <c r="DG68" s="296"/>
      <c r="DH68" s="296"/>
      <c r="DI68" s="296"/>
      <c r="DJ68" s="296"/>
      <c r="DK68" s="296"/>
      <c r="DL68" s="296"/>
      <c r="DM68" s="296"/>
      <c r="DN68" s="296"/>
      <c r="DO68" s="296"/>
      <c r="DP68" s="296"/>
      <c r="DQ68" s="296"/>
      <c r="DR68" s="296"/>
      <c r="DS68" s="296"/>
      <c r="DT68" s="296"/>
      <c r="DU68" s="296"/>
      <c r="DV68" s="296"/>
      <c r="DW68" s="296"/>
      <c r="DX68" s="296"/>
      <c r="DY68" s="296"/>
      <c r="DZ68" s="296"/>
      <c r="EA68" s="296"/>
      <c r="EB68" s="296"/>
      <c r="EC68" s="296"/>
      <c r="ED68" s="296"/>
      <c r="EE68" s="296"/>
      <c r="EF68" s="296"/>
      <c r="EG68" s="296"/>
      <c r="EH68" s="296"/>
      <c r="EI68" s="296"/>
      <c r="EJ68" s="296"/>
      <c r="EK68" s="296"/>
      <c r="EL68" s="296"/>
      <c r="EM68" s="296"/>
      <c r="EN68" s="296"/>
      <c r="EO68" s="296"/>
      <c r="EP68" s="296"/>
      <c r="EQ68" s="296"/>
      <c r="ER68" s="296"/>
      <c r="ES68" s="296"/>
      <c r="ET68" s="296"/>
      <c r="EU68" s="296"/>
      <c r="EV68" s="296"/>
      <c r="EW68" s="296"/>
      <c r="EX68" s="296"/>
      <c r="EY68" s="296"/>
      <c r="EZ68" s="296"/>
      <c r="FA68" s="296"/>
      <c r="FB68" s="296"/>
      <c r="FC68" s="296"/>
      <c r="FD68" s="296"/>
      <c r="FE68" s="296"/>
      <c r="FF68" s="296"/>
      <c r="FG68" s="296"/>
      <c r="FH68" s="296"/>
      <c r="FI68" s="296"/>
      <c r="FJ68" s="296"/>
      <c r="FK68" s="296"/>
      <c r="FL68" s="296"/>
      <c r="FM68" s="296"/>
      <c r="FN68" s="296"/>
      <c r="FO68" s="296"/>
      <c r="FP68" s="296"/>
      <c r="FQ68" s="296"/>
      <c r="FR68" s="296"/>
      <c r="FS68" s="296"/>
      <c r="FT68" s="296"/>
      <c r="FU68" s="296"/>
      <c r="FV68" s="296"/>
      <c r="FW68" s="296"/>
      <c r="FX68" s="296"/>
      <c r="FY68" s="296"/>
      <c r="FZ68" s="296"/>
      <c r="GA68" s="296"/>
      <c r="GB68" s="296"/>
      <c r="GC68" s="296"/>
      <c r="GD68" s="296"/>
      <c r="GE68" s="296"/>
      <c r="GF68" s="296"/>
      <c r="GG68" s="296"/>
      <c r="GH68" s="296"/>
      <c r="GI68" s="296"/>
      <c r="GJ68" s="296"/>
      <c r="GK68" s="296"/>
      <c r="GL68" s="296"/>
      <c r="GM68" s="296"/>
      <c r="GN68" s="296"/>
      <c r="GO68" s="296"/>
      <c r="GP68" s="296"/>
      <c r="GQ68" s="296"/>
      <c r="GR68" s="296"/>
      <c r="GS68" s="296"/>
      <c r="GT68" s="296"/>
      <c r="GU68" s="296"/>
      <c r="GV68" s="296"/>
      <c r="GW68" s="296"/>
      <c r="GX68" s="296"/>
      <c r="GY68" s="296"/>
      <c r="GZ68" s="296"/>
      <c r="HA68" s="296"/>
      <c r="HB68" s="296"/>
      <c r="HC68" s="296"/>
      <c r="HD68" s="296"/>
      <c r="HE68" s="296"/>
      <c r="HF68" s="296"/>
      <c r="HG68" s="296"/>
      <c r="HH68" s="296"/>
      <c r="HI68" s="296"/>
      <c r="HJ68" s="296"/>
      <c r="HK68" s="296"/>
      <c r="HL68" s="296"/>
      <c r="HM68" s="296"/>
      <c r="HN68" s="296"/>
      <c r="HO68" s="296"/>
      <c r="HP68" s="296"/>
      <c r="HQ68" s="296"/>
      <c r="HR68" s="296"/>
      <c r="HS68" s="296"/>
      <c r="HT68" s="296"/>
      <c r="HU68" s="296"/>
      <c r="HV68" s="296"/>
      <c r="HW68" s="296"/>
      <c r="HX68" s="296"/>
      <c r="HY68" s="296"/>
      <c r="HZ68" s="296"/>
      <c r="IA68" s="296"/>
      <c r="IB68" s="296"/>
      <c r="IC68" s="296"/>
      <c r="ID68" s="296"/>
      <c r="IE68" s="296"/>
      <c r="IF68" s="296"/>
      <c r="IG68" s="296"/>
      <c r="IH68" s="296"/>
      <c r="II68" s="296"/>
      <c r="IJ68" s="296"/>
      <c r="IK68" s="296"/>
      <c r="IL68" s="296"/>
      <c r="IM68" s="296"/>
      <c r="IN68" s="296"/>
      <c r="IO68" s="296"/>
      <c r="IP68" s="296"/>
      <c r="IQ68" s="296"/>
      <c r="IR68" s="296"/>
      <c r="IS68" s="296"/>
      <c r="IT68" s="296"/>
      <c r="IU68" s="296"/>
      <c r="IV68" s="296"/>
      <c r="IW68" s="296"/>
      <c r="IX68" s="296"/>
      <c r="IY68" s="296"/>
      <c r="IZ68" s="296"/>
      <c r="JA68" s="296"/>
      <c r="JB68" s="296"/>
      <c r="JC68" s="296"/>
      <c r="JD68" s="296"/>
      <c r="JE68" s="296"/>
      <c r="JF68" s="296"/>
      <c r="JG68" s="296"/>
      <c r="JH68" s="296"/>
      <c r="JI68" s="296"/>
      <c r="JJ68" s="296"/>
      <c r="JK68" s="296"/>
      <c r="JL68" s="296"/>
      <c r="JM68" s="296"/>
      <c r="JN68" s="296"/>
      <c r="JO68" s="296"/>
      <c r="JP68" s="296"/>
      <c r="JQ68" s="296"/>
      <c r="JR68" s="296"/>
      <c r="JS68" s="296"/>
      <c r="JT68" s="296"/>
      <c r="JU68" s="296"/>
      <c r="JV68" s="296"/>
      <c r="JW68" s="296"/>
      <c r="JX68" s="296"/>
      <c r="JY68" s="296"/>
    </row>
    <row r="69" spans="1:287" s="480" customFormat="1" ht="17.25" customHeight="1">
      <c r="A69" s="295"/>
      <c r="B69" s="296"/>
      <c r="C69" s="1468" t="s">
        <v>1053</v>
      </c>
      <c r="D69" s="1468"/>
      <c r="E69" s="1468"/>
      <c r="F69" s="1468"/>
      <c r="G69" s="1468"/>
      <c r="H69" s="1468"/>
      <c r="I69" s="1468"/>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c r="FL69" s="296"/>
      <c r="FM69" s="296"/>
      <c r="FN69" s="296"/>
      <c r="FO69" s="296"/>
      <c r="FP69" s="296"/>
      <c r="FQ69" s="296"/>
      <c r="FR69" s="296"/>
      <c r="FS69" s="296"/>
      <c r="FT69" s="296"/>
      <c r="FU69" s="296"/>
      <c r="FV69" s="296"/>
      <c r="FW69" s="296"/>
      <c r="FX69" s="296"/>
      <c r="FY69" s="296"/>
      <c r="FZ69" s="296"/>
      <c r="GA69" s="296"/>
      <c r="GB69" s="296"/>
      <c r="GC69" s="296"/>
      <c r="GD69" s="296"/>
      <c r="GE69" s="296"/>
      <c r="GF69" s="296"/>
      <c r="GG69" s="296"/>
      <c r="GH69" s="296"/>
      <c r="GI69" s="296"/>
      <c r="GJ69" s="296"/>
      <c r="GK69" s="296"/>
      <c r="GL69" s="296"/>
      <c r="GM69" s="296"/>
      <c r="GN69" s="296"/>
      <c r="GO69" s="296"/>
      <c r="GP69" s="296"/>
      <c r="GQ69" s="296"/>
      <c r="GR69" s="296"/>
      <c r="GS69" s="296"/>
      <c r="GT69" s="296"/>
      <c r="GU69" s="296"/>
      <c r="GV69" s="296"/>
      <c r="GW69" s="296"/>
      <c r="GX69" s="296"/>
      <c r="GY69" s="296"/>
      <c r="GZ69" s="296"/>
      <c r="HA69" s="296"/>
      <c r="HB69" s="296"/>
      <c r="HC69" s="296"/>
      <c r="HD69" s="296"/>
      <c r="HE69" s="296"/>
      <c r="HF69" s="296"/>
      <c r="HG69" s="296"/>
      <c r="HH69" s="296"/>
      <c r="HI69" s="296"/>
      <c r="HJ69" s="296"/>
      <c r="HK69" s="296"/>
      <c r="HL69" s="296"/>
      <c r="HM69" s="296"/>
      <c r="HN69" s="296"/>
      <c r="HO69" s="296"/>
      <c r="HP69" s="296"/>
      <c r="HQ69" s="296"/>
      <c r="HR69" s="296"/>
      <c r="HS69" s="296"/>
      <c r="HT69" s="296"/>
      <c r="HU69" s="296"/>
      <c r="HV69" s="296"/>
      <c r="HW69" s="296"/>
      <c r="HX69" s="296"/>
      <c r="HY69" s="296"/>
      <c r="HZ69" s="296"/>
      <c r="IA69" s="296"/>
      <c r="IB69" s="296"/>
      <c r="IC69" s="296"/>
      <c r="ID69" s="296"/>
      <c r="IE69" s="296"/>
      <c r="IF69" s="296"/>
      <c r="IG69" s="296"/>
      <c r="IH69" s="296"/>
      <c r="II69" s="296"/>
      <c r="IJ69" s="296"/>
      <c r="IK69" s="296"/>
      <c r="IL69" s="296"/>
      <c r="IM69" s="296"/>
      <c r="IN69" s="296"/>
      <c r="IO69" s="296"/>
      <c r="IP69" s="296"/>
      <c r="IQ69" s="296"/>
      <c r="IR69" s="296"/>
      <c r="IS69" s="296"/>
      <c r="IT69" s="296"/>
      <c r="IU69" s="296"/>
      <c r="IV69" s="296"/>
      <c r="IW69" s="296"/>
      <c r="IX69" s="296"/>
      <c r="IY69" s="296"/>
      <c r="IZ69" s="296"/>
      <c r="JA69" s="296"/>
      <c r="JB69" s="296"/>
      <c r="JC69" s="296"/>
      <c r="JD69" s="296"/>
      <c r="JE69" s="296"/>
      <c r="JF69" s="296"/>
      <c r="JG69" s="296"/>
      <c r="JH69" s="296"/>
      <c r="JI69" s="296"/>
      <c r="JJ69" s="296"/>
      <c r="JK69" s="296"/>
      <c r="JL69" s="296"/>
      <c r="JM69" s="296"/>
      <c r="JN69" s="296"/>
      <c r="JO69" s="296"/>
      <c r="JP69" s="296"/>
      <c r="JQ69" s="296"/>
      <c r="JR69" s="296"/>
      <c r="JS69" s="296"/>
      <c r="JT69" s="296"/>
      <c r="JU69" s="296"/>
      <c r="JV69" s="296"/>
      <c r="JW69" s="296"/>
      <c r="JX69" s="296"/>
      <c r="JY69" s="296"/>
    </row>
    <row r="70" spans="1:287" s="480" customFormat="1" ht="15" customHeight="1">
      <c r="A70" s="295"/>
      <c r="B70" s="296"/>
      <c r="C70" s="92" t="s">
        <v>61</v>
      </c>
      <c r="D70" s="1340" t="s">
        <v>419</v>
      </c>
      <c r="E70" s="1340"/>
      <c r="F70" s="91">
        <v>2022</v>
      </c>
      <c r="G70" s="91">
        <v>2023</v>
      </c>
      <c r="H70" s="91">
        <v>2024</v>
      </c>
      <c r="I70" s="91">
        <v>2025</v>
      </c>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c r="FL70" s="296"/>
      <c r="FM70" s="296"/>
      <c r="FN70" s="296"/>
      <c r="FO70" s="296"/>
      <c r="FP70" s="296"/>
      <c r="FQ70" s="296"/>
      <c r="FR70" s="296"/>
      <c r="FS70" s="296"/>
      <c r="FT70" s="296"/>
      <c r="FU70" s="296"/>
      <c r="FV70" s="296"/>
      <c r="FW70" s="296"/>
      <c r="FX70" s="296"/>
      <c r="FY70" s="296"/>
      <c r="FZ70" s="296"/>
      <c r="GA70" s="296"/>
      <c r="GB70" s="296"/>
      <c r="GC70" s="296"/>
      <c r="GD70" s="296"/>
      <c r="GE70" s="296"/>
      <c r="GF70" s="296"/>
      <c r="GG70" s="296"/>
      <c r="GH70" s="296"/>
      <c r="GI70" s="296"/>
      <c r="GJ70" s="296"/>
      <c r="GK70" s="296"/>
      <c r="GL70" s="296"/>
      <c r="GM70" s="296"/>
      <c r="GN70" s="296"/>
      <c r="GO70" s="296"/>
      <c r="GP70" s="296"/>
      <c r="GQ70" s="296"/>
      <c r="GR70" s="296"/>
      <c r="GS70" s="296"/>
      <c r="GT70" s="296"/>
      <c r="GU70" s="296"/>
      <c r="GV70" s="296"/>
      <c r="GW70" s="296"/>
      <c r="GX70" s="296"/>
      <c r="GY70" s="296"/>
      <c r="GZ70" s="296"/>
      <c r="HA70" s="296"/>
      <c r="HB70" s="296"/>
      <c r="HC70" s="296"/>
      <c r="HD70" s="296"/>
      <c r="HE70" s="296"/>
      <c r="HF70" s="296"/>
      <c r="HG70" s="296"/>
      <c r="HH70" s="296"/>
      <c r="HI70" s="296"/>
      <c r="HJ70" s="296"/>
      <c r="HK70" s="296"/>
      <c r="HL70" s="296"/>
      <c r="HM70" s="296"/>
      <c r="HN70" s="296"/>
      <c r="HO70" s="296"/>
      <c r="HP70" s="296"/>
      <c r="HQ70" s="296"/>
      <c r="HR70" s="296"/>
      <c r="HS70" s="296"/>
      <c r="HT70" s="296"/>
      <c r="HU70" s="296"/>
      <c r="HV70" s="296"/>
      <c r="HW70" s="296"/>
      <c r="HX70" s="296"/>
      <c r="HY70" s="296"/>
      <c r="HZ70" s="296"/>
      <c r="IA70" s="296"/>
      <c r="IB70" s="296"/>
      <c r="IC70" s="296"/>
      <c r="ID70" s="296"/>
      <c r="IE70" s="296"/>
      <c r="IF70" s="296"/>
      <c r="IG70" s="296"/>
      <c r="IH70" s="296"/>
      <c r="II70" s="296"/>
      <c r="IJ70" s="296"/>
      <c r="IK70" s="296"/>
      <c r="IL70" s="296"/>
      <c r="IM70" s="296"/>
      <c r="IN70" s="296"/>
      <c r="IO70" s="296"/>
      <c r="IP70" s="296"/>
      <c r="IQ70" s="296"/>
      <c r="IR70" s="296"/>
      <c r="IS70" s="296"/>
      <c r="IT70" s="296"/>
      <c r="IU70" s="296"/>
      <c r="IV70" s="296"/>
      <c r="IW70" s="296"/>
      <c r="IX70" s="296"/>
      <c r="IY70" s="296"/>
      <c r="IZ70" s="296"/>
      <c r="JA70" s="296"/>
      <c r="JB70" s="296"/>
      <c r="JC70" s="296"/>
      <c r="JD70" s="296"/>
      <c r="JE70" s="296"/>
      <c r="JF70" s="296"/>
      <c r="JG70" s="296"/>
      <c r="JH70" s="296"/>
      <c r="JI70" s="296"/>
      <c r="JJ70" s="296"/>
      <c r="JK70" s="296"/>
      <c r="JL70" s="296"/>
      <c r="JM70" s="296"/>
      <c r="JN70" s="296"/>
      <c r="JO70" s="296"/>
      <c r="JP70" s="296"/>
      <c r="JQ70" s="296"/>
      <c r="JR70" s="296"/>
      <c r="JS70" s="296"/>
      <c r="JT70" s="296"/>
      <c r="JU70" s="296"/>
      <c r="JV70" s="296"/>
      <c r="JW70" s="296"/>
      <c r="JX70" s="296"/>
      <c r="JY70" s="296"/>
      <c r="JZ70" s="296"/>
      <c r="KA70" s="296"/>
    </row>
    <row r="71" spans="1:287" s="480" customFormat="1" ht="15" customHeight="1">
      <c r="A71" s="295"/>
      <c r="B71" s="296"/>
      <c r="C71" s="1302" t="s">
        <v>62</v>
      </c>
      <c r="D71" s="1298" t="s">
        <v>63</v>
      </c>
      <c r="E71" s="1298"/>
      <c r="F71" s="561">
        <v>0.99</v>
      </c>
      <c r="G71" s="562">
        <v>1</v>
      </c>
      <c r="H71" s="563">
        <v>0.97</v>
      </c>
      <c r="I71" s="1026">
        <v>1</v>
      </c>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296"/>
      <c r="CC71" s="296"/>
      <c r="CD71" s="296"/>
      <c r="CE71" s="296"/>
      <c r="CF71" s="296"/>
      <c r="CG71" s="296"/>
      <c r="CH71" s="296"/>
      <c r="CI71" s="296"/>
      <c r="CJ71" s="296"/>
      <c r="CK71" s="296"/>
      <c r="CL71" s="296"/>
      <c r="CM71" s="296"/>
      <c r="CN71" s="296"/>
      <c r="CO71" s="296"/>
      <c r="CP71" s="296"/>
      <c r="CQ71" s="296"/>
      <c r="CR71" s="296"/>
      <c r="CS71" s="296"/>
      <c r="CT71" s="296"/>
      <c r="CU71" s="296"/>
      <c r="CV71" s="296"/>
      <c r="CW71" s="296"/>
      <c r="CX71" s="296"/>
      <c r="CY71" s="296"/>
      <c r="CZ71" s="296"/>
      <c r="DA71" s="296"/>
      <c r="DB71" s="296"/>
      <c r="DC71" s="296"/>
      <c r="DD71" s="296"/>
      <c r="DE71" s="296"/>
      <c r="DF71" s="296"/>
      <c r="DG71" s="296"/>
      <c r="DH71" s="296"/>
      <c r="DI71" s="296"/>
      <c r="DJ71" s="296"/>
      <c r="DK71" s="296"/>
      <c r="DL71" s="296"/>
      <c r="DM71" s="296"/>
      <c r="DN71" s="296"/>
      <c r="DO71" s="296"/>
      <c r="DP71" s="296"/>
      <c r="DQ71" s="296"/>
      <c r="DR71" s="296"/>
      <c r="DS71" s="296"/>
      <c r="DT71" s="296"/>
      <c r="DU71" s="296"/>
      <c r="DV71" s="296"/>
      <c r="DW71" s="296"/>
      <c r="DX71" s="296"/>
      <c r="DY71" s="296"/>
      <c r="DZ71" s="296"/>
      <c r="EA71" s="296"/>
      <c r="EB71" s="296"/>
      <c r="EC71" s="296"/>
      <c r="ED71" s="296"/>
      <c r="EE71" s="296"/>
      <c r="EF71" s="296"/>
      <c r="EG71" s="296"/>
      <c r="EH71" s="296"/>
      <c r="EI71" s="296"/>
      <c r="EJ71" s="296"/>
      <c r="EK71" s="296"/>
      <c r="EL71" s="296"/>
      <c r="EM71" s="296"/>
      <c r="EN71" s="296"/>
      <c r="EO71" s="296"/>
      <c r="EP71" s="296"/>
      <c r="EQ71" s="296"/>
      <c r="ER71" s="296"/>
      <c r="ES71" s="296"/>
      <c r="ET71" s="296"/>
      <c r="EU71" s="296"/>
      <c r="EV71" s="296"/>
      <c r="EW71" s="296"/>
      <c r="EX71" s="296"/>
      <c r="EY71" s="296"/>
      <c r="EZ71" s="296"/>
      <c r="FA71" s="296"/>
      <c r="FB71" s="296"/>
      <c r="FC71" s="296"/>
      <c r="FD71" s="296"/>
      <c r="FE71" s="296"/>
      <c r="FF71" s="296"/>
      <c r="FG71" s="296"/>
      <c r="FH71" s="296"/>
      <c r="FI71" s="296"/>
      <c r="FJ71" s="296"/>
      <c r="FK71" s="296"/>
      <c r="FL71" s="296"/>
      <c r="FM71" s="296"/>
      <c r="FN71" s="296"/>
      <c r="FO71" s="296"/>
      <c r="FP71" s="296"/>
      <c r="FQ71" s="296"/>
      <c r="FR71" s="296"/>
      <c r="FS71" s="296"/>
      <c r="FT71" s="296"/>
      <c r="FU71" s="296"/>
      <c r="FV71" s="296"/>
      <c r="FW71" s="296"/>
      <c r="FX71" s="296"/>
      <c r="FY71" s="296"/>
      <c r="FZ71" s="296"/>
      <c r="GA71" s="296"/>
      <c r="GB71" s="296"/>
      <c r="GC71" s="296"/>
      <c r="GD71" s="296"/>
      <c r="GE71" s="296"/>
      <c r="GF71" s="296"/>
      <c r="GG71" s="296"/>
      <c r="GH71" s="296"/>
      <c r="GI71" s="296"/>
      <c r="GJ71" s="296"/>
      <c r="GK71" s="296"/>
      <c r="GL71" s="296"/>
      <c r="GM71" s="296"/>
      <c r="GN71" s="296"/>
      <c r="GO71" s="296"/>
      <c r="GP71" s="296"/>
      <c r="GQ71" s="296"/>
      <c r="GR71" s="296"/>
      <c r="GS71" s="296"/>
      <c r="GT71" s="296"/>
      <c r="GU71" s="296"/>
      <c r="GV71" s="296"/>
      <c r="GW71" s="296"/>
      <c r="GX71" s="296"/>
      <c r="GY71" s="296"/>
      <c r="GZ71" s="296"/>
      <c r="HA71" s="296"/>
      <c r="HB71" s="296"/>
      <c r="HC71" s="296"/>
      <c r="HD71" s="296"/>
      <c r="HE71" s="296"/>
      <c r="HF71" s="296"/>
      <c r="HG71" s="296"/>
      <c r="HH71" s="296"/>
      <c r="HI71" s="296"/>
      <c r="HJ71" s="296"/>
      <c r="HK71" s="296"/>
      <c r="HL71" s="296"/>
      <c r="HM71" s="296"/>
      <c r="HN71" s="296"/>
      <c r="HO71" s="296"/>
      <c r="HP71" s="296"/>
      <c r="HQ71" s="296"/>
      <c r="HR71" s="296"/>
      <c r="HS71" s="296"/>
      <c r="HT71" s="296"/>
      <c r="HU71" s="296"/>
      <c r="HV71" s="296"/>
      <c r="HW71" s="296"/>
      <c r="HX71" s="296"/>
      <c r="HY71" s="296"/>
      <c r="HZ71" s="296"/>
      <c r="IA71" s="296"/>
      <c r="IB71" s="296"/>
      <c r="IC71" s="296"/>
      <c r="ID71" s="296"/>
      <c r="IE71" s="296"/>
      <c r="IF71" s="296"/>
      <c r="IG71" s="296"/>
      <c r="IH71" s="296"/>
      <c r="II71" s="296"/>
      <c r="IJ71" s="296"/>
      <c r="IK71" s="296"/>
      <c r="IL71" s="296"/>
      <c r="IM71" s="296"/>
      <c r="IN71" s="296"/>
      <c r="IO71" s="296"/>
      <c r="IP71" s="296"/>
      <c r="IQ71" s="296"/>
      <c r="IR71" s="296"/>
      <c r="IS71" s="296"/>
      <c r="IT71" s="296"/>
      <c r="IU71" s="296"/>
      <c r="IV71" s="296"/>
      <c r="IW71" s="296"/>
      <c r="IX71" s="296"/>
      <c r="IY71" s="296"/>
      <c r="IZ71" s="296"/>
      <c r="JA71" s="296"/>
      <c r="JB71" s="296"/>
      <c r="JC71" s="296"/>
      <c r="JD71" s="296"/>
      <c r="JE71" s="296"/>
      <c r="JF71" s="296"/>
      <c r="JG71" s="296"/>
      <c r="JH71" s="296"/>
      <c r="JI71" s="296"/>
      <c r="JJ71" s="296"/>
      <c r="JK71" s="296"/>
      <c r="JL71" s="296"/>
      <c r="JM71" s="296"/>
      <c r="JN71" s="296"/>
      <c r="JO71" s="296"/>
      <c r="JP71" s="296"/>
      <c r="JQ71" s="296"/>
      <c r="JR71" s="296"/>
      <c r="JS71" s="296"/>
      <c r="JT71" s="296"/>
      <c r="JU71" s="296"/>
      <c r="JV71" s="296"/>
      <c r="JW71" s="296"/>
      <c r="JX71" s="296"/>
      <c r="JY71" s="296"/>
      <c r="JZ71" s="296"/>
      <c r="KA71" s="296"/>
    </row>
    <row r="72" spans="1:287" s="480" customFormat="1" ht="15" customHeight="1">
      <c r="A72" s="295"/>
      <c r="B72" s="296"/>
      <c r="C72" s="1302"/>
      <c r="D72" s="1296" t="s">
        <v>64</v>
      </c>
      <c r="E72" s="1296"/>
      <c r="F72" s="564">
        <v>0.01</v>
      </c>
      <c r="G72" s="565">
        <v>0</v>
      </c>
      <c r="H72" s="564">
        <v>0.03</v>
      </c>
      <c r="I72" s="1027">
        <v>0</v>
      </c>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96"/>
      <c r="DW72" s="296"/>
      <c r="DX72" s="296"/>
      <c r="DY72" s="296"/>
      <c r="DZ72" s="296"/>
      <c r="EA72" s="296"/>
      <c r="EB72" s="296"/>
      <c r="EC72" s="296"/>
      <c r="ED72" s="296"/>
      <c r="EE72" s="296"/>
      <c r="EF72" s="296"/>
      <c r="EG72" s="296"/>
      <c r="EH72" s="296"/>
      <c r="EI72" s="296"/>
      <c r="EJ72" s="296"/>
      <c r="EK72" s="296"/>
      <c r="EL72" s="296"/>
      <c r="EM72" s="296"/>
      <c r="EN72" s="296"/>
      <c r="EO72" s="296"/>
      <c r="EP72" s="296"/>
      <c r="EQ72" s="296"/>
      <c r="ER72" s="296"/>
      <c r="ES72" s="296"/>
      <c r="ET72" s="296"/>
      <c r="EU72" s="296"/>
      <c r="EV72" s="296"/>
      <c r="EW72" s="296"/>
      <c r="EX72" s="296"/>
      <c r="EY72" s="296"/>
      <c r="EZ72" s="296"/>
      <c r="FA72" s="296"/>
      <c r="FB72" s="296"/>
      <c r="FC72" s="296"/>
      <c r="FD72" s="296"/>
      <c r="FE72" s="296"/>
      <c r="FF72" s="296"/>
      <c r="FG72" s="296"/>
      <c r="FH72" s="296"/>
      <c r="FI72" s="296"/>
      <c r="FJ72" s="296"/>
      <c r="FK72" s="296"/>
      <c r="FL72" s="296"/>
      <c r="FM72" s="296"/>
      <c r="FN72" s="296"/>
      <c r="FO72" s="296"/>
      <c r="FP72" s="296"/>
      <c r="FQ72" s="296"/>
      <c r="FR72" s="296"/>
      <c r="FS72" s="296"/>
      <c r="FT72" s="296"/>
      <c r="FU72" s="296"/>
      <c r="FV72" s="296"/>
      <c r="FW72" s="296"/>
      <c r="FX72" s="296"/>
      <c r="FY72" s="296"/>
      <c r="FZ72" s="296"/>
      <c r="GA72" s="296"/>
      <c r="GB72" s="296"/>
      <c r="GC72" s="296"/>
      <c r="GD72" s="296"/>
      <c r="GE72" s="296"/>
      <c r="GF72" s="296"/>
      <c r="GG72" s="296"/>
      <c r="GH72" s="296"/>
      <c r="GI72" s="296"/>
      <c r="GJ72" s="296"/>
      <c r="GK72" s="296"/>
      <c r="GL72" s="296"/>
      <c r="GM72" s="296"/>
      <c r="GN72" s="296"/>
      <c r="GO72" s="296"/>
      <c r="GP72" s="296"/>
      <c r="GQ72" s="296"/>
      <c r="GR72" s="296"/>
      <c r="GS72" s="296"/>
      <c r="GT72" s="296"/>
      <c r="GU72" s="296"/>
      <c r="GV72" s="296"/>
      <c r="GW72" s="296"/>
      <c r="GX72" s="296"/>
      <c r="GY72" s="296"/>
      <c r="GZ72" s="296"/>
      <c r="HA72" s="296"/>
      <c r="HB72" s="296"/>
      <c r="HC72" s="296"/>
      <c r="HD72" s="296"/>
      <c r="HE72" s="296"/>
      <c r="HF72" s="296"/>
      <c r="HG72" s="296"/>
      <c r="HH72" s="296"/>
      <c r="HI72" s="296"/>
      <c r="HJ72" s="296"/>
      <c r="HK72" s="296"/>
      <c r="HL72" s="296"/>
      <c r="HM72" s="296"/>
      <c r="HN72" s="296"/>
      <c r="HO72" s="296"/>
      <c r="HP72" s="296"/>
      <c r="HQ72" s="296"/>
      <c r="HR72" s="296"/>
      <c r="HS72" s="296"/>
      <c r="HT72" s="296"/>
      <c r="HU72" s="296"/>
      <c r="HV72" s="296"/>
      <c r="HW72" s="296"/>
      <c r="HX72" s="296"/>
      <c r="HY72" s="296"/>
      <c r="HZ72" s="296"/>
      <c r="IA72" s="296"/>
      <c r="IB72" s="296"/>
      <c r="IC72" s="296"/>
      <c r="ID72" s="296"/>
      <c r="IE72" s="296"/>
      <c r="IF72" s="296"/>
      <c r="IG72" s="296"/>
      <c r="IH72" s="296"/>
      <c r="II72" s="296"/>
      <c r="IJ72" s="296"/>
      <c r="IK72" s="296"/>
      <c r="IL72" s="296"/>
      <c r="IM72" s="296"/>
      <c r="IN72" s="296"/>
      <c r="IO72" s="296"/>
      <c r="IP72" s="296"/>
      <c r="IQ72" s="296"/>
      <c r="IR72" s="296"/>
      <c r="IS72" s="296"/>
      <c r="IT72" s="296"/>
      <c r="IU72" s="296"/>
      <c r="IV72" s="296"/>
      <c r="IW72" s="296"/>
      <c r="IX72" s="296"/>
      <c r="IY72" s="296"/>
      <c r="IZ72" s="296"/>
      <c r="JA72" s="296"/>
      <c r="JB72" s="296"/>
      <c r="JC72" s="296"/>
      <c r="JD72" s="296"/>
      <c r="JE72" s="296"/>
      <c r="JF72" s="296"/>
      <c r="JG72" s="296"/>
      <c r="JH72" s="296"/>
      <c r="JI72" s="296"/>
      <c r="JJ72" s="296"/>
      <c r="JK72" s="296"/>
      <c r="JL72" s="296"/>
      <c r="JM72" s="296"/>
      <c r="JN72" s="296"/>
      <c r="JO72" s="296"/>
      <c r="JP72" s="296"/>
      <c r="JQ72" s="296"/>
      <c r="JR72" s="296"/>
      <c r="JS72" s="296"/>
      <c r="JT72" s="296"/>
      <c r="JU72" s="296"/>
      <c r="JV72" s="296"/>
      <c r="JW72" s="296"/>
      <c r="JX72" s="296"/>
      <c r="JY72" s="296"/>
      <c r="JZ72" s="296"/>
      <c r="KA72" s="296"/>
    </row>
    <row r="73" spans="1:287" s="480" customFormat="1" ht="15" customHeight="1" thickBot="1">
      <c r="A73" s="295"/>
      <c r="B73" s="296"/>
      <c r="C73" s="1302"/>
      <c r="D73" s="1297" t="s">
        <v>65</v>
      </c>
      <c r="E73" s="1297"/>
      <c r="F73" s="567">
        <v>0</v>
      </c>
      <c r="G73" s="568">
        <v>0</v>
      </c>
      <c r="H73" s="567">
        <v>0</v>
      </c>
      <c r="I73" s="1028">
        <v>0</v>
      </c>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96"/>
      <c r="DW73" s="296"/>
      <c r="DX73" s="296"/>
      <c r="DY73" s="296"/>
      <c r="DZ73" s="296"/>
      <c r="EA73" s="296"/>
      <c r="EB73" s="296"/>
      <c r="EC73" s="296"/>
      <c r="ED73" s="296"/>
      <c r="EE73" s="296"/>
      <c r="EF73" s="296"/>
      <c r="EG73" s="296"/>
      <c r="EH73" s="296"/>
      <c r="EI73" s="296"/>
      <c r="EJ73" s="296"/>
      <c r="EK73" s="296"/>
      <c r="EL73" s="296"/>
      <c r="EM73" s="296"/>
      <c r="EN73" s="296"/>
      <c r="EO73" s="296"/>
      <c r="EP73" s="296"/>
      <c r="EQ73" s="296"/>
      <c r="ER73" s="296"/>
      <c r="ES73" s="296"/>
      <c r="ET73" s="296"/>
      <c r="EU73" s="296"/>
      <c r="EV73" s="296"/>
      <c r="EW73" s="296"/>
      <c r="EX73" s="296"/>
      <c r="EY73" s="296"/>
      <c r="EZ73" s="296"/>
      <c r="FA73" s="296"/>
      <c r="FB73" s="296"/>
      <c r="FC73" s="296"/>
      <c r="FD73" s="296"/>
      <c r="FE73" s="296"/>
      <c r="FF73" s="296"/>
      <c r="FG73" s="296"/>
      <c r="FH73" s="296"/>
      <c r="FI73" s="296"/>
      <c r="FJ73" s="296"/>
      <c r="FK73" s="296"/>
      <c r="FL73" s="296"/>
      <c r="FM73" s="296"/>
      <c r="FN73" s="296"/>
      <c r="FO73" s="296"/>
      <c r="FP73" s="296"/>
      <c r="FQ73" s="296"/>
      <c r="FR73" s="296"/>
      <c r="FS73" s="296"/>
      <c r="FT73" s="296"/>
      <c r="FU73" s="296"/>
      <c r="FV73" s="296"/>
      <c r="FW73" s="296"/>
      <c r="FX73" s="296"/>
      <c r="FY73" s="296"/>
      <c r="FZ73" s="296"/>
      <c r="GA73" s="296"/>
      <c r="GB73" s="296"/>
      <c r="GC73" s="296"/>
      <c r="GD73" s="296"/>
      <c r="GE73" s="296"/>
      <c r="GF73" s="296"/>
      <c r="GG73" s="296"/>
      <c r="GH73" s="296"/>
      <c r="GI73" s="296"/>
      <c r="GJ73" s="296"/>
      <c r="GK73" s="296"/>
      <c r="GL73" s="296"/>
      <c r="GM73" s="296"/>
      <c r="GN73" s="296"/>
      <c r="GO73" s="296"/>
      <c r="GP73" s="296"/>
      <c r="GQ73" s="296"/>
      <c r="GR73" s="296"/>
      <c r="GS73" s="296"/>
      <c r="GT73" s="296"/>
      <c r="GU73" s="296"/>
      <c r="GV73" s="296"/>
      <c r="GW73" s="296"/>
      <c r="GX73" s="296"/>
      <c r="GY73" s="296"/>
      <c r="GZ73" s="296"/>
      <c r="HA73" s="296"/>
      <c r="HB73" s="296"/>
      <c r="HC73" s="296"/>
      <c r="HD73" s="296"/>
      <c r="HE73" s="296"/>
      <c r="HF73" s="296"/>
      <c r="HG73" s="296"/>
      <c r="HH73" s="296"/>
      <c r="HI73" s="296"/>
      <c r="HJ73" s="296"/>
      <c r="HK73" s="296"/>
      <c r="HL73" s="296"/>
      <c r="HM73" s="296"/>
      <c r="HN73" s="296"/>
      <c r="HO73" s="296"/>
      <c r="HP73" s="296"/>
      <c r="HQ73" s="296"/>
      <c r="HR73" s="296"/>
      <c r="HS73" s="296"/>
      <c r="HT73" s="296"/>
      <c r="HU73" s="296"/>
      <c r="HV73" s="296"/>
      <c r="HW73" s="296"/>
      <c r="HX73" s="296"/>
      <c r="HY73" s="296"/>
      <c r="HZ73" s="296"/>
      <c r="IA73" s="296"/>
      <c r="IB73" s="296"/>
      <c r="IC73" s="296"/>
      <c r="ID73" s="296"/>
      <c r="IE73" s="296"/>
      <c r="IF73" s="296"/>
      <c r="IG73" s="296"/>
      <c r="IH73" s="296"/>
      <c r="II73" s="296"/>
      <c r="IJ73" s="296"/>
      <c r="IK73" s="296"/>
      <c r="IL73" s="296"/>
      <c r="IM73" s="296"/>
      <c r="IN73" s="296"/>
      <c r="IO73" s="296"/>
      <c r="IP73" s="296"/>
      <c r="IQ73" s="296"/>
      <c r="IR73" s="296"/>
      <c r="IS73" s="296"/>
      <c r="IT73" s="296"/>
      <c r="IU73" s="296"/>
      <c r="IV73" s="296"/>
      <c r="IW73" s="296"/>
      <c r="IX73" s="296"/>
      <c r="IY73" s="296"/>
      <c r="IZ73" s="296"/>
      <c r="JA73" s="296"/>
      <c r="JB73" s="296"/>
      <c r="JC73" s="296"/>
      <c r="JD73" s="296"/>
      <c r="JE73" s="296"/>
      <c r="JF73" s="296"/>
      <c r="JG73" s="296"/>
      <c r="JH73" s="296"/>
      <c r="JI73" s="296"/>
      <c r="JJ73" s="296"/>
      <c r="JK73" s="296"/>
      <c r="JL73" s="296"/>
      <c r="JM73" s="296"/>
      <c r="JN73" s="296"/>
      <c r="JO73" s="296"/>
      <c r="JP73" s="296"/>
      <c r="JQ73" s="296"/>
      <c r="JR73" s="296"/>
      <c r="JS73" s="296"/>
      <c r="JT73" s="296"/>
      <c r="JU73" s="296"/>
      <c r="JV73" s="296"/>
      <c r="JW73" s="296"/>
      <c r="JX73" s="296"/>
      <c r="JY73" s="296"/>
      <c r="JZ73" s="296"/>
      <c r="KA73" s="296"/>
    </row>
    <row r="74" spans="1:287" s="480" customFormat="1" ht="15" customHeight="1">
      <c r="A74" s="295"/>
      <c r="B74" s="296"/>
      <c r="C74" s="1302"/>
      <c r="D74" s="1307" t="s">
        <v>43</v>
      </c>
      <c r="E74" s="1307"/>
      <c r="F74" s="569">
        <v>0.51</v>
      </c>
      <c r="G74" s="570">
        <v>0.39</v>
      </c>
      <c r="H74" s="569">
        <v>0.57999999999999996</v>
      </c>
      <c r="I74" s="1027">
        <v>0.42</v>
      </c>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c r="CU74" s="296"/>
      <c r="CV74" s="296"/>
      <c r="CW74" s="296"/>
      <c r="CX74" s="296"/>
      <c r="CY74" s="296"/>
      <c r="CZ74" s="296"/>
      <c r="DA74" s="296"/>
      <c r="DB74" s="296"/>
      <c r="DC74" s="296"/>
      <c r="DD74" s="296"/>
      <c r="DE74" s="296"/>
      <c r="DF74" s="296"/>
      <c r="DG74" s="296"/>
      <c r="DH74" s="296"/>
      <c r="DI74" s="296"/>
      <c r="DJ74" s="296"/>
      <c r="DK74" s="296"/>
      <c r="DL74" s="296"/>
      <c r="DM74" s="296"/>
      <c r="DN74" s="296"/>
      <c r="DO74" s="296"/>
      <c r="DP74" s="296"/>
      <c r="DQ74" s="296"/>
      <c r="DR74" s="296"/>
      <c r="DS74" s="296"/>
      <c r="DT74" s="296"/>
      <c r="DU74" s="296"/>
      <c r="DV74" s="296"/>
      <c r="DW74" s="296"/>
      <c r="DX74" s="296"/>
      <c r="DY74" s="296"/>
      <c r="DZ74" s="296"/>
      <c r="EA74" s="296"/>
      <c r="EB74" s="296"/>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G74" s="296"/>
      <c r="FH74" s="296"/>
      <c r="FI74" s="296"/>
      <c r="FJ74" s="296"/>
      <c r="FK74" s="296"/>
      <c r="FL74" s="296"/>
      <c r="FM74" s="296"/>
      <c r="FN74" s="296"/>
      <c r="FO74" s="296"/>
      <c r="FP74" s="296"/>
      <c r="FQ74" s="296"/>
      <c r="FR74" s="296"/>
      <c r="FS74" s="296"/>
      <c r="FT74" s="296"/>
      <c r="FU74" s="296"/>
      <c r="FV74" s="296"/>
      <c r="FW74" s="296"/>
      <c r="FX74" s="296"/>
      <c r="FY74" s="296"/>
      <c r="FZ74" s="296"/>
      <c r="GA74" s="296"/>
      <c r="GB74" s="296"/>
      <c r="GC74" s="296"/>
      <c r="GD74" s="296"/>
      <c r="GE74" s="296"/>
      <c r="GF74" s="296"/>
      <c r="GG74" s="296"/>
      <c r="GH74" s="296"/>
      <c r="GI74" s="296"/>
      <c r="GJ74" s="296"/>
      <c r="GK74" s="296"/>
      <c r="GL74" s="296"/>
      <c r="GM74" s="296"/>
      <c r="GN74" s="296"/>
      <c r="GO74" s="296"/>
      <c r="GP74" s="296"/>
      <c r="GQ74" s="296"/>
      <c r="GR74" s="296"/>
      <c r="GS74" s="296"/>
      <c r="GT74" s="296"/>
      <c r="GU74" s="296"/>
      <c r="GV74" s="296"/>
      <c r="GW74" s="296"/>
      <c r="GX74" s="296"/>
      <c r="GY74" s="296"/>
      <c r="GZ74" s="296"/>
      <c r="HA74" s="296"/>
      <c r="HB74" s="296"/>
      <c r="HC74" s="296"/>
      <c r="HD74" s="296"/>
      <c r="HE74" s="296"/>
      <c r="HF74" s="296"/>
      <c r="HG74" s="296"/>
      <c r="HH74" s="296"/>
      <c r="HI74" s="296"/>
      <c r="HJ74" s="296"/>
      <c r="HK74" s="296"/>
      <c r="HL74" s="296"/>
      <c r="HM74" s="296"/>
      <c r="HN74" s="296"/>
      <c r="HO74" s="296"/>
      <c r="HP74" s="296"/>
      <c r="HQ74" s="296"/>
      <c r="HR74" s="296"/>
      <c r="HS74" s="296"/>
      <c r="HT74" s="296"/>
      <c r="HU74" s="296"/>
      <c r="HV74" s="296"/>
      <c r="HW74" s="296"/>
      <c r="HX74" s="296"/>
      <c r="HY74" s="296"/>
      <c r="HZ74" s="296"/>
      <c r="IA74" s="296"/>
      <c r="IB74" s="296"/>
      <c r="IC74" s="296"/>
      <c r="ID74" s="296"/>
      <c r="IE74" s="296"/>
      <c r="IF74" s="296"/>
      <c r="IG74" s="296"/>
      <c r="IH74" s="296"/>
      <c r="II74" s="296"/>
      <c r="IJ74" s="296"/>
      <c r="IK74" s="296"/>
      <c r="IL74" s="296"/>
      <c r="IM74" s="296"/>
      <c r="IN74" s="296"/>
      <c r="IO74" s="296"/>
      <c r="IP74" s="296"/>
      <c r="IQ74" s="296"/>
      <c r="IR74" s="296"/>
      <c r="IS74" s="296"/>
      <c r="IT74" s="296"/>
      <c r="IU74" s="296"/>
      <c r="IV74" s="296"/>
      <c r="IW74" s="296"/>
      <c r="IX74" s="296"/>
      <c r="IY74" s="296"/>
      <c r="IZ74" s="296"/>
      <c r="JA74" s="296"/>
      <c r="JB74" s="296"/>
      <c r="JC74" s="296"/>
      <c r="JD74" s="296"/>
      <c r="JE74" s="296"/>
      <c r="JF74" s="296"/>
      <c r="JG74" s="296"/>
      <c r="JH74" s="296"/>
      <c r="JI74" s="296"/>
      <c r="JJ74" s="296"/>
      <c r="JK74" s="296"/>
      <c r="JL74" s="296"/>
      <c r="JM74" s="296"/>
      <c r="JN74" s="296"/>
      <c r="JO74" s="296"/>
      <c r="JP74" s="296"/>
      <c r="JQ74" s="296"/>
      <c r="JR74" s="296"/>
      <c r="JS74" s="296"/>
      <c r="JT74" s="296"/>
      <c r="JU74" s="296"/>
      <c r="JV74" s="296"/>
      <c r="JW74" s="296"/>
      <c r="JX74" s="296"/>
      <c r="JY74" s="296"/>
      <c r="JZ74" s="296"/>
      <c r="KA74" s="296"/>
    </row>
    <row r="75" spans="1:287" s="480" customFormat="1" ht="15" customHeight="1">
      <c r="A75" s="295"/>
      <c r="B75" s="296"/>
      <c r="C75" s="1302"/>
      <c r="D75" s="1296" t="s">
        <v>44</v>
      </c>
      <c r="E75" s="1296"/>
      <c r="F75" s="571">
        <v>0.49</v>
      </c>
      <c r="G75" s="572">
        <v>0.6</v>
      </c>
      <c r="H75" s="571">
        <v>0.4</v>
      </c>
      <c r="I75" s="1027">
        <v>0.55000000000000004</v>
      </c>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6"/>
      <c r="FX75" s="296"/>
      <c r="FY75" s="296"/>
      <c r="FZ75" s="296"/>
      <c r="GA75" s="296"/>
      <c r="GB75" s="296"/>
      <c r="GC75" s="296"/>
      <c r="GD75" s="296"/>
      <c r="GE75" s="296"/>
      <c r="GF75" s="296"/>
      <c r="GG75" s="296"/>
      <c r="GH75" s="296"/>
      <c r="GI75" s="296"/>
      <c r="GJ75" s="296"/>
      <c r="GK75" s="296"/>
      <c r="GL75" s="296"/>
      <c r="GM75" s="296"/>
      <c r="GN75" s="296"/>
      <c r="GO75" s="296"/>
      <c r="GP75" s="296"/>
      <c r="GQ75" s="296"/>
      <c r="GR75" s="296"/>
      <c r="GS75" s="296"/>
      <c r="GT75" s="296"/>
      <c r="GU75" s="296"/>
      <c r="GV75" s="296"/>
      <c r="GW75" s="296"/>
      <c r="GX75" s="296"/>
      <c r="GY75" s="296"/>
      <c r="GZ75" s="296"/>
      <c r="HA75" s="296"/>
      <c r="HB75" s="296"/>
      <c r="HC75" s="296"/>
      <c r="HD75" s="296"/>
      <c r="HE75" s="296"/>
      <c r="HF75" s="296"/>
      <c r="HG75" s="296"/>
      <c r="HH75" s="296"/>
      <c r="HI75" s="296"/>
      <c r="HJ75" s="296"/>
      <c r="HK75" s="296"/>
      <c r="HL75" s="296"/>
      <c r="HM75" s="296"/>
      <c r="HN75" s="296"/>
      <c r="HO75" s="296"/>
      <c r="HP75" s="296"/>
      <c r="HQ75" s="296"/>
      <c r="HR75" s="296"/>
      <c r="HS75" s="296"/>
      <c r="HT75" s="296"/>
      <c r="HU75" s="296"/>
      <c r="HV75" s="296"/>
      <c r="HW75" s="296"/>
      <c r="HX75" s="296"/>
      <c r="HY75" s="296"/>
      <c r="HZ75" s="296"/>
      <c r="IA75" s="296"/>
      <c r="IB75" s="296"/>
      <c r="IC75" s="296"/>
      <c r="ID75" s="296"/>
      <c r="IE75" s="296"/>
      <c r="IF75" s="296"/>
      <c r="IG75" s="296"/>
      <c r="IH75" s="296"/>
      <c r="II75" s="296"/>
      <c r="IJ75" s="296"/>
      <c r="IK75" s="296"/>
      <c r="IL75" s="296"/>
      <c r="IM75" s="296"/>
      <c r="IN75" s="296"/>
      <c r="IO75" s="296"/>
      <c r="IP75" s="296"/>
      <c r="IQ75" s="296"/>
      <c r="IR75" s="296"/>
      <c r="IS75" s="296"/>
      <c r="IT75" s="296"/>
      <c r="IU75" s="296"/>
      <c r="IV75" s="296"/>
      <c r="IW75" s="296"/>
      <c r="IX75" s="296"/>
      <c r="IY75" s="296"/>
      <c r="IZ75" s="296"/>
      <c r="JA75" s="296"/>
      <c r="JB75" s="296"/>
      <c r="JC75" s="296"/>
      <c r="JD75" s="296"/>
      <c r="JE75" s="296"/>
      <c r="JF75" s="296"/>
      <c r="JG75" s="296"/>
      <c r="JH75" s="296"/>
      <c r="JI75" s="296"/>
      <c r="JJ75" s="296"/>
      <c r="JK75" s="296"/>
      <c r="JL75" s="296"/>
      <c r="JM75" s="296"/>
      <c r="JN75" s="296"/>
      <c r="JO75" s="296"/>
      <c r="JP75" s="296"/>
      <c r="JQ75" s="296"/>
      <c r="JR75" s="296"/>
      <c r="JS75" s="296"/>
      <c r="JT75" s="296"/>
      <c r="JU75" s="296"/>
      <c r="JV75" s="296"/>
      <c r="JW75" s="296"/>
      <c r="JX75" s="296"/>
      <c r="JY75" s="296"/>
      <c r="JZ75" s="296"/>
      <c r="KA75" s="296"/>
    </row>
    <row r="76" spans="1:287" s="480" customFormat="1" ht="15" customHeight="1">
      <c r="A76" s="295"/>
      <c r="B76" s="296"/>
      <c r="C76" s="1302"/>
      <c r="D76" s="1296" t="s">
        <v>46</v>
      </c>
      <c r="E76" s="1296"/>
      <c r="F76" s="564" t="s">
        <v>48</v>
      </c>
      <c r="G76" s="565">
        <v>0.01</v>
      </c>
      <c r="H76" s="564">
        <v>0.01</v>
      </c>
      <c r="I76" s="1027">
        <v>0</v>
      </c>
      <c r="J76" s="296"/>
      <c r="K76" s="296"/>
      <c r="L76" s="296"/>
      <c r="M76" s="296"/>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6"/>
      <c r="FX76" s="296"/>
      <c r="FY76" s="296"/>
      <c r="FZ76" s="296"/>
      <c r="GA76" s="296"/>
      <c r="GB76" s="296"/>
      <c r="GC76" s="296"/>
      <c r="GD76" s="296"/>
      <c r="GE76" s="296"/>
      <c r="GF76" s="296"/>
      <c r="GG76" s="296"/>
      <c r="GH76" s="296"/>
      <c r="GI76" s="296"/>
      <c r="GJ76" s="296"/>
      <c r="GK76" s="296"/>
      <c r="GL76" s="296"/>
      <c r="GM76" s="296"/>
      <c r="GN76" s="296"/>
      <c r="GO76" s="296"/>
      <c r="GP76" s="296"/>
      <c r="GQ76" s="296"/>
      <c r="GR76" s="296"/>
      <c r="GS76" s="296"/>
      <c r="GT76" s="296"/>
      <c r="GU76" s="296"/>
      <c r="GV76" s="296"/>
      <c r="GW76" s="296"/>
      <c r="GX76" s="296"/>
      <c r="GY76" s="296"/>
      <c r="GZ76" s="296"/>
      <c r="HA76" s="296"/>
      <c r="HB76" s="296"/>
      <c r="HC76" s="296"/>
      <c r="HD76" s="296"/>
      <c r="HE76" s="296"/>
      <c r="HF76" s="296"/>
      <c r="HG76" s="296"/>
      <c r="HH76" s="296"/>
      <c r="HI76" s="296"/>
      <c r="HJ76" s="296"/>
      <c r="HK76" s="296"/>
      <c r="HL76" s="296"/>
      <c r="HM76" s="296"/>
      <c r="HN76" s="296"/>
      <c r="HO76" s="296"/>
      <c r="HP76" s="296"/>
      <c r="HQ76" s="296"/>
      <c r="HR76" s="296"/>
      <c r="HS76" s="296"/>
      <c r="HT76" s="296"/>
      <c r="HU76" s="296"/>
      <c r="HV76" s="296"/>
      <c r="HW76" s="296"/>
      <c r="HX76" s="296"/>
      <c r="HY76" s="296"/>
      <c r="HZ76" s="296"/>
      <c r="IA76" s="296"/>
      <c r="IB76" s="296"/>
      <c r="IC76" s="296"/>
      <c r="ID76" s="296"/>
      <c r="IE76" s="296"/>
      <c r="IF76" s="296"/>
      <c r="IG76" s="296"/>
      <c r="IH76" s="296"/>
      <c r="II76" s="296"/>
      <c r="IJ76" s="296"/>
      <c r="IK76" s="296"/>
      <c r="IL76" s="296"/>
      <c r="IM76" s="296"/>
      <c r="IN76" s="296"/>
      <c r="IO76" s="296"/>
      <c r="IP76" s="296"/>
      <c r="IQ76" s="296"/>
      <c r="IR76" s="296"/>
      <c r="IS76" s="296"/>
      <c r="IT76" s="296"/>
      <c r="IU76" s="296"/>
      <c r="IV76" s="296"/>
      <c r="IW76" s="296"/>
      <c r="IX76" s="296"/>
      <c r="IY76" s="296"/>
      <c r="IZ76" s="296"/>
      <c r="JA76" s="296"/>
      <c r="JB76" s="296"/>
      <c r="JC76" s="296"/>
      <c r="JD76" s="296"/>
      <c r="JE76" s="296"/>
      <c r="JF76" s="296"/>
      <c r="JG76" s="296"/>
      <c r="JH76" s="296"/>
      <c r="JI76" s="296"/>
      <c r="JJ76" s="296"/>
      <c r="JK76" s="296"/>
      <c r="JL76" s="296"/>
      <c r="JM76" s="296"/>
      <c r="JN76" s="296"/>
      <c r="JO76" s="296"/>
      <c r="JP76" s="296"/>
      <c r="JQ76" s="296"/>
      <c r="JR76" s="296"/>
      <c r="JS76" s="296"/>
      <c r="JT76" s="296"/>
      <c r="JU76" s="296"/>
      <c r="JV76" s="296"/>
      <c r="JW76" s="296"/>
      <c r="JX76" s="296"/>
      <c r="JY76" s="296"/>
      <c r="JZ76" s="296"/>
      <c r="KA76" s="296"/>
    </row>
    <row r="77" spans="1:287" s="480" customFormat="1" ht="15" customHeight="1" thickBot="1">
      <c r="A77" s="295"/>
      <c r="B77" s="296"/>
      <c r="C77" s="1303"/>
      <c r="D77" s="1297" t="s">
        <v>47</v>
      </c>
      <c r="E77" s="1297"/>
      <c r="F77" s="567" t="s">
        <v>48</v>
      </c>
      <c r="G77" s="568">
        <v>0.01</v>
      </c>
      <c r="H77" s="573">
        <v>0.01</v>
      </c>
      <c r="I77" s="1028">
        <v>0.03</v>
      </c>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6"/>
      <c r="FX77" s="296"/>
      <c r="FY77" s="296"/>
      <c r="FZ77" s="296"/>
      <c r="GA77" s="296"/>
      <c r="GB77" s="296"/>
      <c r="GC77" s="296"/>
      <c r="GD77" s="296"/>
      <c r="GE77" s="296"/>
      <c r="GF77" s="296"/>
      <c r="GG77" s="296"/>
      <c r="GH77" s="296"/>
      <c r="GI77" s="296"/>
      <c r="GJ77" s="296"/>
      <c r="GK77" s="296"/>
      <c r="GL77" s="296"/>
      <c r="GM77" s="296"/>
      <c r="GN77" s="296"/>
      <c r="GO77" s="296"/>
      <c r="GP77" s="296"/>
      <c r="GQ77" s="296"/>
      <c r="GR77" s="296"/>
      <c r="GS77" s="296"/>
      <c r="GT77" s="296"/>
      <c r="GU77" s="296"/>
      <c r="GV77" s="296"/>
      <c r="GW77" s="296"/>
      <c r="GX77" s="296"/>
      <c r="GY77" s="296"/>
      <c r="GZ77" s="296"/>
      <c r="HA77" s="296"/>
      <c r="HB77" s="296"/>
      <c r="HC77" s="296"/>
      <c r="HD77" s="296"/>
      <c r="HE77" s="296"/>
      <c r="HF77" s="296"/>
      <c r="HG77" s="296"/>
      <c r="HH77" s="296"/>
      <c r="HI77" s="296"/>
      <c r="HJ77" s="296"/>
      <c r="HK77" s="296"/>
      <c r="HL77" s="296"/>
      <c r="HM77" s="296"/>
      <c r="HN77" s="296"/>
      <c r="HO77" s="296"/>
      <c r="HP77" s="296"/>
      <c r="HQ77" s="296"/>
      <c r="HR77" s="296"/>
      <c r="HS77" s="296"/>
      <c r="HT77" s="296"/>
      <c r="HU77" s="296"/>
      <c r="HV77" s="296"/>
      <c r="HW77" s="296"/>
      <c r="HX77" s="296"/>
      <c r="HY77" s="296"/>
      <c r="HZ77" s="296"/>
      <c r="IA77" s="296"/>
      <c r="IB77" s="296"/>
      <c r="IC77" s="296"/>
      <c r="ID77" s="296"/>
      <c r="IE77" s="296"/>
      <c r="IF77" s="296"/>
      <c r="IG77" s="296"/>
      <c r="IH77" s="296"/>
      <c r="II77" s="296"/>
      <c r="IJ77" s="296"/>
      <c r="IK77" s="296"/>
      <c r="IL77" s="296"/>
      <c r="IM77" s="296"/>
      <c r="IN77" s="296"/>
      <c r="IO77" s="296"/>
      <c r="IP77" s="296"/>
      <c r="IQ77" s="296"/>
      <c r="IR77" s="296"/>
      <c r="IS77" s="296"/>
      <c r="IT77" s="296"/>
      <c r="IU77" s="296"/>
      <c r="IV77" s="296"/>
      <c r="IW77" s="296"/>
      <c r="IX77" s="296"/>
      <c r="IY77" s="296"/>
      <c r="IZ77" s="296"/>
      <c r="JA77" s="296"/>
      <c r="JB77" s="296"/>
      <c r="JC77" s="296"/>
      <c r="JD77" s="296"/>
      <c r="JE77" s="296"/>
      <c r="JF77" s="296"/>
      <c r="JG77" s="296"/>
      <c r="JH77" s="296"/>
      <c r="JI77" s="296"/>
      <c r="JJ77" s="296"/>
      <c r="JK77" s="296"/>
      <c r="JL77" s="296"/>
      <c r="JM77" s="296"/>
      <c r="JN77" s="296"/>
      <c r="JO77" s="296"/>
      <c r="JP77" s="296"/>
      <c r="JQ77" s="296"/>
      <c r="JR77" s="296"/>
      <c r="JS77" s="296"/>
      <c r="JT77" s="296"/>
      <c r="JU77" s="296"/>
      <c r="JV77" s="296"/>
      <c r="JW77" s="296"/>
      <c r="JX77" s="296"/>
      <c r="JY77" s="296"/>
      <c r="JZ77" s="296"/>
      <c r="KA77" s="296"/>
    </row>
    <row r="78" spans="1:287" s="480" customFormat="1" ht="15" customHeight="1">
      <c r="A78" s="295"/>
      <c r="B78" s="296"/>
      <c r="C78" s="1291" t="s">
        <v>1243</v>
      </c>
      <c r="D78" s="1298" t="s">
        <v>63</v>
      </c>
      <c r="E78" s="1298"/>
      <c r="F78" s="561">
        <v>0.94</v>
      </c>
      <c r="G78" s="562">
        <v>0.93</v>
      </c>
      <c r="H78" s="563">
        <v>0.95</v>
      </c>
      <c r="I78" s="1026">
        <v>0.95</v>
      </c>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296"/>
      <c r="BU78" s="296"/>
      <c r="BV78" s="296"/>
      <c r="BW78" s="296"/>
      <c r="BX78" s="296"/>
      <c r="BY78" s="296"/>
      <c r="BZ78" s="296"/>
      <c r="CA78" s="296"/>
      <c r="CB78" s="296"/>
      <c r="CC78" s="296"/>
      <c r="CD78" s="296"/>
      <c r="CE78" s="296"/>
      <c r="CF78" s="296"/>
      <c r="CG78" s="296"/>
      <c r="CH78" s="296"/>
      <c r="CI78" s="296"/>
      <c r="CJ78" s="296"/>
      <c r="CK78" s="296"/>
      <c r="CL78" s="296"/>
      <c r="CM78" s="296"/>
      <c r="CN78" s="296"/>
      <c r="CO78" s="296"/>
      <c r="CP78" s="296"/>
      <c r="CQ78" s="296"/>
      <c r="CR78" s="296"/>
      <c r="CS78" s="296"/>
      <c r="CT78" s="296"/>
      <c r="CU78" s="296"/>
      <c r="CV78" s="296"/>
      <c r="CW78" s="296"/>
      <c r="CX78" s="296"/>
      <c r="CY78" s="296"/>
      <c r="CZ78" s="296"/>
      <c r="DA78" s="296"/>
      <c r="DB78" s="296"/>
      <c r="DC78" s="296"/>
      <c r="DD78" s="296"/>
      <c r="DE78" s="296"/>
      <c r="DF78" s="296"/>
      <c r="DG78" s="296"/>
      <c r="DH78" s="296"/>
      <c r="DI78" s="296"/>
      <c r="DJ78" s="296"/>
      <c r="DK78" s="296"/>
      <c r="DL78" s="296"/>
      <c r="DM78" s="296"/>
      <c r="DN78" s="296"/>
      <c r="DO78" s="296"/>
      <c r="DP78" s="296"/>
      <c r="DQ78" s="296"/>
      <c r="DR78" s="296"/>
      <c r="DS78" s="296"/>
      <c r="DT78" s="296"/>
      <c r="DU78" s="296"/>
      <c r="DV78" s="296"/>
      <c r="DW78" s="296"/>
      <c r="DX78" s="296"/>
      <c r="DY78" s="296"/>
      <c r="DZ78" s="296"/>
      <c r="EA78" s="296"/>
      <c r="EB78" s="296"/>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G78" s="296"/>
      <c r="FH78" s="296"/>
      <c r="FI78" s="296"/>
      <c r="FJ78" s="296"/>
      <c r="FK78" s="296"/>
      <c r="FL78" s="296"/>
      <c r="FM78" s="296"/>
      <c r="FN78" s="296"/>
      <c r="FO78" s="296"/>
      <c r="FP78" s="296"/>
      <c r="FQ78" s="296"/>
      <c r="FR78" s="296"/>
      <c r="FS78" s="296"/>
      <c r="FT78" s="296"/>
      <c r="FU78" s="296"/>
      <c r="FV78" s="296"/>
      <c r="FW78" s="296"/>
      <c r="FX78" s="296"/>
      <c r="FY78" s="296"/>
      <c r="FZ78" s="296"/>
      <c r="GA78" s="296"/>
      <c r="GB78" s="296"/>
      <c r="GC78" s="296"/>
      <c r="GD78" s="296"/>
      <c r="GE78" s="296"/>
      <c r="GF78" s="296"/>
      <c r="GG78" s="296"/>
      <c r="GH78" s="296"/>
      <c r="GI78" s="296"/>
      <c r="GJ78" s="296"/>
      <c r="GK78" s="296"/>
      <c r="GL78" s="296"/>
      <c r="GM78" s="296"/>
      <c r="GN78" s="296"/>
      <c r="GO78" s="296"/>
      <c r="GP78" s="296"/>
      <c r="GQ78" s="296"/>
      <c r="GR78" s="296"/>
      <c r="GS78" s="296"/>
      <c r="GT78" s="296"/>
      <c r="GU78" s="296"/>
      <c r="GV78" s="296"/>
      <c r="GW78" s="296"/>
      <c r="GX78" s="296"/>
      <c r="GY78" s="296"/>
      <c r="GZ78" s="296"/>
      <c r="HA78" s="296"/>
      <c r="HB78" s="296"/>
      <c r="HC78" s="296"/>
      <c r="HD78" s="296"/>
      <c r="HE78" s="296"/>
      <c r="HF78" s="296"/>
      <c r="HG78" s="296"/>
      <c r="HH78" s="296"/>
      <c r="HI78" s="296"/>
      <c r="HJ78" s="296"/>
      <c r="HK78" s="296"/>
      <c r="HL78" s="296"/>
      <c r="HM78" s="296"/>
      <c r="HN78" s="296"/>
      <c r="HO78" s="296"/>
      <c r="HP78" s="296"/>
      <c r="HQ78" s="296"/>
      <c r="HR78" s="296"/>
      <c r="HS78" s="296"/>
      <c r="HT78" s="296"/>
      <c r="HU78" s="296"/>
      <c r="HV78" s="296"/>
      <c r="HW78" s="296"/>
      <c r="HX78" s="296"/>
      <c r="HY78" s="296"/>
      <c r="HZ78" s="296"/>
      <c r="IA78" s="296"/>
      <c r="IB78" s="296"/>
      <c r="IC78" s="296"/>
      <c r="ID78" s="296"/>
      <c r="IE78" s="296"/>
      <c r="IF78" s="296"/>
      <c r="IG78" s="296"/>
      <c r="IH78" s="296"/>
      <c r="II78" s="296"/>
      <c r="IJ78" s="296"/>
      <c r="IK78" s="296"/>
      <c r="IL78" s="296"/>
      <c r="IM78" s="296"/>
      <c r="IN78" s="296"/>
      <c r="IO78" s="296"/>
      <c r="IP78" s="296"/>
      <c r="IQ78" s="296"/>
      <c r="IR78" s="296"/>
      <c r="IS78" s="296"/>
      <c r="IT78" s="296"/>
      <c r="IU78" s="296"/>
      <c r="IV78" s="296"/>
      <c r="IW78" s="296"/>
      <c r="IX78" s="296"/>
      <c r="IY78" s="296"/>
      <c r="IZ78" s="296"/>
      <c r="JA78" s="296"/>
      <c r="JB78" s="296"/>
      <c r="JC78" s="296"/>
      <c r="JD78" s="296"/>
      <c r="JE78" s="296"/>
      <c r="JF78" s="296"/>
      <c r="JG78" s="296"/>
      <c r="JH78" s="296"/>
      <c r="JI78" s="296"/>
      <c r="JJ78" s="296"/>
      <c r="JK78" s="296"/>
      <c r="JL78" s="296"/>
      <c r="JM78" s="296"/>
      <c r="JN78" s="296"/>
      <c r="JO78" s="296"/>
      <c r="JP78" s="296"/>
      <c r="JQ78" s="296"/>
      <c r="JR78" s="296"/>
      <c r="JS78" s="296"/>
      <c r="JT78" s="296"/>
      <c r="JU78" s="296"/>
      <c r="JV78" s="296"/>
      <c r="JW78" s="296"/>
      <c r="JX78" s="296"/>
      <c r="JY78" s="296"/>
      <c r="JZ78" s="296"/>
      <c r="KA78" s="296"/>
    </row>
    <row r="79" spans="1:287" s="480" customFormat="1" ht="15" customHeight="1">
      <c r="A79" s="295"/>
      <c r="B79" s="296"/>
      <c r="C79" s="1292"/>
      <c r="D79" s="1296" t="s">
        <v>64</v>
      </c>
      <c r="E79" s="1296"/>
      <c r="F79" s="564">
        <v>0.06</v>
      </c>
      <c r="G79" s="565">
        <v>7.0000000000000007E-2</v>
      </c>
      <c r="H79" s="564">
        <v>0.05</v>
      </c>
      <c r="I79" s="1027">
        <v>0.05</v>
      </c>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296"/>
      <c r="CD79" s="296"/>
      <c r="CE79" s="296"/>
      <c r="CF79" s="296"/>
      <c r="CG79" s="296"/>
      <c r="CH79" s="296"/>
      <c r="CI79" s="296"/>
      <c r="CJ79" s="296"/>
      <c r="CK79" s="296"/>
      <c r="CL79" s="296"/>
      <c r="CM79" s="296"/>
      <c r="CN79" s="296"/>
      <c r="CO79" s="296"/>
      <c r="CP79" s="296"/>
      <c r="CQ79" s="296"/>
      <c r="CR79" s="296"/>
      <c r="CS79" s="296"/>
      <c r="CT79" s="296"/>
      <c r="CU79" s="296"/>
      <c r="CV79" s="296"/>
      <c r="CW79" s="296"/>
      <c r="CX79" s="296"/>
      <c r="CY79" s="296"/>
      <c r="CZ79" s="296"/>
      <c r="DA79" s="296"/>
      <c r="DB79" s="296"/>
      <c r="DC79" s="296"/>
      <c r="DD79" s="296"/>
      <c r="DE79" s="296"/>
      <c r="DF79" s="296"/>
      <c r="DG79" s="296"/>
      <c r="DH79" s="296"/>
      <c r="DI79" s="296"/>
      <c r="DJ79" s="296"/>
      <c r="DK79" s="296"/>
      <c r="DL79" s="296"/>
      <c r="DM79" s="296"/>
      <c r="DN79" s="296"/>
      <c r="DO79" s="296"/>
      <c r="DP79" s="296"/>
      <c r="DQ79" s="296"/>
      <c r="DR79" s="296"/>
      <c r="DS79" s="296"/>
      <c r="DT79" s="296"/>
      <c r="DU79" s="296"/>
      <c r="DV79" s="296"/>
      <c r="DW79" s="296"/>
      <c r="DX79" s="296"/>
      <c r="DY79" s="296"/>
      <c r="DZ79" s="296"/>
      <c r="EA79" s="296"/>
      <c r="EB79" s="296"/>
      <c r="EC79" s="296"/>
      <c r="ED79" s="296"/>
      <c r="EE79" s="296"/>
      <c r="EF79" s="296"/>
      <c r="EG79" s="296"/>
      <c r="EH79" s="296"/>
      <c r="EI79" s="296"/>
      <c r="EJ79" s="296"/>
      <c r="EK79" s="296"/>
      <c r="EL79" s="296"/>
      <c r="EM79" s="296"/>
      <c r="EN79" s="296"/>
      <c r="EO79" s="296"/>
      <c r="EP79" s="296"/>
      <c r="EQ79" s="296"/>
      <c r="ER79" s="296"/>
      <c r="ES79" s="296"/>
      <c r="ET79" s="296"/>
      <c r="EU79" s="296"/>
      <c r="EV79" s="296"/>
      <c r="EW79" s="296"/>
      <c r="EX79" s="296"/>
      <c r="EY79" s="296"/>
      <c r="EZ79" s="296"/>
      <c r="FA79" s="296"/>
      <c r="FB79" s="296"/>
      <c r="FC79" s="296"/>
      <c r="FD79" s="296"/>
      <c r="FE79" s="296"/>
      <c r="FF79" s="296"/>
      <c r="FG79" s="296"/>
      <c r="FH79" s="296"/>
      <c r="FI79" s="296"/>
      <c r="FJ79" s="296"/>
      <c r="FK79" s="296"/>
      <c r="FL79" s="296"/>
      <c r="FM79" s="296"/>
      <c r="FN79" s="296"/>
      <c r="FO79" s="296"/>
      <c r="FP79" s="296"/>
      <c r="FQ79" s="296"/>
      <c r="FR79" s="296"/>
      <c r="FS79" s="296"/>
      <c r="FT79" s="296"/>
      <c r="FU79" s="296"/>
      <c r="FV79" s="296"/>
      <c r="FW79" s="296"/>
      <c r="FX79" s="296"/>
      <c r="FY79" s="296"/>
      <c r="FZ79" s="296"/>
      <c r="GA79" s="296"/>
      <c r="GB79" s="296"/>
      <c r="GC79" s="296"/>
      <c r="GD79" s="296"/>
      <c r="GE79" s="296"/>
      <c r="GF79" s="296"/>
      <c r="GG79" s="296"/>
      <c r="GH79" s="296"/>
      <c r="GI79" s="296"/>
      <c r="GJ79" s="296"/>
      <c r="GK79" s="296"/>
      <c r="GL79" s="296"/>
      <c r="GM79" s="296"/>
      <c r="GN79" s="296"/>
      <c r="GO79" s="296"/>
      <c r="GP79" s="296"/>
      <c r="GQ79" s="296"/>
      <c r="GR79" s="296"/>
      <c r="GS79" s="296"/>
      <c r="GT79" s="296"/>
      <c r="GU79" s="296"/>
      <c r="GV79" s="296"/>
      <c r="GW79" s="296"/>
      <c r="GX79" s="296"/>
      <c r="GY79" s="296"/>
      <c r="GZ79" s="296"/>
      <c r="HA79" s="296"/>
      <c r="HB79" s="296"/>
      <c r="HC79" s="296"/>
      <c r="HD79" s="296"/>
      <c r="HE79" s="296"/>
      <c r="HF79" s="296"/>
      <c r="HG79" s="296"/>
      <c r="HH79" s="296"/>
      <c r="HI79" s="296"/>
      <c r="HJ79" s="296"/>
      <c r="HK79" s="296"/>
      <c r="HL79" s="296"/>
      <c r="HM79" s="296"/>
      <c r="HN79" s="296"/>
      <c r="HO79" s="296"/>
      <c r="HP79" s="296"/>
      <c r="HQ79" s="296"/>
      <c r="HR79" s="296"/>
      <c r="HS79" s="296"/>
      <c r="HT79" s="296"/>
      <c r="HU79" s="296"/>
      <c r="HV79" s="296"/>
      <c r="HW79" s="296"/>
      <c r="HX79" s="296"/>
      <c r="HY79" s="296"/>
      <c r="HZ79" s="296"/>
      <c r="IA79" s="296"/>
      <c r="IB79" s="296"/>
      <c r="IC79" s="296"/>
      <c r="ID79" s="296"/>
      <c r="IE79" s="296"/>
      <c r="IF79" s="296"/>
      <c r="IG79" s="296"/>
      <c r="IH79" s="296"/>
      <c r="II79" s="296"/>
      <c r="IJ79" s="296"/>
      <c r="IK79" s="296"/>
      <c r="IL79" s="296"/>
      <c r="IM79" s="296"/>
      <c r="IN79" s="296"/>
      <c r="IO79" s="296"/>
      <c r="IP79" s="296"/>
      <c r="IQ79" s="296"/>
      <c r="IR79" s="296"/>
      <c r="IS79" s="296"/>
      <c r="IT79" s="296"/>
      <c r="IU79" s="296"/>
      <c r="IV79" s="296"/>
      <c r="IW79" s="296"/>
      <c r="IX79" s="296"/>
      <c r="IY79" s="296"/>
      <c r="IZ79" s="296"/>
      <c r="JA79" s="296"/>
      <c r="JB79" s="296"/>
      <c r="JC79" s="296"/>
      <c r="JD79" s="296"/>
      <c r="JE79" s="296"/>
      <c r="JF79" s="296"/>
      <c r="JG79" s="296"/>
      <c r="JH79" s="296"/>
      <c r="JI79" s="296"/>
      <c r="JJ79" s="296"/>
      <c r="JK79" s="296"/>
      <c r="JL79" s="296"/>
      <c r="JM79" s="296"/>
      <c r="JN79" s="296"/>
      <c r="JO79" s="296"/>
      <c r="JP79" s="296"/>
      <c r="JQ79" s="296"/>
      <c r="JR79" s="296"/>
      <c r="JS79" s="296"/>
      <c r="JT79" s="296"/>
      <c r="JU79" s="296"/>
      <c r="JV79" s="296"/>
      <c r="JW79" s="296"/>
      <c r="JX79" s="296"/>
      <c r="JY79" s="296"/>
      <c r="JZ79" s="296"/>
      <c r="KA79" s="296"/>
    </row>
    <row r="80" spans="1:287" s="480" customFormat="1" ht="15" customHeight="1" thickBot="1">
      <c r="A80" s="295"/>
      <c r="B80" s="296"/>
      <c r="C80" s="1292"/>
      <c r="D80" s="1297" t="s">
        <v>65</v>
      </c>
      <c r="E80" s="1297"/>
      <c r="F80" s="567">
        <v>0</v>
      </c>
      <c r="G80" s="568">
        <v>0</v>
      </c>
      <c r="H80" s="567">
        <v>0</v>
      </c>
      <c r="I80" s="1028">
        <v>0</v>
      </c>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c r="CA80" s="296"/>
      <c r="CB80" s="296"/>
      <c r="CC80" s="296"/>
      <c r="CD80" s="296"/>
      <c r="CE80" s="296"/>
      <c r="CF80" s="296"/>
      <c r="CG80" s="296"/>
      <c r="CH80" s="296"/>
      <c r="CI80" s="296"/>
      <c r="CJ80" s="296"/>
      <c r="CK80" s="296"/>
      <c r="CL80" s="296"/>
      <c r="CM80" s="296"/>
      <c r="CN80" s="296"/>
      <c r="CO80" s="296"/>
      <c r="CP80" s="296"/>
      <c r="CQ80" s="296"/>
      <c r="CR80" s="296"/>
      <c r="CS80" s="296"/>
      <c r="CT80" s="296"/>
      <c r="CU80" s="296"/>
      <c r="CV80" s="296"/>
      <c r="CW80" s="296"/>
      <c r="CX80" s="296"/>
      <c r="CY80" s="296"/>
      <c r="CZ80" s="296"/>
      <c r="DA80" s="296"/>
      <c r="DB80" s="296"/>
      <c r="DC80" s="296"/>
      <c r="DD80" s="296"/>
      <c r="DE80" s="296"/>
      <c r="DF80" s="296"/>
      <c r="DG80" s="296"/>
      <c r="DH80" s="296"/>
      <c r="DI80" s="296"/>
      <c r="DJ80" s="296"/>
      <c r="DK80" s="296"/>
      <c r="DL80" s="296"/>
      <c r="DM80" s="296"/>
      <c r="DN80" s="296"/>
      <c r="DO80" s="296"/>
      <c r="DP80" s="296"/>
      <c r="DQ80" s="296"/>
      <c r="DR80" s="296"/>
      <c r="DS80" s="296"/>
      <c r="DT80" s="296"/>
      <c r="DU80" s="296"/>
      <c r="DV80" s="296"/>
      <c r="DW80" s="296"/>
      <c r="DX80" s="296"/>
      <c r="DY80" s="296"/>
      <c r="DZ80" s="296"/>
      <c r="EA80" s="296"/>
      <c r="EB80" s="296"/>
      <c r="EC80" s="296"/>
      <c r="ED80" s="296"/>
      <c r="EE80" s="296"/>
      <c r="EF80" s="296"/>
      <c r="EG80" s="296"/>
      <c r="EH80" s="296"/>
      <c r="EI80" s="296"/>
      <c r="EJ80" s="296"/>
      <c r="EK80" s="296"/>
      <c r="EL80" s="296"/>
      <c r="EM80" s="296"/>
      <c r="EN80" s="296"/>
      <c r="EO80" s="296"/>
      <c r="EP80" s="296"/>
      <c r="EQ80" s="296"/>
      <c r="ER80" s="296"/>
      <c r="ES80" s="296"/>
      <c r="ET80" s="296"/>
      <c r="EU80" s="296"/>
      <c r="EV80" s="296"/>
      <c r="EW80" s="296"/>
      <c r="EX80" s="296"/>
      <c r="EY80" s="296"/>
      <c r="EZ80" s="296"/>
      <c r="FA80" s="296"/>
      <c r="FB80" s="296"/>
      <c r="FC80" s="296"/>
      <c r="FD80" s="296"/>
      <c r="FE80" s="296"/>
      <c r="FF80" s="296"/>
      <c r="FG80" s="296"/>
      <c r="FH80" s="296"/>
      <c r="FI80" s="296"/>
      <c r="FJ80" s="296"/>
      <c r="FK80" s="296"/>
      <c r="FL80" s="296"/>
      <c r="FM80" s="296"/>
      <c r="FN80" s="296"/>
      <c r="FO80" s="296"/>
      <c r="FP80" s="296"/>
      <c r="FQ80" s="296"/>
      <c r="FR80" s="296"/>
      <c r="FS80" s="296"/>
      <c r="FT80" s="296"/>
      <c r="FU80" s="296"/>
      <c r="FV80" s="296"/>
      <c r="FW80" s="296"/>
      <c r="FX80" s="296"/>
      <c r="FY80" s="296"/>
      <c r="FZ80" s="296"/>
      <c r="GA80" s="296"/>
      <c r="GB80" s="296"/>
      <c r="GC80" s="296"/>
      <c r="GD80" s="296"/>
      <c r="GE80" s="296"/>
      <c r="GF80" s="296"/>
      <c r="GG80" s="296"/>
      <c r="GH80" s="296"/>
      <c r="GI80" s="296"/>
      <c r="GJ80" s="296"/>
      <c r="GK80" s="296"/>
      <c r="GL80" s="296"/>
      <c r="GM80" s="296"/>
      <c r="GN80" s="296"/>
      <c r="GO80" s="296"/>
      <c r="GP80" s="296"/>
      <c r="GQ80" s="296"/>
      <c r="GR80" s="296"/>
      <c r="GS80" s="296"/>
      <c r="GT80" s="296"/>
      <c r="GU80" s="296"/>
      <c r="GV80" s="296"/>
      <c r="GW80" s="296"/>
      <c r="GX80" s="296"/>
      <c r="GY80" s="296"/>
      <c r="GZ80" s="296"/>
      <c r="HA80" s="296"/>
      <c r="HB80" s="296"/>
      <c r="HC80" s="296"/>
      <c r="HD80" s="296"/>
      <c r="HE80" s="296"/>
      <c r="HF80" s="296"/>
      <c r="HG80" s="296"/>
      <c r="HH80" s="296"/>
      <c r="HI80" s="296"/>
      <c r="HJ80" s="296"/>
      <c r="HK80" s="296"/>
      <c r="HL80" s="296"/>
      <c r="HM80" s="296"/>
      <c r="HN80" s="296"/>
      <c r="HO80" s="296"/>
      <c r="HP80" s="296"/>
      <c r="HQ80" s="296"/>
      <c r="HR80" s="296"/>
      <c r="HS80" s="296"/>
      <c r="HT80" s="296"/>
      <c r="HU80" s="296"/>
      <c r="HV80" s="296"/>
      <c r="HW80" s="296"/>
      <c r="HX80" s="296"/>
      <c r="HY80" s="296"/>
      <c r="HZ80" s="296"/>
      <c r="IA80" s="296"/>
      <c r="IB80" s="296"/>
      <c r="IC80" s="296"/>
      <c r="ID80" s="296"/>
      <c r="IE80" s="296"/>
      <c r="IF80" s="296"/>
      <c r="IG80" s="296"/>
      <c r="IH80" s="296"/>
      <c r="II80" s="296"/>
      <c r="IJ80" s="296"/>
      <c r="IK80" s="296"/>
      <c r="IL80" s="296"/>
      <c r="IM80" s="296"/>
      <c r="IN80" s="296"/>
      <c r="IO80" s="296"/>
      <c r="IP80" s="296"/>
      <c r="IQ80" s="296"/>
      <c r="IR80" s="296"/>
      <c r="IS80" s="296"/>
      <c r="IT80" s="296"/>
      <c r="IU80" s="296"/>
      <c r="IV80" s="296"/>
      <c r="IW80" s="296"/>
      <c r="IX80" s="296"/>
      <c r="IY80" s="296"/>
      <c r="IZ80" s="296"/>
      <c r="JA80" s="296"/>
      <c r="JB80" s="296"/>
      <c r="JC80" s="296"/>
      <c r="JD80" s="296"/>
      <c r="JE80" s="296"/>
      <c r="JF80" s="296"/>
      <c r="JG80" s="296"/>
      <c r="JH80" s="296"/>
      <c r="JI80" s="296"/>
      <c r="JJ80" s="296"/>
      <c r="JK80" s="296"/>
      <c r="JL80" s="296"/>
      <c r="JM80" s="296"/>
      <c r="JN80" s="296"/>
      <c r="JO80" s="296"/>
      <c r="JP80" s="296"/>
      <c r="JQ80" s="296"/>
      <c r="JR80" s="296"/>
      <c r="JS80" s="296"/>
      <c r="JT80" s="296"/>
      <c r="JU80" s="296"/>
      <c r="JV80" s="296"/>
      <c r="JW80" s="296"/>
      <c r="JX80" s="296"/>
      <c r="JY80" s="296"/>
      <c r="JZ80" s="296"/>
      <c r="KA80" s="296"/>
    </row>
    <row r="81" spans="1:287" s="480" customFormat="1" ht="15" customHeight="1">
      <c r="A81" s="295"/>
      <c r="B81" s="296"/>
      <c r="C81" s="1292"/>
      <c r="D81" s="1307" t="s">
        <v>43</v>
      </c>
      <c r="E81" s="1307"/>
      <c r="F81" s="569">
        <v>0.56999999999999995</v>
      </c>
      <c r="G81" s="570">
        <v>0.43</v>
      </c>
      <c r="H81" s="569">
        <v>0.32</v>
      </c>
      <c r="I81" s="1027">
        <v>0.37</v>
      </c>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6"/>
      <c r="BJ81" s="296"/>
      <c r="BK81" s="296"/>
      <c r="BL81" s="296"/>
      <c r="BM81" s="296"/>
      <c r="BN81" s="296"/>
      <c r="BO81" s="296"/>
      <c r="BP81" s="296"/>
      <c r="BQ81" s="296"/>
      <c r="BR81" s="296"/>
      <c r="BS81" s="296"/>
      <c r="BT81" s="296"/>
      <c r="BU81" s="296"/>
      <c r="BV81" s="296"/>
      <c r="BW81" s="296"/>
      <c r="BX81" s="296"/>
      <c r="BY81" s="296"/>
      <c r="BZ81" s="296"/>
      <c r="CA81" s="296"/>
      <c r="CB81" s="296"/>
      <c r="CC81" s="296"/>
      <c r="CD81" s="296"/>
      <c r="CE81" s="296"/>
      <c r="CF81" s="296"/>
      <c r="CG81" s="296"/>
      <c r="CH81" s="296"/>
      <c r="CI81" s="296"/>
      <c r="CJ81" s="296"/>
      <c r="CK81" s="296"/>
      <c r="CL81" s="296"/>
      <c r="CM81" s="296"/>
      <c r="CN81" s="296"/>
      <c r="CO81" s="296"/>
      <c r="CP81" s="296"/>
      <c r="CQ81" s="296"/>
      <c r="CR81" s="296"/>
      <c r="CS81" s="296"/>
      <c r="CT81" s="296"/>
      <c r="CU81" s="296"/>
      <c r="CV81" s="296"/>
      <c r="CW81" s="296"/>
      <c r="CX81" s="296"/>
      <c r="CY81" s="296"/>
      <c r="CZ81" s="296"/>
      <c r="DA81" s="296"/>
      <c r="DB81" s="296"/>
      <c r="DC81" s="296"/>
      <c r="DD81" s="296"/>
      <c r="DE81" s="296"/>
      <c r="DF81" s="296"/>
      <c r="DG81" s="296"/>
      <c r="DH81" s="296"/>
      <c r="DI81" s="296"/>
      <c r="DJ81" s="296"/>
      <c r="DK81" s="296"/>
      <c r="DL81" s="296"/>
      <c r="DM81" s="296"/>
      <c r="DN81" s="296"/>
      <c r="DO81" s="296"/>
      <c r="DP81" s="296"/>
      <c r="DQ81" s="296"/>
      <c r="DR81" s="296"/>
      <c r="DS81" s="296"/>
      <c r="DT81" s="296"/>
      <c r="DU81" s="296"/>
      <c r="DV81" s="296"/>
      <c r="DW81" s="296"/>
      <c r="DX81" s="296"/>
      <c r="DY81" s="296"/>
      <c r="DZ81" s="296"/>
      <c r="EA81" s="296"/>
      <c r="EB81" s="296"/>
      <c r="EC81" s="296"/>
      <c r="ED81" s="296"/>
      <c r="EE81" s="296"/>
      <c r="EF81" s="296"/>
      <c r="EG81" s="296"/>
      <c r="EH81" s="296"/>
      <c r="EI81" s="296"/>
      <c r="EJ81" s="296"/>
      <c r="EK81" s="296"/>
      <c r="EL81" s="296"/>
      <c r="EM81" s="296"/>
      <c r="EN81" s="296"/>
      <c r="EO81" s="296"/>
      <c r="EP81" s="296"/>
      <c r="EQ81" s="296"/>
      <c r="ER81" s="296"/>
      <c r="ES81" s="296"/>
      <c r="ET81" s="296"/>
      <c r="EU81" s="296"/>
      <c r="EV81" s="296"/>
      <c r="EW81" s="296"/>
      <c r="EX81" s="296"/>
      <c r="EY81" s="296"/>
      <c r="EZ81" s="296"/>
      <c r="FA81" s="296"/>
      <c r="FB81" s="296"/>
      <c r="FC81" s="296"/>
      <c r="FD81" s="296"/>
      <c r="FE81" s="296"/>
      <c r="FF81" s="296"/>
      <c r="FG81" s="296"/>
      <c r="FH81" s="296"/>
      <c r="FI81" s="296"/>
      <c r="FJ81" s="296"/>
      <c r="FK81" s="296"/>
      <c r="FL81" s="296"/>
      <c r="FM81" s="296"/>
      <c r="FN81" s="296"/>
      <c r="FO81" s="296"/>
      <c r="FP81" s="296"/>
      <c r="FQ81" s="296"/>
      <c r="FR81" s="296"/>
      <c r="FS81" s="296"/>
      <c r="FT81" s="296"/>
      <c r="FU81" s="296"/>
      <c r="FV81" s="296"/>
      <c r="FW81" s="296"/>
      <c r="FX81" s="296"/>
      <c r="FY81" s="296"/>
      <c r="FZ81" s="296"/>
      <c r="GA81" s="296"/>
      <c r="GB81" s="296"/>
      <c r="GC81" s="296"/>
      <c r="GD81" s="296"/>
      <c r="GE81" s="296"/>
      <c r="GF81" s="296"/>
      <c r="GG81" s="296"/>
      <c r="GH81" s="296"/>
      <c r="GI81" s="296"/>
      <c r="GJ81" s="296"/>
      <c r="GK81" s="296"/>
      <c r="GL81" s="296"/>
      <c r="GM81" s="296"/>
      <c r="GN81" s="296"/>
      <c r="GO81" s="296"/>
      <c r="GP81" s="296"/>
      <c r="GQ81" s="296"/>
      <c r="GR81" s="296"/>
      <c r="GS81" s="296"/>
      <c r="GT81" s="296"/>
      <c r="GU81" s="296"/>
      <c r="GV81" s="296"/>
      <c r="GW81" s="296"/>
      <c r="GX81" s="296"/>
      <c r="GY81" s="296"/>
      <c r="GZ81" s="296"/>
      <c r="HA81" s="296"/>
      <c r="HB81" s="296"/>
      <c r="HC81" s="296"/>
      <c r="HD81" s="296"/>
      <c r="HE81" s="296"/>
      <c r="HF81" s="296"/>
      <c r="HG81" s="296"/>
      <c r="HH81" s="296"/>
      <c r="HI81" s="296"/>
      <c r="HJ81" s="296"/>
      <c r="HK81" s="296"/>
      <c r="HL81" s="296"/>
      <c r="HM81" s="296"/>
      <c r="HN81" s="296"/>
      <c r="HO81" s="296"/>
      <c r="HP81" s="296"/>
      <c r="HQ81" s="296"/>
      <c r="HR81" s="296"/>
      <c r="HS81" s="296"/>
      <c r="HT81" s="296"/>
      <c r="HU81" s="296"/>
      <c r="HV81" s="296"/>
      <c r="HW81" s="296"/>
      <c r="HX81" s="296"/>
      <c r="HY81" s="296"/>
      <c r="HZ81" s="296"/>
      <c r="IA81" s="296"/>
      <c r="IB81" s="296"/>
      <c r="IC81" s="296"/>
      <c r="ID81" s="296"/>
      <c r="IE81" s="296"/>
      <c r="IF81" s="296"/>
      <c r="IG81" s="296"/>
      <c r="IH81" s="296"/>
      <c r="II81" s="296"/>
      <c r="IJ81" s="296"/>
      <c r="IK81" s="296"/>
      <c r="IL81" s="296"/>
      <c r="IM81" s="296"/>
      <c r="IN81" s="296"/>
      <c r="IO81" s="296"/>
      <c r="IP81" s="296"/>
      <c r="IQ81" s="296"/>
      <c r="IR81" s="296"/>
      <c r="IS81" s="296"/>
      <c r="IT81" s="296"/>
      <c r="IU81" s="296"/>
      <c r="IV81" s="296"/>
      <c r="IW81" s="296"/>
      <c r="IX81" s="296"/>
      <c r="IY81" s="296"/>
      <c r="IZ81" s="296"/>
      <c r="JA81" s="296"/>
      <c r="JB81" s="296"/>
      <c r="JC81" s="296"/>
      <c r="JD81" s="296"/>
      <c r="JE81" s="296"/>
      <c r="JF81" s="296"/>
      <c r="JG81" s="296"/>
      <c r="JH81" s="296"/>
      <c r="JI81" s="296"/>
      <c r="JJ81" s="296"/>
      <c r="JK81" s="296"/>
      <c r="JL81" s="296"/>
      <c r="JM81" s="296"/>
      <c r="JN81" s="296"/>
      <c r="JO81" s="296"/>
      <c r="JP81" s="296"/>
      <c r="JQ81" s="296"/>
      <c r="JR81" s="296"/>
      <c r="JS81" s="296"/>
      <c r="JT81" s="296"/>
      <c r="JU81" s="296"/>
      <c r="JV81" s="296"/>
      <c r="JW81" s="296"/>
      <c r="JX81" s="296"/>
      <c r="JY81" s="296"/>
      <c r="JZ81" s="296"/>
      <c r="KA81" s="296"/>
    </row>
    <row r="82" spans="1:287" s="480" customFormat="1" ht="15" customHeight="1">
      <c r="A82" s="295"/>
      <c r="B82" s="296"/>
      <c r="C82" s="1292"/>
      <c r="D82" s="1296" t="s">
        <v>44</v>
      </c>
      <c r="E82" s="1296"/>
      <c r="F82" s="571">
        <v>0.43</v>
      </c>
      <c r="G82" s="572">
        <v>0.51</v>
      </c>
      <c r="H82" s="571">
        <v>0.56000000000000005</v>
      </c>
      <c r="I82" s="1027">
        <v>0.49</v>
      </c>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c r="CU82" s="296"/>
      <c r="CV82" s="296"/>
      <c r="CW82" s="296"/>
      <c r="CX82" s="296"/>
      <c r="CY82" s="296"/>
      <c r="CZ82" s="296"/>
      <c r="DA82" s="296"/>
      <c r="DB82" s="296"/>
      <c r="DC82" s="296"/>
      <c r="DD82" s="296"/>
      <c r="DE82" s="296"/>
      <c r="DF82" s="296"/>
      <c r="DG82" s="296"/>
      <c r="DH82" s="296"/>
      <c r="DI82" s="296"/>
      <c r="DJ82" s="296"/>
      <c r="DK82" s="296"/>
      <c r="DL82" s="296"/>
      <c r="DM82" s="296"/>
      <c r="DN82" s="296"/>
      <c r="DO82" s="296"/>
      <c r="DP82" s="296"/>
      <c r="DQ82" s="296"/>
      <c r="DR82" s="296"/>
      <c r="DS82" s="296"/>
      <c r="DT82" s="296"/>
      <c r="DU82" s="296"/>
      <c r="DV82" s="296"/>
      <c r="DW82" s="296"/>
      <c r="DX82" s="296"/>
      <c r="DY82" s="296"/>
      <c r="DZ82" s="296"/>
      <c r="EA82" s="296"/>
      <c r="EB82" s="296"/>
      <c r="EC82" s="296"/>
      <c r="ED82" s="296"/>
      <c r="EE82" s="296"/>
      <c r="EF82" s="296"/>
      <c r="EG82" s="296"/>
      <c r="EH82" s="296"/>
      <c r="EI82" s="296"/>
      <c r="EJ82" s="296"/>
      <c r="EK82" s="296"/>
      <c r="EL82" s="296"/>
      <c r="EM82" s="296"/>
      <c r="EN82" s="296"/>
      <c r="EO82" s="296"/>
      <c r="EP82" s="296"/>
      <c r="EQ82" s="296"/>
      <c r="ER82" s="296"/>
      <c r="ES82" s="296"/>
      <c r="ET82" s="296"/>
      <c r="EU82" s="296"/>
      <c r="EV82" s="296"/>
      <c r="EW82" s="296"/>
      <c r="EX82" s="296"/>
      <c r="EY82" s="296"/>
      <c r="EZ82" s="296"/>
      <c r="FA82" s="296"/>
      <c r="FB82" s="296"/>
      <c r="FC82" s="296"/>
      <c r="FD82" s="296"/>
      <c r="FE82" s="296"/>
      <c r="FF82" s="296"/>
      <c r="FG82" s="296"/>
      <c r="FH82" s="296"/>
      <c r="FI82" s="296"/>
      <c r="FJ82" s="296"/>
      <c r="FK82" s="296"/>
      <c r="FL82" s="296"/>
      <c r="FM82" s="296"/>
      <c r="FN82" s="296"/>
      <c r="FO82" s="296"/>
      <c r="FP82" s="296"/>
      <c r="FQ82" s="296"/>
      <c r="FR82" s="296"/>
      <c r="FS82" s="296"/>
      <c r="FT82" s="296"/>
      <c r="FU82" s="296"/>
      <c r="FV82" s="296"/>
      <c r="FW82" s="296"/>
      <c r="FX82" s="296"/>
      <c r="FY82" s="296"/>
      <c r="FZ82" s="296"/>
      <c r="GA82" s="296"/>
      <c r="GB82" s="296"/>
      <c r="GC82" s="296"/>
      <c r="GD82" s="296"/>
      <c r="GE82" s="296"/>
      <c r="GF82" s="296"/>
      <c r="GG82" s="296"/>
      <c r="GH82" s="296"/>
      <c r="GI82" s="296"/>
      <c r="GJ82" s="296"/>
      <c r="GK82" s="296"/>
      <c r="GL82" s="296"/>
      <c r="GM82" s="296"/>
      <c r="GN82" s="296"/>
      <c r="GO82" s="296"/>
      <c r="GP82" s="296"/>
      <c r="GQ82" s="296"/>
      <c r="GR82" s="296"/>
      <c r="GS82" s="296"/>
      <c r="GT82" s="296"/>
      <c r="GU82" s="296"/>
      <c r="GV82" s="296"/>
      <c r="GW82" s="296"/>
      <c r="GX82" s="296"/>
      <c r="GY82" s="296"/>
      <c r="GZ82" s="296"/>
      <c r="HA82" s="296"/>
      <c r="HB82" s="296"/>
      <c r="HC82" s="296"/>
      <c r="HD82" s="296"/>
      <c r="HE82" s="296"/>
      <c r="HF82" s="296"/>
      <c r="HG82" s="296"/>
      <c r="HH82" s="296"/>
      <c r="HI82" s="296"/>
      <c r="HJ82" s="296"/>
      <c r="HK82" s="296"/>
      <c r="HL82" s="296"/>
      <c r="HM82" s="296"/>
      <c r="HN82" s="296"/>
      <c r="HO82" s="296"/>
      <c r="HP82" s="296"/>
      <c r="HQ82" s="296"/>
      <c r="HR82" s="296"/>
      <c r="HS82" s="296"/>
      <c r="HT82" s="296"/>
      <c r="HU82" s="296"/>
      <c r="HV82" s="296"/>
      <c r="HW82" s="296"/>
      <c r="HX82" s="296"/>
      <c r="HY82" s="296"/>
      <c r="HZ82" s="296"/>
      <c r="IA82" s="296"/>
      <c r="IB82" s="296"/>
      <c r="IC82" s="296"/>
      <c r="ID82" s="296"/>
      <c r="IE82" s="296"/>
      <c r="IF82" s="296"/>
      <c r="IG82" s="296"/>
      <c r="IH82" s="296"/>
      <c r="II82" s="296"/>
      <c r="IJ82" s="296"/>
      <c r="IK82" s="296"/>
      <c r="IL82" s="296"/>
      <c r="IM82" s="296"/>
      <c r="IN82" s="296"/>
      <c r="IO82" s="296"/>
      <c r="IP82" s="296"/>
      <c r="IQ82" s="296"/>
      <c r="IR82" s="296"/>
      <c r="IS82" s="296"/>
      <c r="IT82" s="296"/>
      <c r="IU82" s="296"/>
      <c r="IV82" s="296"/>
      <c r="IW82" s="296"/>
      <c r="IX82" s="296"/>
      <c r="IY82" s="296"/>
      <c r="IZ82" s="296"/>
      <c r="JA82" s="296"/>
      <c r="JB82" s="296"/>
      <c r="JC82" s="296"/>
      <c r="JD82" s="296"/>
      <c r="JE82" s="296"/>
      <c r="JF82" s="296"/>
      <c r="JG82" s="296"/>
      <c r="JH82" s="296"/>
      <c r="JI82" s="296"/>
      <c r="JJ82" s="296"/>
      <c r="JK82" s="296"/>
      <c r="JL82" s="296"/>
      <c r="JM82" s="296"/>
      <c r="JN82" s="296"/>
      <c r="JO82" s="296"/>
      <c r="JP82" s="296"/>
      <c r="JQ82" s="296"/>
      <c r="JR82" s="296"/>
      <c r="JS82" s="296"/>
      <c r="JT82" s="296"/>
      <c r="JU82" s="296"/>
      <c r="JV82" s="296"/>
      <c r="JW82" s="296"/>
      <c r="JX82" s="296"/>
      <c r="JY82" s="296"/>
      <c r="JZ82" s="296"/>
      <c r="KA82" s="296"/>
    </row>
    <row r="83" spans="1:287" s="480" customFormat="1" ht="15" customHeight="1">
      <c r="A83" s="295"/>
      <c r="B83" s="296"/>
      <c r="C83" s="1292"/>
      <c r="D83" s="1296" t="s">
        <v>46</v>
      </c>
      <c r="E83" s="1296"/>
      <c r="F83" s="564" t="s">
        <v>48</v>
      </c>
      <c r="G83" s="565">
        <v>0.04</v>
      </c>
      <c r="H83" s="564">
        <v>0.09</v>
      </c>
      <c r="I83" s="1027">
        <v>0.14000000000000001</v>
      </c>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6"/>
      <c r="DF83" s="296"/>
      <c r="DG83" s="296"/>
      <c r="DH83" s="296"/>
      <c r="DI83" s="296"/>
      <c r="DJ83" s="296"/>
      <c r="DK83" s="296"/>
      <c r="DL83" s="296"/>
      <c r="DM83" s="296"/>
      <c r="DN83" s="296"/>
      <c r="DO83" s="296"/>
      <c r="DP83" s="296"/>
      <c r="DQ83" s="296"/>
      <c r="DR83" s="296"/>
      <c r="DS83" s="296"/>
      <c r="DT83" s="296"/>
      <c r="DU83" s="296"/>
      <c r="DV83" s="296"/>
      <c r="DW83" s="296"/>
      <c r="DX83" s="296"/>
      <c r="DY83" s="296"/>
      <c r="DZ83" s="296"/>
      <c r="EA83" s="296"/>
      <c r="EB83" s="296"/>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c r="FB83" s="296"/>
      <c r="FC83" s="296"/>
      <c r="FD83" s="296"/>
      <c r="FE83" s="296"/>
      <c r="FF83" s="296"/>
      <c r="FG83" s="296"/>
      <c r="FH83" s="296"/>
      <c r="FI83" s="296"/>
      <c r="FJ83" s="296"/>
      <c r="FK83" s="296"/>
      <c r="FL83" s="296"/>
      <c r="FM83" s="296"/>
      <c r="FN83" s="296"/>
      <c r="FO83" s="296"/>
      <c r="FP83" s="296"/>
      <c r="FQ83" s="296"/>
      <c r="FR83" s="296"/>
      <c r="FS83" s="296"/>
      <c r="FT83" s="296"/>
      <c r="FU83" s="296"/>
      <c r="FV83" s="296"/>
      <c r="FW83" s="296"/>
      <c r="FX83" s="296"/>
      <c r="FY83" s="296"/>
      <c r="FZ83" s="296"/>
      <c r="GA83" s="296"/>
      <c r="GB83" s="296"/>
      <c r="GC83" s="296"/>
      <c r="GD83" s="296"/>
      <c r="GE83" s="296"/>
      <c r="GF83" s="296"/>
      <c r="GG83" s="296"/>
      <c r="GH83" s="296"/>
      <c r="GI83" s="296"/>
      <c r="GJ83" s="296"/>
      <c r="GK83" s="296"/>
      <c r="GL83" s="296"/>
      <c r="GM83" s="296"/>
      <c r="GN83" s="296"/>
      <c r="GO83" s="296"/>
      <c r="GP83" s="296"/>
      <c r="GQ83" s="296"/>
      <c r="GR83" s="296"/>
      <c r="GS83" s="296"/>
      <c r="GT83" s="296"/>
      <c r="GU83" s="296"/>
      <c r="GV83" s="296"/>
      <c r="GW83" s="296"/>
      <c r="GX83" s="296"/>
      <c r="GY83" s="296"/>
      <c r="GZ83" s="296"/>
      <c r="HA83" s="296"/>
      <c r="HB83" s="296"/>
      <c r="HC83" s="296"/>
      <c r="HD83" s="296"/>
      <c r="HE83" s="296"/>
      <c r="HF83" s="296"/>
      <c r="HG83" s="296"/>
      <c r="HH83" s="296"/>
      <c r="HI83" s="296"/>
      <c r="HJ83" s="296"/>
      <c r="HK83" s="296"/>
      <c r="HL83" s="296"/>
      <c r="HM83" s="296"/>
      <c r="HN83" s="296"/>
      <c r="HO83" s="296"/>
      <c r="HP83" s="296"/>
      <c r="HQ83" s="296"/>
      <c r="HR83" s="296"/>
      <c r="HS83" s="296"/>
      <c r="HT83" s="296"/>
      <c r="HU83" s="296"/>
      <c r="HV83" s="296"/>
      <c r="HW83" s="296"/>
      <c r="HX83" s="296"/>
      <c r="HY83" s="296"/>
      <c r="HZ83" s="296"/>
      <c r="IA83" s="296"/>
      <c r="IB83" s="296"/>
      <c r="IC83" s="296"/>
      <c r="ID83" s="296"/>
      <c r="IE83" s="296"/>
      <c r="IF83" s="296"/>
      <c r="IG83" s="296"/>
      <c r="IH83" s="296"/>
      <c r="II83" s="296"/>
      <c r="IJ83" s="296"/>
      <c r="IK83" s="296"/>
      <c r="IL83" s="296"/>
      <c r="IM83" s="296"/>
      <c r="IN83" s="296"/>
      <c r="IO83" s="296"/>
      <c r="IP83" s="296"/>
      <c r="IQ83" s="296"/>
      <c r="IR83" s="296"/>
      <c r="IS83" s="296"/>
      <c r="IT83" s="296"/>
      <c r="IU83" s="296"/>
      <c r="IV83" s="296"/>
      <c r="IW83" s="296"/>
      <c r="IX83" s="296"/>
      <c r="IY83" s="296"/>
      <c r="IZ83" s="296"/>
      <c r="JA83" s="296"/>
      <c r="JB83" s="296"/>
      <c r="JC83" s="296"/>
      <c r="JD83" s="296"/>
      <c r="JE83" s="296"/>
      <c r="JF83" s="296"/>
      <c r="JG83" s="296"/>
      <c r="JH83" s="296"/>
      <c r="JI83" s="296"/>
      <c r="JJ83" s="296"/>
      <c r="JK83" s="296"/>
      <c r="JL83" s="296"/>
      <c r="JM83" s="296"/>
      <c r="JN83" s="296"/>
      <c r="JO83" s="296"/>
      <c r="JP83" s="296"/>
      <c r="JQ83" s="296"/>
      <c r="JR83" s="296"/>
      <c r="JS83" s="296"/>
      <c r="JT83" s="296"/>
      <c r="JU83" s="296"/>
      <c r="JV83" s="296"/>
      <c r="JW83" s="296"/>
      <c r="JX83" s="296"/>
      <c r="JY83" s="296"/>
      <c r="JZ83" s="296"/>
      <c r="KA83" s="296"/>
    </row>
    <row r="84" spans="1:287" s="480" customFormat="1" ht="15" customHeight="1" thickBot="1">
      <c r="A84" s="295"/>
      <c r="B84" s="296"/>
      <c r="C84" s="1293"/>
      <c r="D84" s="1297" t="s">
        <v>47</v>
      </c>
      <c r="E84" s="1297"/>
      <c r="F84" s="567" t="s">
        <v>48</v>
      </c>
      <c r="G84" s="568">
        <v>0.02</v>
      </c>
      <c r="H84" s="573">
        <v>0.03</v>
      </c>
      <c r="I84" s="1028">
        <v>0</v>
      </c>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c r="CA84" s="296"/>
      <c r="CB84" s="296"/>
      <c r="CC84" s="296"/>
      <c r="CD84" s="296"/>
      <c r="CE84" s="296"/>
      <c r="CF84" s="296"/>
      <c r="CG84" s="296"/>
      <c r="CH84" s="296"/>
      <c r="CI84" s="296"/>
      <c r="CJ84" s="296"/>
      <c r="CK84" s="296"/>
      <c r="CL84" s="296"/>
      <c r="CM84" s="296"/>
      <c r="CN84" s="296"/>
      <c r="CO84" s="296"/>
      <c r="CP84" s="296"/>
      <c r="CQ84" s="296"/>
      <c r="CR84" s="296"/>
      <c r="CS84" s="296"/>
      <c r="CT84" s="296"/>
      <c r="CU84" s="296"/>
      <c r="CV84" s="296"/>
      <c r="CW84" s="296"/>
      <c r="CX84" s="296"/>
      <c r="CY84" s="296"/>
      <c r="CZ84" s="296"/>
      <c r="DA84" s="296"/>
      <c r="DB84" s="296"/>
      <c r="DC84" s="296"/>
      <c r="DD84" s="296"/>
      <c r="DE84" s="296"/>
      <c r="DF84" s="296"/>
      <c r="DG84" s="296"/>
      <c r="DH84" s="296"/>
      <c r="DI84" s="296"/>
      <c r="DJ84" s="296"/>
      <c r="DK84" s="296"/>
      <c r="DL84" s="296"/>
      <c r="DM84" s="296"/>
      <c r="DN84" s="296"/>
      <c r="DO84" s="296"/>
      <c r="DP84" s="296"/>
      <c r="DQ84" s="296"/>
      <c r="DR84" s="296"/>
      <c r="DS84" s="296"/>
      <c r="DT84" s="296"/>
      <c r="DU84" s="296"/>
      <c r="DV84" s="296"/>
      <c r="DW84" s="296"/>
      <c r="DX84" s="296"/>
      <c r="DY84" s="296"/>
      <c r="DZ84" s="296"/>
      <c r="EA84" s="296"/>
      <c r="EB84" s="296"/>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G84" s="296"/>
      <c r="FH84" s="296"/>
      <c r="FI84" s="296"/>
      <c r="FJ84" s="296"/>
      <c r="FK84" s="296"/>
      <c r="FL84" s="296"/>
      <c r="FM84" s="296"/>
      <c r="FN84" s="296"/>
      <c r="FO84" s="296"/>
      <c r="FP84" s="296"/>
      <c r="FQ84" s="296"/>
      <c r="FR84" s="296"/>
      <c r="FS84" s="296"/>
      <c r="FT84" s="296"/>
      <c r="FU84" s="296"/>
      <c r="FV84" s="296"/>
      <c r="FW84" s="296"/>
      <c r="FX84" s="296"/>
      <c r="FY84" s="296"/>
      <c r="FZ84" s="296"/>
      <c r="GA84" s="296"/>
      <c r="GB84" s="296"/>
      <c r="GC84" s="296"/>
      <c r="GD84" s="296"/>
      <c r="GE84" s="296"/>
      <c r="GF84" s="296"/>
      <c r="GG84" s="296"/>
      <c r="GH84" s="296"/>
      <c r="GI84" s="296"/>
      <c r="GJ84" s="296"/>
      <c r="GK84" s="296"/>
      <c r="GL84" s="296"/>
      <c r="GM84" s="296"/>
      <c r="GN84" s="296"/>
      <c r="GO84" s="296"/>
      <c r="GP84" s="296"/>
      <c r="GQ84" s="296"/>
      <c r="GR84" s="296"/>
      <c r="GS84" s="296"/>
      <c r="GT84" s="296"/>
      <c r="GU84" s="296"/>
      <c r="GV84" s="296"/>
      <c r="GW84" s="296"/>
      <c r="GX84" s="296"/>
      <c r="GY84" s="296"/>
      <c r="GZ84" s="296"/>
      <c r="HA84" s="296"/>
      <c r="HB84" s="296"/>
      <c r="HC84" s="296"/>
      <c r="HD84" s="296"/>
      <c r="HE84" s="296"/>
      <c r="HF84" s="296"/>
      <c r="HG84" s="296"/>
      <c r="HH84" s="296"/>
      <c r="HI84" s="296"/>
      <c r="HJ84" s="296"/>
      <c r="HK84" s="296"/>
      <c r="HL84" s="296"/>
      <c r="HM84" s="296"/>
      <c r="HN84" s="296"/>
      <c r="HO84" s="296"/>
      <c r="HP84" s="296"/>
      <c r="HQ84" s="296"/>
      <c r="HR84" s="296"/>
      <c r="HS84" s="296"/>
      <c r="HT84" s="296"/>
      <c r="HU84" s="296"/>
      <c r="HV84" s="296"/>
      <c r="HW84" s="296"/>
      <c r="HX84" s="296"/>
      <c r="HY84" s="296"/>
      <c r="HZ84" s="296"/>
      <c r="IA84" s="296"/>
      <c r="IB84" s="296"/>
      <c r="IC84" s="296"/>
      <c r="ID84" s="296"/>
      <c r="IE84" s="296"/>
      <c r="IF84" s="296"/>
      <c r="IG84" s="296"/>
      <c r="IH84" s="296"/>
      <c r="II84" s="296"/>
      <c r="IJ84" s="296"/>
      <c r="IK84" s="296"/>
      <c r="IL84" s="296"/>
      <c r="IM84" s="296"/>
      <c r="IN84" s="296"/>
      <c r="IO84" s="296"/>
      <c r="IP84" s="296"/>
      <c r="IQ84" s="296"/>
      <c r="IR84" s="296"/>
      <c r="IS84" s="296"/>
      <c r="IT84" s="296"/>
      <c r="IU84" s="296"/>
      <c r="IV84" s="296"/>
      <c r="IW84" s="296"/>
      <c r="IX84" s="296"/>
      <c r="IY84" s="296"/>
      <c r="IZ84" s="296"/>
      <c r="JA84" s="296"/>
      <c r="JB84" s="296"/>
      <c r="JC84" s="296"/>
      <c r="JD84" s="296"/>
      <c r="JE84" s="296"/>
      <c r="JF84" s="296"/>
      <c r="JG84" s="296"/>
      <c r="JH84" s="296"/>
      <c r="JI84" s="296"/>
      <c r="JJ84" s="296"/>
      <c r="JK84" s="296"/>
      <c r="JL84" s="296"/>
      <c r="JM84" s="296"/>
      <c r="JN84" s="296"/>
      <c r="JO84" s="296"/>
      <c r="JP84" s="296"/>
      <c r="JQ84" s="296"/>
      <c r="JR84" s="296"/>
      <c r="JS84" s="296"/>
      <c r="JT84" s="296"/>
      <c r="JU84" s="296"/>
      <c r="JV84" s="296"/>
      <c r="JW84" s="296"/>
      <c r="JX84" s="296"/>
      <c r="JY84" s="296"/>
      <c r="JZ84" s="296"/>
      <c r="KA84" s="296"/>
    </row>
    <row r="85" spans="1:287" s="480" customFormat="1" ht="15" customHeight="1">
      <c r="A85" s="295"/>
      <c r="B85" s="296"/>
      <c r="C85" s="1304" t="s">
        <v>66</v>
      </c>
      <c r="D85" s="1298" t="s">
        <v>63</v>
      </c>
      <c r="E85" s="1298"/>
      <c r="F85" s="561">
        <v>0.2</v>
      </c>
      <c r="G85" s="562">
        <v>0.19</v>
      </c>
      <c r="H85" s="563">
        <v>0.21</v>
      </c>
      <c r="I85" s="1026">
        <v>0.2</v>
      </c>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6"/>
      <c r="CJ85" s="296"/>
      <c r="CK85" s="296"/>
      <c r="CL85" s="296"/>
      <c r="CM85" s="296"/>
      <c r="CN85" s="296"/>
      <c r="CO85" s="296"/>
      <c r="CP85" s="296"/>
      <c r="CQ85" s="296"/>
      <c r="CR85" s="296"/>
      <c r="CS85" s="296"/>
      <c r="CT85" s="296"/>
      <c r="CU85" s="296"/>
      <c r="CV85" s="296"/>
      <c r="CW85" s="296"/>
      <c r="CX85" s="296"/>
      <c r="CY85" s="296"/>
      <c r="CZ85" s="296"/>
      <c r="DA85" s="296"/>
      <c r="DB85" s="296"/>
      <c r="DC85" s="296"/>
      <c r="DD85" s="296"/>
      <c r="DE85" s="296"/>
      <c r="DF85" s="296"/>
      <c r="DG85" s="296"/>
      <c r="DH85" s="296"/>
      <c r="DI85" s="296"/>
      <c r="DJ85" s="296"/>
      <c r="DK85" s="296"/>
      <c r="DL85" s="296"/>
      <c r="DM85" s="296"/>
      <c r="DN85" s="296"/>
      <c r="DO85" s="296"/>
      <c r="DP85" s="296"/>
      <c r="DQ85" s="296"/>
      <c r="DR85" s="296"/>
      <c r="DS85" s="296"/>
      <c r="DT85" s="296"/>
      <c r="DU85" s="296"/>
      <c r="DV85" s="296"/>
      <c r="DW85" s="296"/>
      <c r="DX85" s="296"/>
      <c r="DY85" s="296"/>
      <c r="DZ85" s="296"/>
      <c r="EA85" s="296"/>
      <c r="EB85" s="296"/>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G85" s="296"/>
      <c r="FH85" s="296"/>
      <c r="FI85" s="296"/>
      <c r="FJ85" s="296"/>
      <c r="FK85" s="296"/>
      <c r="FL85" s="296"/>
      <c r="FM85" s="296"/>
      <c r="FN85" s="296"/>
      <c r="FO85" s="296"/>
      <c r="FP85" s="296"/>
      <c r="FQ85" s="296"/>
      <c r="FR85" s="296"/>
      <c r="FS85" s="296"/>
      <c r="FT85" s="296"/>
      <c r="FU85" s="296"/>
      <c r="FV85" s="296"/>
      <c r="FW85" s="296"/>
      <c r="FX85" s="296"/>
      <c r="FY85" s="296"/>
      <c r="FZ85" s="296"/>
      <c r="GA85" s="296"/>
      <c r="GB85" s="296"/>
      <c r="GC85" s="296"/>
      <c r="GD85" s="296"/>
      <c r="GE85" s="296"/>
      <c r="GF85" s="296"/>
      <c r="GG85" s="296"/>
      <c r="GH85" s="296"/>
      <c r="GI85" s="296"/>
      <c r="GJ85" s="296"/>
      <c r="GK85" s="296"/>
      <c r="GL85" s="296"/>
      <c r="GM85" s="296"/>
      <c r="GN85" s="296"/>
      <c r="GO85" s="296"/>
      <c r="GP85" s="296"/>
      <c r="GQ85" s="296"/>
      <c r="GR85" s="296"/>
      <c r="GS85" s="296"/>
      <c r="GT85" s="296"/>
      <c r="GU85" s="296"/>
      <c r="GV85" s="296"/>
      <c r="GW85" s="296"/>
      <c r="GX85" s="296"/>
      <c r="GY85" s="296"/>
      <c r="GZ85" s="296"/>
      <c r="HA85" s="296"/>
      <c r="HB85" s="296"/>
      <c r="HC85" s="296"/>
      <c r="HD85" s="296"/>
      <c r="HE85" s="296"/>
      <c r="HF85" s="296"/>
      <c r="HG85" s="296"/>
      <c r="HH85" s="296"/>
      <c r="HI85" s="296"/>
      <c r="HJ85" s="296"/>
      <c r="HK85" s="296"/>
      <c r="HL85" s="296"/>
      <c r="HM85" s="296"/>
      <c r="HN85" s="296"/>
      <c r="HO85" s="296"/>
      <c r="HP85" s="296"/>
      <c r="HQ85" s="296"/>
      <c r="HR85" s="296"/>
      <c r="HS85" s="296"/>
      <c r="HT85" s="296"/>
      <c r="HU85" s="296"/>
      <c r="HV85" s="296"/>
      <c r="HW85" s="296"/>
      <c r="HX85" s="296"/>
      <c r="HY85" s="296"/>
      <c r="HZ85" s="296"/>
      <c r="IA85" s="296"/>
      <c r="IB85" s="296"/>
      <c r="IC85" s="296"/>
      <c r="ID85" s="296"/>
      <c r="IE85" s="296"/>
      <c r="IF85" s="296"/>
      <c r="IG85" s="296"/>
      <c r="IH85" s="296"/>
      <c r="II85" s="296"/>
      <c r="IJ85" s="296"/>
      <c r="IK85" s="296"/>
      <c r="IL85" s="296"/>
      <c r="IM85" s="296"/>
      <c r="IN85" s="296"/>
      <c r="IO85" s="296"/>
      <c r="IP85" s="296"/>
      <c r="IQ85" s="296"/>
      <c r="IR85" s="296"/>
      <c r="IS85" s="296"/>
      <c r="IT85" s="296"/>
      <c r="IU85" s="296"/>
      <c r="IV85" s="296"/>
      <c r="IW85" s="296"/>
      <c r="IX85" s="296"/>
      <c r="IY85" s="296"/>
      <c r="IZ85" s="296"/>
      <c r="JA85" s="296"/>
      <c r="JB85" s="296"/>
      <c r="JC85" s="296"/>
      <c r="JD85" s="296"/>
      <c r="JE85" s="296"/>
      <c r="JF85" s="296"/>
      <c r="JG85" s="296"/>
      <c r="JH85" s="296"/>
      <c r="JI85" s="296"/>
      <c r="JJ85" s="296"/>
      <c r="JK85" s="296"/>
      <c r="JL85" s="296"/>
      <c r="JM85" s="296"/>
      <c r="JN85" s="296"/>
      <c r="JO85" s="296"/>
      <c r="JP85" s="296"/>
      <c r="JQ85" s="296"/>
      <c r="JR85" s="296"/>
      <c r="JS85" s="296"/>
      <c r="JT85" s="296"/>
      <c r="JU85" s="296"/>
      <c r="JV85" s="296"/>
      <c r="JW85" s="296"/>
      <c r="JX85" s="296"/>
      <c r="JY85" s="296"/>
      <c r="JZ85" s="296"/>
      <c r="KA85" s="296"/>
    </row>
    <row r="86" spans="1:287" s="480" customFormat="1" ht="15" customHeight="1">
      <c r="A86" s="295"/>
      <c r="B86" s="296"/>
      <c r="C86" s="1305"/>
      <c r="D86" s="1296" t="s">
        <v>64</v>
      </c>
      <c r="E86" s="1296"/>
      <c r="F86" s="564">
        <v>0.69</v>
      </c>
      <c r="G86" s="565">
        <v>0.69</v>
      </c>
      <c r="H86" s="564">
        <v>0.67</v>
      </c>
      <c r="I86" s="1027">
        <v>0.66</v>
      </c>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c r="CU86" s="296"/>
      <c r="CV86" s="296"/>
      <c r="CW86" s="296"/>
      <c r="CX86" s="296"/>
      <c r="CY86" s="296"/>
      <c r="CZ86" s="296"/>
      <c r="DA86" s="296"/>
      <c r="DB86" s="296"/>
      <c r="DC86" s="296"/>
      <c r="DD86" s="296"/>
      <c r="DE86" s="296"/>
      <c r="DF86" s="296"/>
      <c r="DG86" s="296"/>
      <c r="DH86" s="296"/>
      <c r="DI86" s="296"/>
      <c r="DJ86" s="296"/>
      <c r="DK86" s="296"/>
      <c r="DL86" s="296"/>
      <c r="DM86" s="296"/>
      <c r="DN86" s="296"/>
      <c r="DO86" s="296"/>
      <c r="DP86" s="296"/>
      <c r="DQ86" s="296"/>
      <c r="DR86" s="296"/>
      <c r="DS86" s="296"/>
      <c r="DT86" s="296"/>
      <c r="DU86" s="296"/>
      <c r="DV86" s="296"/>
      <c r="DW86" s="296"/>
      <c r="DX86" s="296"/>
      <c r="DY86" s="296"/>
      <c r="DZ86" s="296"/>
      <c r="EA86" s="296"/>
      <c r="EB86" s="296"/>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G86" s="296"/>
      <c r="FH86" s="296"/>
      <c r="FI86" s="296"/>
      <c r="FJ86" s="296"/>
      <c r="FK86" s="296"/>
      <c r="FL86" s="296"/>
      <c r="FM86" s="296"/>
      <c r="FN86" s="296"/>
      <c r="FO86" s="296"/>
      <c r="FP86" s="296"/>
      <c r="FQ86" s="296"/>
      <c r="FR86" s="296"/>
      <c r="FS86" s="296"/>
      <c r="FT86" s="296"/>
      <c r="FU86" s="296"/>
      <c r="FV86" s="296"/>
      <c r="FW86" s="296"/>
      <c r="FX86" s="296"/>
      <c r="FY86" s="296"/>
      <c r="FZ86" s="296"/>
      <c r="GA86" s="296"/>
      <c r="GB86" s="296"/>
      <c r="GC86" s="296"/>
      <c r="GD86" s="296"/>
      <c r="GE86" s="296"/>
      <c r="GF86" s="296"/>
      <c r="GG86" s="296"/>
      <c r="GH86" s="296"/>
      <c r="GI86" s="296"/>
      <c r="GJ86" s="296"/>
      <c r="GK86" s="296"/>
      <c r="GL86" s="296"/>
      <c r="GM86" s="296"/>
      <c r="GN86" s="296"/>
      <c r="GO86" s="296"/>
      <c r="GP86" s="296"/>
      <c r="GQ86" s="296"/>
      <c r="GR86" s="296"/>
      <c r="GS86" s="296"/>
      <c r="GT86" s="296"/>
      <c r="GU86" s="296"/>
      <c r="GV86" s="296"/>
      <c r="GW86" s="296"/>
      <c r="GX86" s="296"/>
      <c r="GY86" s="296"/>
      <c r="GZ86" s="296"/>
      <c r="HA86" s="296"/>
      <c r="HB86" s="296"/>
      <c r="HC86" s="296"/>
      <c r="HD86" s="296"/>
      <c r="HE86" s="296"/>
      <c r="HF86" s="296"/>
      <c r="HG86" s="296"/>
      <c r="HH86" s="296"/>
      <c r="HI86" s="296"/>
      <c r="HJ86" s="296"/>
      <c r="HK86" s="296"/>
      <c r="HL86" s="296"/>
      <c r="HM86" s="296"/>
      <c r="HN86" s="296"/>
      <c r="HO86" s="296"/>
      <c r="HP86" s="296"/>
      <c r="HQ86" s="296"/>
      <c r="HR86" s="296"/>
      <c r="HS86" s="296"/>
      <c r="HT86" s="296"/>
      <c r="HU86" s="296"/>
      <c r="HV86" s="296"/>
      <c r="HW86" s="296"/>
      <c r="HX86" s="296"/>
      <c r="HY86" s="296"/>
      <c r="HZ86" s="296"/>
      <c r="IA86" s="296"/>
      <c r="IB86" s="296"/>
      <c r="IC86" s="296"/>
      <c r="ID86" s="296"/>
      <c r="IE86" s="296"/>
      <c r="IF86" s="296"/>
      <c r="IG86" s="296"/>
      <c r="IH86" s="296"/>
      <c r="II86" s="296"/>
      <c r="IJ86" s="296"/>
      <c r="IK86" s="296"/>
      <c r="IL86" s="296"/>
      <c r="IM86" s="296"/>
      <c r="IN86" s="296"/>
      <c r="IO86" s="296"/>
      <c r="IP86" s="296"/>
      <c r="IQ86" s="296"/>
      <c r="IR86" s="296"/>
      <c r="IS86" s="296"/>
      <c r="IT86" s="296"/>
      <c r="IU86" s="296"/>
      <c r="IV86" s="296"/>
      <c r="IW86" s="296"/>
      <c r="IX86" s="296"/>
      <c r="IY86" s="296"/>
      <c r="IZ86" s="296"/>
      <c r="JA86" s="296"/>
      <c r="JB86" s="296"/>
      <c r="JC86" s="296"/>
      <c r="JD86" s="296"/>
      <c r="JE86" s="296"/>
      <c r="JF86" s="296"/>
      <c r="JG86" s="296"/>
      <c r="JH86" s="296"/>
      <c r="JI86" s="296"/>
      <c r="JJ86" s="296"/>
      <c r="JK86" s="296"/>
      <c r="JL86" s="296"/>
      <c r="JM86" s="296"/>
      <c r="JN86" s="296"/>
      <c r="JO86" s="296"/>
      <c r="JP86" s="296"/>
      <c r="JQ86" s="296"/>
      <c r="JR86" s="296"/>
      <c r="JS86" s="296"/>
      <c r="JT86" s="296"/>
      <c r="JU86" s="296"/>
      <c r="JV86" s="296"/>
      <c r="JW86" s="296"/>
      <c r="JX86" s="296"/>
      <c r="JY86" s="296"/>
      <c r="JZ86" s="296"/>
      <c r="KA86" s="296"/>
    </row>
    <row r="87" spans="1:287" s="480" customFormat="1" ht="15" customHeight="1" thickBot="1">
      <c r="A87" s="295"/>
      <c r="B87" s="296"/>
      <c r="C87" s="1305"/>
      <c r="D87" s="1297" t="s">
        <v>65</v>
      </c>
      <c r="E87" s="1297"/>
      <c r="F87" s="567">
        <v>0.11</v>
      </c>
      <c r="G87" s="568">
        <v>0.12</v>
      </c>
      <c r="H87" s="567">
        <v>0.13</v>
      </c>
      <c r="I87" s="1028">
        <v>0.14000000000000001</v>
      </c>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c r="CU87" s="296"/>
      <c r="CV87" s="296"/>
      <c r="CW87" s="296"/>
      <c r="CX87" s="296"/>
      <c r="CY87" s="296"/>
      <c r="CZ87" s="296"/>
      <c r="DA87" s="296"/>
      <c r="DB87" s="296"/>
      <c r="DC87" s="296"/>
      <c r="DD87" s="296"/>
      <c r="DE87" s="296"/>
      <c r="DF87" s="296"/>
      <c r="DG87" s="296"/>
      <c r="DH87" s="296"/>
      <c r="DI87" s="296"/>
      <c r="DJ87" s="296"/>
      <c r="DK87" s="296"/>
      <c r="DL87" s="296"/>
      <c r="DM87" s="296"/>
      <c r="DN87" s="296"/>
      <c r="DO87" s="296"/>
      <c r="DP87" s="296"/>
      <c r="DQ87" s="296"/>
      <c r="DR87" s="296"/>
      <c r="DS87" s="296"/>
      <c r="DT87" s="296"/>
      <c r="DU87" s="296"/>
      <c r="DV87" s="296"/>
      <c r="DW87" s="296"/>
      <c r="DX87" s="296"/>
      <c r="DY87" s="296"/>
      <c r="DZ87" s="296"/>
      <c r="EA87" s="296"/>
      <c r="EB87" s="296"/>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G87" s="296"/>
      <c r="FH87" s="296"/>
      <c r="FI87" s="296"/>
      <c r="FJ87" s="296"/>
      <c r="FK87" s="296"/>
      <c r="FL87" s="296"/>
      <c r="FM87" s="296"/>
      <c r="FN87" s="296"/>
      <c r="FO87" s="296"/>
      <c r="FP87" s="296"/>
      <c r="FQ87" s="296"/>
      <c r="FR87" s="296"/>
      <c r="FS87" s="296"/>
      <c r="FT87" s="296"/>
      <c r="FU87" s="296"/>
      <c r="FV87" s="296"/>
      <c r="FW87" s="296"/>
      <c r="FX87" s="296"/>
      <c r="FY87" s="296"/>
      <c r="FZ87" s="296"/>
      <c r="GA87" s="296"/>
      <c r="GB87" s="296"/>
      <c r="GC87" s="296"/>
      <c r="GD87" s="296"/>
      <c r="GE87" s="296"/>
      <c r="GF87" s="296"/>
      <c r="GG87" s="296"/>
      <c r="GH87" s="296"/>
      <c r="GI87" s="296"/>
      <c r="GJ87" s="296"/>
      <c r="GK87" s="296"/>
      <c r="GL87" s="296"/>
      <c r="GM87" s="296"/>
      <c r="GN87" s="296"/>
      <c r="GO87" s="296"/>
      <c r="GP87" s="296"/>
      <c r="GQ87" s="296"/>
      <c r="GR87" s="296"/>
      <c r="GS87" s="296"/>
      <c r="GT87" s="296"/>
      <c r="GU87" s="296"/>
      <c r="GV87" s="296"/>
      <c r="GW87" s="296"/>
      <c r="GX87" s="296"/>
      <c r="GY87" s="296"/>
      <c r="GZ87" s="296"/>
      <c r="HA87" s="296"/>
      <c r="HB87" s="296"/>
      <c r="HC87" s="296"/>
      <c r="HD87" s="296"/>
      <c r="HE87" s="296"/>
      <c r="HF87" s="296"/>
      <c r="HG87" s="296"/>
      <c r="HH87" s="296"/>
      <c r="HI87" s="296"/>
      <c r="HJ87" s="296"/>
      <c r="HK87" s="296"/>
      <c r="HL87" s="296"/>
      <c r="HM87" s="296"/>
      <c r="HN87" s="296"/>
      <c r="HO87" s="296"/>
      <c r="HP87" s="296"/>
      <c r="HQ87" s="296"/>
      <c r="HR87" s="296"/>
      <c r="HS87" s="296"/>
      <c r="HT87" s="296"/>
      <c r="HU87" s="296"/>
      <c r="HV87" s="296"/>
      <c r="HW87" s="296"/>
      <c r="HX87" s="296"/>
      <c r="HY87" s="296"/>
      <c r="HZ87" s="296"/>
      <c r="IA87" s="296"/>
      <c r="IB87" s="296"/>
      <c r="IC87" s="296"/>
      <c r="ID87" s="296"/>
      <c r="IE87" s="296"/>
      <c r="IF87" s="296"/>
      <c r="IG87" s="296"/>
      <c r="IH87" s="296"/>
      <c r="II87" s="296"/>
      <c r="IJ87" s="296"/>
      <c r="IK87" s="296"/>
      <c r="IL87" s="296"/>
      <c r="IM87" s="296"/>
      <c r="IN87" s="296"/>
      <c r="IO87" s="296"/>
      <c r="IP87" s="296"/>
      <c r="IQ87" s="296"/>
      <c r="IR87" s="296"/>
      <c r="IS87" s="296"/>
      <c r="IT87" s="296"/>
      <c r="IU87" s="296"/>
      <c r="IV87" s="296"/>
      <c r="IW87" s="296"/>
      <c r="IX87" s="296"/>
      <c r="IY87" s="296"/>
      <c r="IZ87" s="296"/>
      <c r="JA87" s="296"/>
      <c r="JB87" s="296"/>
      <c r="JC87" s="296"/>
      <c r="JD87" s="296"/>
      <c r="JE87" s="296"/>
      <c r="JF87" s="296"/>
      <c r="JG87" s="296"/>
      <c r="JH87" s="296"/>
      <c r="JI87" s="296"/>
      <c r="JJ87" s="296"/>
      <c r="JK87" s="296"/>
      <c r="JL87" s="296"/>
      <c r="JM87" s="296"/>
      <c r="JN87" s="296"/>
      <c r="JO87" s="296"/>
      <c r="JP87" s="296"/>
      <c r="JQ87" s="296"/>
      <c r="JR87" s="296"/>
      <c r="JS87" s="296"/>
      <c r="JT87" s="296"/>
      <c r="JU87" s="296"/>
      <c r="JV87" s="296"/>
      <c r="JW87" s="296"/>
      <c r="JX87" s="296"/>
      <c r="JY87" s="296"/>
      <c r="JZ87" s="296"/>
      <c r="KA87" s="296"/>
    </row>
    <row r="88" spans="1:287" s="480" customFormat="1" ht="15" customHeight="1">
      <c r="A88" s="295"/>
      <c r="B88" s="296"/>
      <c r="C88" s="1305"/>
      <c r="D88" s="1307" t="s">
        <v>43</v>
      </c>
      <c r="E88" s="1307"/>
      <c r="F88" s="569">
        <v>0.87</v>
      </c>
      <c r="G88" s="570">
        <v>0.7</v>
      </c>
      <c r="H88" s="569">
        <v>0.69</v>
      </c>
      <c r="I88" s="1027">
        <v>0.68</v>
      </c>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c r="IQ88" s="296"/>
      <c r="IR88" s="296"/>
      <c r="IS88" s="296"/>
      <c r="IT88" s="296"/>
      <c r="IU88" s="296"/>
      <c r="IV88" s="296"/>
      <c r="IW88" s="296"/>
      <c r="IX88" s="296"/>
      <c r="IY88" s="296"/>
      <c r="IZ88" s="296"/>
      <c r="JA88" s="296"/>
      <c r="JB88" s="296"/>
      <c r="JC88" s="296"/>
      <c r="JD88" s="296"/>
      <c r="JE88" s="296"/>
      <c r="JF88" s="296"/>
      <c r="JG88" s="296"/>
      <c r="JH88" s="296"/>
      <c r="JI88" s="296"/>
      <c r="JJ88" s="296"/>
      <c r="JK88" s="296"/>
      <c r="JL88" s="296"/>
      <c r="JM88" s="296"/>
      <c r="JN88" s="296"/>
      <c r="JO88" s="296"/>
      <c r="JP88" s="296"/>
      <c r="JQ88" s="296"/>
      <c r="JR88" s="296"/>
      <c r="JS88" s="296"/>
      <c r="JT88" s="296"/>
      <c r="JU88" s="296"/>
      <c r="JV88" s="296"/>
      <c r="JW88" s="296"/>
      <c r="JX88" s="296"/>
      <c r="JY88" s="296"/>
      <c r="JZ88" s="296"/>
      <c r="KA88" s="296"/>
    </row>
    <row r="89" spans="1:287" s="480" customFormat="1" ht="15" customHeight="1">
      <c r="A89" s="295"/>
      <c r="B89" s="296"/>
      <c r="C89" s="1305"/>
      <c r="D89" s="1296" t="s">
        <v>44</v>
      </c>
      <c r="E89" s="1296"/>
      <c r="F89" s="571">
        <v>0.13</v>
      </c>
      <c r="G89" s="572">
        <v>0.12</v>
      </c>
      <c r="H89" s="571">
        <v>0.13</v>
      </c>
      <c r="I89" s="1027">
        <v>0.14000000000000001</v>
      </c>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c r="AZ89" s="296"/>
      <c r="BA89" s="296"/>
      <c r="BB89" s="296"/>
      <c r="BC89" s="296"/>
      <c r="BD89" s="296"/>
      <c r="BE89" s="296"/>
      <c r="BF89" s="296"/>
      <c r="BG89" s="296"/>
      <c r="BH89" s="296"/>
      <c r="BI89" s="296"/>
      <c r="BJ89" s="296"/>
      <c r="BK89" s="296"/>
      <c r="BL89" s="296"/>
      <c r="BM89" s="296"/>
      <c r="BN89" s="296"/>
      <c r="BO89" s="296"/>
      <c r="BP89" s="296"/>
      <c r="BQ89" s="296"/>
      <c r="BR89" s="296"/>
      <c r="BS89" s="296"/>
      <c r="BT89" s="296"/>
      <c r="BU89" s="296"/>
      <c r="BV89" s="296"/>
      <c r="BW89" s="296"/>
      <c r="BX89" s="296"/>
      <c r="BY89" s="296"/>
      <c r="BZ89" s="296"/>
      <c r="CA89" s="296"/>
      <c r="CB89" s="296"/>
      <c r="CC89" s="296"/>
      <c r="CD89" s="296"/>
      <c r="CE89" s="296"/>
      <c r="CF89" s="296"/>
      <c r="CG89" s="296"/>
      <c r="CH89" s="296"/>
      <c r="CI89" s="296"/>
      <c r="CJ89" s="296"/>
      <c r="CK89" s="296"/>
      <c r="CL89" s="296"/>
      <c r="CM89" s="296"/>
      <c r="CN89" s="296"/>
      <c r="CO89" s="296"/>
      <c r="CP89" s="296"/>
      <c r="CQ89" s="296"/>
      <c r="CR89" s="296"/>
      <c r="CS89" s="296"/>
      <c r="CT89" s="296"/>
      <c r="CU89" s="296"/>
      <c r="CV89" s="296"/>
      <c r="CW89" s="296"/>
      <c r="CX89" s="296"/>
      <c r="CY89" s="296"/>
      <c r="CZ89" s="296"/>
      <c r="DA89" s="296"/>
      <c r="DB89" s="296"/>
      <c r="DC89" s="296"/>
      <c r="DD89" s="296"/>
      <c r="DE89" s="296"/>
      <c r="DF89" s="296"/>
      <c r="DG89" s="296"/>
      <c r="DH89" s="296"/>
      <c r="DI89" s="296"/>
      <c r="DJ89" s="296"/>
      <c r="DK89" s="296"/>
      <c r="DL89" s="296"/>
      <c r="DM89" s="296"/>
      <c r="DN89" s="296"/>
      <c r="DO89" s="296"/>
      <c r="DP89" s="296"/>
      <c r="DQ89" s="296"/>
      <c r="DR89" s="296"/>
      <c r="DS89" s="296"/>
      <c r="DT89" s="296"/>
      <c r="DU89" s="296"/>
      <c r="DV89" s="296"/>
      <c r="DW89" s="296"/>
      <c r="DX89" s="296"/>
      <c r="DY89" s="296"/>
      <c r="DZ89" s="296"/>
      <c r="EA89" s="296"/>
      <c r="EB89" s="296"/>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G89" s="296"/>
      <c r="FH89" s="296"/>
      <c r="FI89" s="296"/>
      <c r="FJ89" s="296"/>
      <c r="FK89" s="296"/>
      <c r="FL89" s="296"/>
      <c r="FM89" s="296"/>
      <c r="FN89" s="296"/>
      <c r="FO89" s="296"/>
      <c r="FP89" s="296"/>
      <c r="FQ89" s="296"/>
      <c r="FR89" s="296"/>
      <c r="FS89" s="296"/>
      <c r="FT89" s="296"/>
      <c r="FU89" s="296"/>
      <c r="FV89" s="296"/>
      <c r="FW89" s="296"/>
      <c r="FX89" s="296"/>
      <c r="FY89" s="296"/>
      <c r="FZ89" s="296"/>
      <c r="GA89" s="296"/>
      <c r="GB89" s="296"/>
      <c r="GC89" s="296"/>
      <c r="GD89" s="296"/>
      <c r="GE89" s="296"/>
      <c r="GF89" s="296"/>
      <c r="GG89" s="296"/>
      <c r="GH89" s="296"/>
      <c r="GI89" s="296"/>
      <c r="GJ89" s="296"/>
      <c r="GK89" s="296"/>
      <c r="GL89" s="296"/>
      <c r="GM89" s="296"/>
      <c r="GN89" s="296"/>
      <c r="GO89" s="296"/>
      <c r="GP89" s="296"/>
      <c r="GQ89" s="296"/>
      <c r="GR89" s="296"/>
      <c r="GS89" s="296"/>
      <c r="GT89" s="296"/>
      <c r="GU89" s="296"/>
      <c r="GV89" s="296"/>
      <c r="GW89" s="296"/>
      <c r="GX89" s="296"/>
      <c r="GY89" s="296"/>
      <c r="GZ89" s="296"/>
      <c r="HA89" s="296"/>
      <c r="HB89" s="296"/>
      <c r="HC89" s="296"/>
      <c r="HD89" s="296"/>
      <c r="HE89" s="296"/>
      <c r="HF89" s="296"/>
      <c r="HG89" s="296"/>
      <c r="HH89" s="296"/>
      <c r="HI89" s="296"/>
      <c r="HJ89" s="296"/>
      <c r="HK89" s="296"/>
      <c r="HL89" s="296"/>
      <c r="HM89" s="296"/>
      <c r="HN89" s="296"/>
      <c r="HO89" s="296"/>
      <c r="HP89" s="296"/>
      <c r="HQ89" s="296"/>
      <c r="HR89" s="296"/>
      <c r="HS89" s="296"/>
      <c r="HT89" s="296"/>
      <c r="HU89" s="296"/>
      <c r="HV89" s="296"/>
      <c r="HW89" s="296"/>
      <c r="HX89" s="296"/>
      <c r="HY89" s="296"/>
      <c r="HZ89" s="296"/>
      <c r="IA89" s="296"/>
      <c r="IB89" s="296"/>
      <c r="IC89" s="296"/>
      <c r="ID89" s="296"/>
      <c r="IE89" s="296"/>
      <c r="IF89" s="296"/>
      <c r="IG89" s="296"/>
      <c r="IH89" s="296"/>
      <c r="II89" s="296"/>
      <c r="IJ89" s="296"/>
      <c r="IK89" s="296"/>
      <c r="IL89" s="296"/>
      <c r="IM89" s="296"/>
      <c r="IN89" s="296"/>
      <c r="IO89" s="296"/>
      <c r="IP89" s="296"/>
      <c r="IQ89" s="296"/>
      <c r="IR89" s="296"/>
      <c r="IS89" s="296"/>
      <c r="IT89" s="296"/>
      <c r="IU89" s="296"/>
      <c r="IV89" s="296"/>
      <c r="IW89" s="296"/>
      <c r="IX89" s="296"/>
      <c r="IY89" s="296"/>
      <c r="IZ89" s="296"/>
      <c r="JA89" s="296"/>
      <c r="JB89" s="296"/>
      <c r="JC89" s="296"/>
      <c r="JD89" s="296"/>
      <c r="JE89" s="296"/>
      <c r="JF89" s="296"/>
      <c r="JG89" s="296"/>
      <c r="JH89" s="296"/>
      <c r="JI89" s="296"/>
      <c r="JJ89" s="296"/>
      <c r="JK89" s="296"/>
      <c r="JL89" s="296"/>
      <c r="JM89" s="296"/>
      <c r="JN89" s="296"/>
      <c r="JO89" s="296"/>
      <c r="JP89" s="296"/>
      <c r="JQ89" s="296"/>
      <c r="JR89" s="296"/>
      <c r="JS89" s="296"/>
      <c r="JT89" s="296"/>
      <c r="JU89" s="296"/>
      <c r="JV89" s="296"/>
      <c r="JW89" s="296"/>
      <c r="JX89" s="296"/>
      <c r="JY89" s="296"/>
      <c r="JZ89" s="296"/>
      <c r="KA89" s="296"/>
    </row>
    <row r="90" spans="1:287" s="480" customFormat="1" ht="15" customHeight="1">
      <c r="A90" s="295"/>
      <c r="B90" s="296"/>
      <c r="C90" s="1305"/>
      <c r="D90" s="1296" t="s">
        <v>46</v>
      </c>
      <c r="E90" s="1296"/>
      <c r="F90" s="564" t="s">
        <v>48</v>
      </c>
      <c r="G90" s="565">
        <v>0.17</v>
      </c>
      <c r="H90" s="564">
        <v>0.01</v>
      </c>
      <c r="I90" s="1027">
        <v>0</v>
      </c>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c r="CA90" s="296"/>
      <c r="CB90" s="296"/>
      <c r="CC90" s="296"/>
      <c r="CD90" s="296"/>
      <c r="CE90" s="296"/>
      <c r="CF90" s="296"/>
      <c r="CG90" s="296"/>
      <c r="CH90" s="296"/>
      <c r="CI90" s="296"/>
      <c r="CJ90" s="296"/>
      <c r="CK90" s="296"/>
      <c r="CL90" s="296"/>
      <c r="CM90" s="296"/>
      <c r="CN90" s="296"/>
      <c r="CO90" s="296"/>
      <c r="CP90" s="296"/>
      <c r="CQ90" s="296"/>
      <c r="CR90" s="296"/>
      <c r="CS90" s="296"/>
      <c r="CT90" s="296"/>
      <c r="CU90" s="296"/>
      <c r="CV90" s="296"/>
      <c r="CW90" s="296"/>
      <c r="CX90" s="296"/>
      <c r="CY90" s="296"/>
      <c r="CZ90" s="296"/>
      <c r="DA90" s="296"/>
      <c r="DB90" s="296"/>
      <c r="DC90" s="296"/>
      <c r="DD90" s="296"/>
      <c r="DE90" s="296"/>
      <c r="DF90" s="296"/>
      <c r="DG90" s="296"/>
      <c r="DH90" s="296"/>
      <c r="DI90" s="296"/>
      <c r="DJ90" s="296"/>
      <c r="DK90" s="296"/>
      <c r="DL90" s="296"/>
      <c r="DM90" s="296"/>
      <c r="DN90" s="296"/>
      <c r="DO90" s="296"/>
      <c r="DP90" s="296"/>
      <c r="DQ90" s="296"/>
      <c r="DR90" s="296"/>
      <c r="DS90" s="296"/>
      <c r="DT90" s="296"/>
      <c r="DU90" s="296"/>
      <c r="DV90" s="296"/>
      <c r="DW90" s="296"/>
      <c r="DX90" s="296"/>
      <c r="DY90" s="296"/>
      <c r="DZ90" s="296"/>
      <c r="EA90" s="296"/>
      <c r="EB90" s="296"/>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G90" s="296"/>
      <c r="FH90" s="296"/>
      <c r="FI90" s="296"/>
      <c r="FJ90" s="296"/>
      <c r="FK90" s="296"/>
      <c r="FL90" s="296"/>
      <c r="FM90" s="296"/>
      <c r="FN90" s="296"/>
      <c r="FO90" s="296"/>
      <c r="FP90" s="296"/>
      <c r="FQ90" s="296"/>
      <c r="FR90" s="296"/>
      <c r="FS90" s="296"/>
      <c r="FT90" s="296"/>
      <c r="FU90" s="296"/>
      <c r="FV90" s="296"/>
      <c r="FW90" s="296"/>
      <c r="FX90" s="296"/>
      <c r="FY90" s="296"/>
      <c r="FZ90" s="296"/>
      <c r="GA90" s="296"/>
      <c r="GB90" s="296"/>
      <c r="GC90" s="296"/>
      <c r="GD90" s="296"/>
      <c r="GE90" s="296"/>
      <c r="GF90" s="296"/>
      <c r="GG90" s="296"/>
      <c r="GH90" s="296"/>
      <c r="GI90" s="296"/>
      <c r="GJ90" s="296"/>
      <c r="GK90" s="296"/>
      <c r="GL90" s="296"/>
      <c r="GM90" s="296"/>
      <c r="GN90" s="296"/>
      <c r="GO90" s="296"/>
      <c r="GP90" s="296"/>
      <c r="GQ90" s="296"/>
      <c r="GR90" s="296"/>
      <c r="GS90" s="296"/>
      <c r="GT90" s="296"/>
      <c r="GU90" s="296"/>
      <c r="GV90" s="296"/>
      <c r="GW90" s="296"/>
      <c r="GX90" s="296"/>
      <c r="GY90" s="296"/>
      <c r="GZ90" s="296"/>
      <c r="HA90" s="296"/>
      <c r="HB90" s="296"/>
      <c r="HC90" s="296"/>
      <c r="HD90" s="296"/>
      <c r="HE90" s="296"/>
      <c r="HF90" s="296"/>
      <c r="HG90" s="296"/>
      <c r="HH90" s="296"/>
      <c r="HI90" s="296"/>
      <c r="HJ90" s="296"/>
      <c r="HK90" s="296"/>
      <c r="HL90" s="296"/>
      <c r="HM90" s="296"/>
      <c r="HN90" s="296"/>
      <c r="HO90" s="296"/>
      <c r="HP90" s="296"/>
      <c r="HQ90" s="296"/>
      <c r="HR90" s="296"/>
      <c r="HS90" s="296"/>
      <c r="HT90" s="296"/>
      <c r="HU90" s="296"/>
      <c r="HV90" s="296"/>
      <c r="HW90" s="296"/>
      <c r="HX90" s="296"/>
      <c r="HY90" s="296"/>
      <c r="HZ90" s="296"/>
      <c r="IA90" s="296"/>
      <c r="IB90" s="296"/>
      <c r="IC90" s="296"/>
      <c r="ID90" s="296"/>
      <c r="IE90" s="296"/>
      <c r="IF90" s="296"/>
      <c r="IG90" s="296"/>
      <c r="IH90" s="296"/>
      <c r="II90" s="296"/>
      <c r="IJ90" s="296"/>
      <c r="IK90" s="296"/>
      <c r="IL90" s="296"/>
      <c r="IM90" s="296"/>
      <c r="IN90" s="296"/>
      <c r="IO90" s="296"/>
      <c r="IP90" s="296"/>
      <c r="IQ90" s="296"/>
      <c r="IR90" s="296"/>
      <c r="IS90" s="296"/>
      <c r="IT90" s="296"/>
      <c r="IU90" s="296"/>
      <c r="IV90" s="296"/>
      <c r="IW90" s="296"/>
      <c r="IX90" s="296"/>
      <c r="IY90" s="296"/>
      <c r="IZ90" s="296"/>
      <c r="JA90" s="296"/>
      <c r="JB90" s="296"/>
      <c r="JC90" s="296"/>
      <c r="JD90" s="296"/>
      <c r="JE90" s="296"/>
      <c r="JF90" s="296"/>
      <c r="JG90" s="296"/>
      <c r="JH90" s="296"/>
      <c r="JI90" s="296"/>
      <c r="JJ90" s="296"/>
      <c r="JK90" s="296"/>
      <c r="JL90" s="296"/>
      <c r="JM90" s="296"/>
      <c r="JN90" s="296"/>
      <c r="JO90" s="296"/>
      <c r="JP90" s="296"/>
      <c r="JQ90" s="296"/>
      <c r="JR90" s="296"/>
      <c r="JS90" s="296"/>
      <c r="JT90" s="296"/>
      <c r="JU90" s="296"/>
      <c r="JV90" s="296"/>
      <c r="JW90" s="296"/>
      <c r="JX90" s="296"/>
      <c r="JY90" s="296"/>
      <c r="JZ90" s="296"/>
      <c r="KA90" s="296"/>
    </row>
    <row r="91" spans="1:287" s="480" customFormat="1" ht="15" customHeight="1" thickBot="1">
      <c r="A91" s="295"/>
      <c r="B91" s="296"/>
      <c r="C91" s="1306"/>
      <c r="D91" s="1297" t="s">
        <v>47</v>
      </c>
      <c r="E91" s="1297"/>
      <c r="F91" s="567" t="s">
        <v>48</v>
      </c>
      <c r="G91" s="568">
        <v>0.01</v>
      </c>
      <c r="H91" s="573">
        <v>0.17</v>
      </c>
      <c r="I91" s="1028">
        <v>0.18</v>
      </c>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c r="CU91" s="296"/>
      <c r="CV91" s="296"/>
      <c r="CW91" s="296"/>
      <c r="CX91" s="296"/>
      <c r="CY91" s="296"/>
      <c r="CZ91" s="296"/>
      <c r="DA91" s="296"/>
      <c r="DB91" s="296"/>
      <c r="DC91" s="296"/>
      <c r="DD91" s="296"/>
      <c r="DE91" s="296"/>
      <c r="DF91" s="296"/>
      <c r="DG91" s="296"/>
      <c r="DH91" s="296"/>
      <c r="DI91" s="296"/>
      <c r="DJ91" s="296"/>
      <c r="DK91" s="296"/>
      <c r="DL91" s="296"/>
      <c r="DM91" s="296"/>
      <c r="DN91" s="296"/>
      <c r="DO91" s="296"/>
      <c r="DP91" s="296"/>
      <c r="DQ91" s="296"/>
      <c r="DR91" s="296"/>
      <c r="DS91" s="296"/>
      <c r="DT91" s="296"/>
      <c r="DU91" s="296"/>
      <c r="DV91" s="296"/>
      <c r="DW91" s="296"/>
      <c r="DX91" s="296"/>
      <c r="DY91" s="296"/>
      <c r="DZ91" s="296"/>
      <c r="EA91" s="296"/>
      <c r="EB91" s="296"/>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G91" s="296"/>
      <c r="FH91" s="296"/>
      <c r="FI91" s="296"/>
      <c r="FJ91" s="296"/>
      <c r="FK91" s="296"/>
      <c r="FL91" s="296"/>
      <c r="FM91" s="296"/>
      <c r="FN91" s="296"/>
      <c r="FO91" s="296"/>
      <c r="FP91" s="296"/>
      <c r="FQ91" s="296"/>
      <c r="FR91" s="296"/>
      <c r="FS91" s="296"/>
      <c r="FT91" s="296"/>
      <c r="FU91" s="296"/>
      <c r="FV91" s="296"/>
      <c r="FW91" s="296"/>
      <c r="FX91" s="296"/>
      <c r="FY91" s="296"/>
      <c r="FZ91" s="296"/>
      <c r="GA91" s="296"/>
      <c r="GB91" s="296"/>
      <c r="GC91" s="296"/>
      <c r="GD91" s="296"/>
      <c r="GE91" s="296"/>
      <c r="GF91" s="296"/>
      <c r="GG91" s="296"/>
      <c r="GH91" s="296"/>
      <c r="GI91" s="296"/>
      <c r="GJ91" s="296"/>
      <c r="GK91" s="296"/>
      <c r="GL91" s="296"/>
      <c r="GM91" s="296"/>
      <c r="GN91" s="296"/>
      <c r="GO91" s="296"/>
      <c r="GP91" s="296"/>
      <c r="GQ91" s="296"/>
      <c r="GR91" s="296"/>
      <c r="GS91" s="296"/>
      <c r="GT91" s="296"/>
      <c r="GU91" s="296"/>
      <c r="GV91" s="296"/>
      <c r="GW91" s="296"/>
      <c r="GX91" s="296"/>
      <c r="GY91" s="296"/>
      <c r="GZ91" s="296"/>
      <c r="HA91" s="296"/>
      <c r="HB91" s="296"/>
      <c r="HC91" s="296"/>
      <c r="HD91" s="296"/>
      <c r="HE91" s="296"/>
      <c r="HF91" s="296"/>
      <c r="HG91" s="296"/>
      <c r="HH91" s="296"/>
      <c r="HI91" s="296"/>
      <c r="HJ91" s="296"/>
      <c r="HK91" s="296"/>
      <c r="HL91" s="296"/>
      <c r="HM91" s="296"/>
      <c r="HN91" s="296"/>
      <c r="HO91" s="296"/>
      <c r="HP91" s="296"/>
      <c r="HQ91" s="296"/>
      <c r="HR91" s="296"/>
      <c r="HS91" s="296"/>
      <c r="HT91" s="296"/>
      <c r="HU91" s="296"/>
      <c r="HV91" s="296"/>
      <c r="HW91" s="296"/>
      <c r="HX91" s="296"/>
      <c r="HY91" s="296"/>
      <c r="HZ91" s="296"/>
      <c r="IA91" s="296"/>
      <c r="IB91" s="296"/>
      <c r="IC91" s="296"/>
      <c r="ID91" s="296"/>
      <c r="IE91" s="296"/>
      <c r="IF91" s="296"/>
      <c r="IG91" s="296"/>
      <c r="IH91" s="296"/>
      <c r="II91" s="296"/>
      <c r="IJ91" s="296"/>
      <c r="IK91" s="296"/>
      <c r="IL91" s="296"/>
      <c r="IM91" s="296"/>
      <c r="IN91" s="296"/>
      <c r="IO91" s="296"/>
      <c r="IP91" s="296"/>
      <c r="IQ91" s="296"/>
      <c r="IR91" s="296"/>
      <c r="IS91" s="296"/>
      <c r="IT91" s="296"/>
      <c r="IU91" s="296"/>
      <c r="IV91" s="296"/>
      <c r="IW91" s="296"/>
      <c r="IX91" s="296"/>
      <c r="IY91" s="296"/>
      <c r="IZ91" s="296"/>
      <c r="JA91" s="296"/>
      <c r="JB91" s="296"/>
      <c r="JC91" s="296"/>
      <c r="JD91" s="296"/>
      <c r="JE91" s="296"/>
      <c r="JF91" s="296"/>
      <c r="JG91" s="296"/>
      <c r="JH91" s="296"/>
      <c r="JI91" s="296"/>
      <c r="JJ91" s="296"/>
      <c r="JK91" s="296"/>
      <c r="JL91" s="296"/>
      <c r="JM91" s="296"/>
      <c r="JN91" s="296"/>
      <c r="JO91" s="296"/>
      <c r="JP91" s="296"/>
      <c r="JQ91" s="296"/>
      <c r="JR91" s="296"/>
      <c r="JS91" s="296"/>
      <c r="JT91" s="296"/>
      <c r="JU91" s="296"/>
      <c r="JV91" s="296"/>
      <c r="JW91" s="296"/>
      <c r="JX91" s="296"/>
      <c r="JY91" s="296"/>
      <c r="JZ91" s="296"/>
      <c r="KA91" s="296"/>
    </row>
    <row r="92" spans="1:287" s="480" customFormat="1" ht="15" customHeight="1">
      <c r="A92" s="295"/>
      <c r="B92" s="296"/>
      <c r="C92" s="1291" t="s">
        <v>1244</v>
      </c>
      <c r="D92" s="1298" t="s">
        <v>63</v>
      </c>
      <c r="E92" s="1298"/>
      <c r="F92" s="561">
        <v>0.17</v>
      </c>
      <c r="G92" s="562">
        <v>0.16</v>
      </c>
      <c r="H92" s="563">
        <v>0.2</v>
      </c>
      <c r="I92" s="1026">
        <v>0.18</v>
      </c>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c r="CU92" s="296"/>
      <c r="CV92" s="296"/>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296"/>
      <c r="EV92" s="296"/>
      <c r="EW92" s="296"/>
      <c r="EX92" s="296"/>
      <c r="EY92" s="296"/>
      <c r="EZ92" s="296"/>
      <c r="FA92" s="296"/>
      <c r="FB92" s="296"/>
      <c r="FC92" s="296"/>
      <c r="FD92" s="296"/>
      <c r="FE92" s="296"/>
      <c r="FF92" s="296"/>
      <c r="FG92" s="296"/>
      <c r="FH92" s="296"/>
      <c r="FI92" s="296"/>
      <c r="FJ92" s="296"/>
      <c r="FK92" s="296"/>
      <c r="FL92" s="296"/>
      <c r="FM92" s="296"/>
      <c r="FN92" s="296"/>
      <c r="FO92" s="296"/>
      <c r="FP92" s="296"/>
      <c r="FQ92" s="296"/>
      <c r="FR92" s="296"/>
      <c r="FS92" s="296"/>
      <c r="FT92" s="296"/>
      <c r="FU92" s="296"/>
      <c r="FV92" s="296"/>
      <c r="FW92" s="296"/>
      <c r="FX92" s="296"/>
      <c r="FY92" s="296"/>
      <c r="FZ92" s="296"/>
      <c r="GA92" s="296"/>
      <c r="GB92" s="296"/>
      <c r="GC92" s="296"/>
      <c r="GD92" s="296"/>
      <c r="GE92" s="296"/>
      <c r="GF92" s="296"/>
      <c r="GG92" s="296"/>
      <c r="GH92" s="296"/>
      <c r="GI92" s="296"/>
      <c r="GJ92" s="296"/>
      <c r="GK92" s="296"/>
      <c r="GL92" s="296"/>
      <c r="GM92" s="296"/>
      <c r="GN92" s="296"/>
      <c r="GO92" s="296"/>
      <c r="GP92" s="296"/>
      <c r="GQ92" s="296"/>
      <c r="GR92" s="296"/>
      <c r="GS92" s="296"/>
      <c r="GT92" s="296"/>
      <c r="GU92" s="296"/>
      <c r="GV92" s="296"/>
      <c r="GW92" s="296"/>
      <c r="GX92" s="296"/>
      <c r="GY92" s="296"/>
      <c r="GZ92" s="296"/>
      <c r="HA92" s="296"/>
      <c r="HB92" s="296"/>
      <c r="HC92" s="296"/>
      <c r="HD92" s="296"/>
      <c r="HE92" s="296"/>
      <c r="HF92" s="296"/>
      <c r="HG92" s="296"/>
      <c r="HH92" s="296"/>
      <c r="HI92" s="296"/>
      <c r="HJ92" s="296"/>
      <c r="HK92" s="296"/>
      <c r="HL92" s="296"/>
      <c r="HM92" s="296"/>
      <c r="HN92" s="296"/>
      <c r="HO92" s="296"/>
      <c r="HP92" s="296"/>
      <c r="HQ92" s="296"/>
      <c r="HR92" s="296"/>
      <c r="HS92" s="296"/>
      <c r="HT92" s="296"/>
      <c r="HU92" s="296"/>
      <c r="HV92" s="296"/>
      <c r="HW92" s="296"/>
      <c r="HX92" s="296"/>
      <c r="HY92" s="296"/>
      <c r="HZ92" s="296"/>
      <c r="IA92" s="296"/>
      <c r="IB92" s="296"/>
      <c r="IC92" s="296"/>
      <c r="ID92" s="296"/>
      <c r="IE92" s="296"/>
      <c r="IF92" s="296"/>
      <c r="IG92" s="296"/>
      <c r="IH92" s="296"/>
      <c r="II92" s="296"/>
      <c r="IJ92" s="296"/>
      <c r="IK92" s="296"/>
      <c r="IL92" s="296"/>
      <c r="IM92" s="296"/>
      <c r="IN92" s="296"/>
      <c r="IO92" s="296"/>
      <c r="IP92" s="296"/>
      <c r="IQ92" s="296"/>
      <c r="IR92" s="296"/>
      <c r="IS92" s="296"/>
      <c r="IT92" s="296"/>
      <c r="IU92" s="296"/>
      <c r="IV92" s="296"/>
      <c r="IW92" s="296"/>
      <c r="IX92" s="296"/>
      <c r="IY92" s="296"/>
      <c r="IZ92" s="296"/>
      <c r="JA92" s="296"/>
      <c r="JB92" s="296"/>
      <c r="JC92" s="296"/>
      <c r="JD92" s="296"/>
      <c r="JE92" s="296"/>
      <c r="JF92" s="296"/>
      <c r="JG92" s="296"/>
      <c r="JH92" s="296"/>
      <c r="JI92" s="296"/>
      <c r="JJ92" s="296"/>
      <c r="JK92" s="296"/>
      <c r="JL92" s="296"/>
      <c r="JM92" s="296"/>
      <c r="JN92" s="296"/>
      <c r="JO92" s="296"/>
      <c r="JP92" s="296"/>
      <c r="JQ92" s="296"/>
      <c r="JR92" s="296"/>
      <c r="JS92" s="296"/>
      <c r="JT92" s="296"/>
      <c r="JU92" s="296"/>
      <c r="JV92" s="296"/>
      <c r="JW92" s="296"/>
      <c r="JX92" s="296"/>
      <c r="JY92" s="296"/>
      <c r="JZ92" s="296"/>
      <c r="KA92" s="296"/>
    </row>
    <row r="93" spans="1:287" s="480" customFormat="1" ht="15" customHeight="1">
      <c r="A93" s="295"/>
      <c r="B93" s="296"/>
      <c r="C93" s="1292"/>
      <c r="D93" s="1296" t="s">
        <v>64</v>
      </c>
      <c r="E93" s="1296"/>
      <c r="F93" s="564">
        <v>0.74</v>
      </c>
      <c r="G93" s="565">
        <v>0.75</v>
      </c>
      <c r="H93" s="564">
        <v>0.69</v>
      </c>
      <c r="I93" s="1027">
        <v>0.7</v>
      </c>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c r="FC93" s="296"/>
      <c r="FD93" s="296"/>
      <c r="FE93" s="296"/>
      <c r="FF93" s="296"/>
      <c r="FG93" s="296"/>
      <c r="FH93" s="296"/>
      <c r="FI93" s="296"/>
      <c r="FJ93" s="296"/>
      <c r="FK93" s="296"/>
      <c r="FL93" s="296"/>
      <c r="FM93" s="296"/>
      <c r="FN93" s="296"/>
      <c r="FO93" s="296"/>
      <c r="FP93" s="296"/>
      <c r="FQ93" s="296"/>
      <c r="FR93" s="296"/>
      <c r="FS93" s="296"/>
      <c r="FT93" s="296"/>
      <c r="FU93" s="296"/>
      <c r="FV93" s="296"/>
      <c r="FW93" s="296"/>
      <c r="FX93" s="296"/>
      <c r="FY93" s="296"/>
      <c r="FZ93" s="296"/>
      <c r="GA93" s="296"/>
      <c r="GB93" s="296"/>
      <c r="GC93" s="296"/>
      <c r="GD93" s="296"/>
      <c r="GE93" s="296"/>
      <c r="GF93" s="296"/>
      <c r="GG93" s="296"/>
      <c r="GH93" s="296"/>
      <c r="GI93" s="296"/>
      <c r="GJ93" s="296"/>
      <c r="GK93" s="296"/>
      <c r="GL93" s="296"/>
      <c r="GM93" s="296"/>
      <c r="GN93" s="296"/>
      <c r="GO93" s="296"/>
      <c r="GP93" s="296"/>
      <c r="GQ93" s="296"/>
      <c r="GR93" s="296"/>
      <c r="GS93" s="296"/>
      <c r="GT93" s="296"/>
      <c r="GU93" s="296"/>
      <c r="GV93" s="296"/>
      <c r="GW93" s="296"/>
      <c r="GX93" s="296"/>
      <c r="GY93" s="296"/>
      <c r="GZ93" s="296"/>
      <c r="HA93" s="296"/>
      <c r="HB93" s="296"/>
      <c r="HC93" s="296"/>
      <c r="HD93" s="296"/>
      <c r="HE93" s="296"/>
      <c r="HF93" s="296"/>
      <c r="HG93" s="296"/>
      <c r="HH93" s="296"/>
      <c r="HI93" s="296"/>
      <c r="HJ93" s="296"/>
      <c r="HK93" s="296"/>
      <c r="HL93" s="296"/>
      <c r="HM93" s="296"/>
      <c r="HN93" s="296"/>
      <c r="HO93" s="296"/>
      <c r="HP93" s="296"/>
      <c r="HQ93" s="296"/>
      <c r="HR93" s="296"/>
      <c r="HS93" s="296"/>
      <c r="HT93" s="296"/>
      <c r="HU93" s="296"/>
      <c r="HV93" s="296"/>
      <c r="HW93" s="296"/>
      <c r="HX93" s="296"/>
      <c r="HY93" s="296"/>
      <c r="HZ93" s="296"/>
      <c r="IA93" s="296"/>
      <c r="IB93" s="296"/>
      <c r="IC93" s="296"/>
      <c r="ID93" s="296"/>
      <c r="IE93" s="296"/>
      <c r="IF93" s="296"/>
      <c r="IG93" s="296"/>
      <c r="IH93" s="296"/>
      <c r="II93" s="296"/>
      <c r="IJ93" s="296"/>
      <c r="IK93" s="296"/>
      <c r="IL93" s="296"/>
      <c r="IM93" s="296"/>
      <c r="IN93" s="296"/>
      <c r="IO93" s="296"/>
      <c r="IP93" s="296"/>
      <c r="IQ93" s="296"/>
      <c r="IR93" s="296"/>
      <c r="IS93" s="296"/>
      <c r="IT93" s="296"/>
      <c r="IU93" s="296"/>
      <c r="IV93" s="296"/>
      <c r="IW93" s="296"/>
      <c r="IX93" s="296"/>
      <c r="IY93" s="296"/>
      <c r="IZ93" s="296"/>
      <c r="JA93" s="296"/>
      <c r="JB93" s="296"/>
      <c r="JC93" s="296"/>
      <c r="JD93" s="296"/>
      <c r="JE93" s="296"/>
      <c r="JF93" s="296"/>
      <c r="JG93" s="296"/>
      <c r="JH93" s="296"/>
      <c r="JI93" s="296"/>
      <c r="JJ93" s="296"/>
      <c r="JK93" s="296"/>
      <c r="JL93" s="296"/>
      <c r="JM93" s="296"/>
      <c r="JN93" s="296"/>
      <c r="JO93" s="296"/>
      <c r="JP93" s="296"/>
      <c r="JQ93" s="296"/>
      <c r="JR93" s="296"/>
      <c r="JS93" s="296"/>
      <c r="JT93" s="296"/>
      <c r="JU93" s="296"/>
      <c r="JV93" s="296"/>
      <c r="JW93" s="296"/>
      <c r="JX93" s="296"/>
      <c r="JY93" s="296"/>
      <c r="JZ93" s="296"/>
      <c r="KA93" s="296"/>
    </row>
    <row r="94" spans="1:287" s="480" customFormat="1" ht="15" customHeight="1" thickBot="1">
      <c r="A94" s="295"/>
      <c r="B94" s="296"/>
      <c r="C94" s="1292"/>
      <c r="D94" s="1297" t="s">
        <v>65</v>
      </c>
      <c r="E94" s="1297"/>
      <c r="F94" s="567">
        <v>0.08</v>
      </c>
      <c r="G94" s="568">
        <v>0.09</v>
      </c>
      <c r="H94" s="567">
        <v>0.12</v>
      </c>
      <c r="I94" s="1028">
        <v>0.12</v>
      </c>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296"/>
      <c r="CD94" s="296"/>
      <c r="CE94" s="296"/>
      <c r="CF94" s="296"/>
      <c r="CG94" s="296"/>
      <c r="CH94" s="296"/>
      <c r="CI94" s="296"/>
      <c r="CJ94" s="296"/>
      <c r="CK94" s="296"/>
      <c r="CL94" s="296"/>
      <c r="CM94" s="296"/>
      <c r="CN94" s="296"/>
      <c r="CO94" s="296"/>
      <c r="CP94" s="296"/>
      <c r="CQ94" s="296"/>
      <c r="CR94" s="296"/>
      <c r="CS94" s="296"/>
      <c r="CT94" s="296"/>
      <c r="CU94" s="296"/>
      <c r="CV94" s="296"/>
      <c r="CW94" s="296"/>
      <c r="CX94" s="296"/>
      <c r="CY94" s="296"/>
      <c r="CZ94" s="296"/>
      <c r="DA94" s="296"/>
      <c r="DB94" s="296"/>
      <c r="DC94" s="296"/>
      <c r="DD94" s="296"/>
      <c r="DE94" s="296"/>
      <c r="DF94" s="296"/>
      <c r="DG94" s="296"/>
      <c r="DH94" s="296"/>
      <c r="DI94" s="296"/>
      <c r="DJ94" s="296"/>
      <c r="DK94" s="296"/>
      <c r="DL94" s="296"/>
      <c r="DM94" s="296"/>
      <c r="DN94" s="296"/>
      <c r="DO94" s="296"/>
      <c r="DP94" s="296"/>
      <c r="DQ94" s="296"/>
      <c r="DR94" s="296"/>
      <c r="DS94" s="296"/>
      <c r="DT94" s="296"/>
      <c r="DU94" s="296"/>
      <c r="DV94" s="296"/>
      <c r="DW94" s="296"/>
      <c r="DX94" s="296"/>
      <c r="DY94" s="296"/>
      <c r="DZ94" s="296"/>
      <c r="EA94" s="296"/>
      <c r="EB94" s="296"/>
      <c r="EC94" s="296"/>
      <c r="ED94" s="296"/>
      <c r="EE94" s="296"/>
      <c r="EF94" s="296"/>
      <c r="EG94" s="296"/>
      <c r="EH94" s="296"/>
      <c r="EI94" s="296"/>
      <c r="EJ94" s="296"/>
      <c r="EK94" s="296"/>
      <c r="EL94" s="296"/>
      <c r="EM94" s="296"/>
      <c r="EN94" s="296"/>
      <c r="EO94" s="296"/>
      <c r="EP94" s="296"/>
      <c r="EQ94" s="296"/>
      <c r="ER94" s="296"/>
      <c r="ES94" s="296"/>
      <c r="ET94" s="296"/>
      <c r="EU94" s="296"/>
      <c r="EV94" s="296"/>
      <c r="EW94" s="296"/>
      <c r="EX94" s="296"/>
      <c r="EY94" s="296"/>
      <c r="EZ94" s="296"/>
      <c r="FA94" s="296"/>
      <c r="FB94" s="296"/>
      <c r="FC94" s="296"/>
      <c r="FD94" s="296"/>
      <c r="FE94" s="296"/>
      <c r="FF94" s="296"/>
      <c r="FG94" s="296"/>
      <c r="FH94" s="296"/>
      <c r="FI94" s="296"/>
      <c r="FJ94" s="296"/>
      <c r="FK94" s="296"/>
      <c r="FL94" s="296"/>
      <c r="FM94" s="296"/>
      <c r="FN94" s="296"/>
      <c r="FO94" s="296"/>
      <c r="FP94" s="296"/>
      <c r="FQ94" s="296"/>
      <c r="FR94" s="296"/>
      <c r="FS94" s="296"/>
      <c r="FT94" s="296"/>
      <c r="FU94" s="296"/>
      <c r="FV94" s="296"/>
      <c r="FW94" s="296"/>
      <c r="FX94" s="296"/>
      <c r="FY94" s="296"/>
      <c r="FZ94" s="296"/>
      <c r="GA94" s="296"/>
      <c r="GB94" s="296"/>
      <c r="GC94" s="296"/>
      <c r="GD94" s="296"/>
      <c r="GE94" s="296"/>
      <c r="GF94" s="296"/>
      <c r="GG94" s="296"/>
      <c r="GH94" s="296"/>
      <c r="GI94" s="296"/>
      <c r="GJ94" s="296"/>
      <c r="GK94" s="296"/>
      <c r="GL94" s="296"/>
      <c r="GM94" s="296"/>
      <c r="GN94" s="296"/>
      <c r="GO94" s="296"/>
      <c r="GP94" s="296"/>
      <c r="GQ94" s="296"/>
      <c r="GR94" s="296"/>
      <c r="GS94" s="296"/>
      <c r="GT94" s="296"/>
      <c r="GU94" s="296"/>
      <c r="GV94" s="296"/>
      <c r="GW94" s="296"/>
      <c r="GX94" s="296"/>
      <c r="GY94" s="296"/>
      <c r="GZ94" s="296"/>
      <c r="HA94" s="296"/>
      <c r="HB94" s="296"/>
      <c r="HC94" s="296"/>
      <c r="HD94" s="296"/>
      <c r="HE94" s="296"/>
      <c r="HF94" s="296"/>
      <c r="HG94" s="296"/>
      <c r="HH94" s="296"/>
      <c r="HI94" s="296"/>
      <c r="HJ94" s="296"/>
      <c r="HK94" s="296"/>
      <c r="HL94" s="296"/>
      <c r="HM94" s="296"/>
      <c r="HN94" s="296"/>
      <c r="HO94" s="296"/>
      <c r="HP94" s="296"/>
      <c r="HQ94" s="296"/>
      <c r="HR94" s="296"/>
      <c r="HS94" s="296"/>
      <c r="HT94" s="296"/>
      <c r="HU94" s="296"/>
      <c r="HV94" s="296"/>
      <c r="HW94" s="296"/>
      <c r="HX94" s="296"/>
      <c r="HY94" s="296"/>
      <c r="HZ94" s="296"/>
      <c r="IA94" s="296"/>
      <c r="IB94" s="296"/>
      <c r="IC94" s="296"/>
      <c r="ID94" s="296"/>
      <c r="IE94" s="296"/>
      <c r="IF94" s="296"/>
      <c r="IG94" s="296"/>
      <c r="IH94" s="296"/>
      <c r="II94" s="296"/>
      <c r="IJ94" s="296"/>
      <c r="IK94" s="296"/>
      <c r="IL94" s="296"/>
      <c r="IM94" s="296"/>
      <c r="IN94" s="296"/>
      <c r="IO94" s="296"/>
      <c r="IP94" s="296"/>
      <c r="IQ94" s="296"/>
      <c r="IR94" s="296"/>
      <c r="IS94" s="296"/>
      <c r="IT94" s="296"/>
      <c r="IU94" s="296"/>
      <c r="IV94" s="296"/>
      <c r="IW94" s="296"/>
      <c r="IX94" s="296"/>
      <c r="IY94" s="296"/>
      <c r="IZ94" s="296"/>
      <c r="JA94" s="296"/>
      <c r="JB94" s="296"/>
      <c r="JC94" s="296"/>
      <c r="JD94" s="296"/>
      <c r="JE94" s="296"/>
      <c r="JF94" s="296"/>
      <c r="JG94" s="296"/>
      <c r="JH94" s="296"/>
      <c r="JI94" s="296"/>
      <c r="JJ94" s="296"/>
      <c r="JK94" s="296"/>
      <c r="JL94" s="296"/>
      <c r="JM94" s="296"/>
      <c r="JN94" s="296"/>
      <c r="JO94" s="296"/>
      <c r="JP94" s="296"/>
      <c r="JQ94" s="296"/>
      <c r="JR94" s="296"/>
      <c r="JS94" s="296"/>
      <c r="JT94" s="296"/>
      <c r="JU94" s="296"/>
      <c r="JV94" s="296"/>
      <c r="JW94" s="296"/>
      <c r="JX94" s="296"/>
      <c r="JY94" s="296"/>
      <c r="JZ94" s="296"/>
      <c r="KA94" s="296"/>
    </row>
    <row r="95" spans="1:287" s="480" customFormat="1" ht="15" customHeight="1">
      <c r="A95" s="295"/>
      <c r="B95" s="296"/>
      <c r="C95" s="1292"/>
      <c r="D95" s="1307" t="s">
        <v>43</v>
      </c>
      <c r="E95" s="1307"/>
      <c r="F95" s="569">
        <v>0.64</v>
      </c>
      <c r="G95" s="570">
        <v>0.59</v>
      </c>
      <c r="H95" s="569">
        <v>0.64</v>
      </c>
      <c r="I95" s="1027">
        <v>0.64</v>
      </c>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c r="CA95" s="296"/>
      <c r="CB95" s="296"/>
      <c r="CC95" s="296"/>
      <c r="CD95" s="296"/>
      <c r="CE95" s="296"/>
      <c r="CF95" s="296"/>
      <c r="CG95" s="296"/>
      <c r="CH95" s="296"/>
      <c r="CI95" s="296"/>
      <c r="CJ95" s="296"/>
      <c r="CK95" s="296"/>
      <c r="CL95" s="296"/>
      <c r="CM95" s="296"/>
      <c r="CN95" s="296"/>
      <c r="CO95" s="296"/>
      <c r="CP95" s="296"/>
      <c r="CQ95" s="296"/>
      <c r="CR95" s="296"/>
      <c r="CS95" s="296"/>
      <c r="CT95" s="296"/>
      <c r="CU95" s="296"/>
      <c r="CV95" s="296"/>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296"/>
      <c r="EV95" s="296"/>
      <c r="EW95" s="296"/>
      <c r="EX95" s="296"/>
      <c r="EY95" s="296"/>
      <c r="EZ95" s="296"/>
      <c r="FA95" s="296"/>
      <c r="FB95" s="296"/>
      <c r="FC95" s="296"/>
      <c r="FD95" s="296"/>
      <c r="FE95" s="296"/>
      <c r="FF95" s="296"/>
      <c r="FG95" s="296"/>
      <c r="FH95" s="296"/>
      <c r="FI95" s="296"/>
      <c r="FJ95" s="296"/>
      <c r="FK95" s="296"/>
      <c r="FL95" s="296"/>
      <c r="FM95" s="296"/>
      <c r="FN95" s="296"/>
      <c r="FO95" s="296"/>
      <c r="FP95" s="296"/>
      <c r="FQ95" s="296"/>
      <c r="FR95" s="296"/>
      <c r="FS95" s="296"/>
      <c r="FT95" s="296"/>
      <c r="FU95" s="296"/>
      <c r="FV95" s="296"/>
      <c r="FW95" s="296"/>
      <c r="FX95" s="296"/>
      <c r="FY95" s="296"/>
      <c r="FZ95" s="296"/>
      <c r="GA95" s="296"/>
      <c r="GB95" s="296"/>
      <c r="GC95" s="296"/>
      <c r="GD95" s="296"/>
      <c r="GE95" s="296"/>
      <c r="GF95" s="296"/>
      <c r="GG95" s="296"/>
      <c r="GH95" s="296"/>
      <c r="GI95" s="296"/>
      <c r="GJ95" s="296"/>
      <c r="GK95" s="296"/>
      <c r="GL95" s="296"/>
      <c r="GM95" s="296"/>
      <c r="GN95" s="296"/>
      <c r="GO95" s="296"/>
      <c r="GP95" s="296"/>
      <c r="GQ95" s="296"/>
      <c r="GR95" s="296"/>
      <c r="GS95" s="296"/>
      <c r="GT95" s="296"/>
      <c r="GU95" s="296"/>
      <c r="GV95" s="296"/>
      <c r="GW95" s="296"/>
      <c r="GX95" s="296"/>
      <c r="GY95" s="296"/>
      <c r="GZ95" s="296"/>
      <c r="HA95" s="296"/>
      <c r="HB95" s="296"/>
      <c r="HC95" s="296"/>
      <c r="HD95" s="296"/>
      <c r="HE95" s="296"/>
      <c r="HF95" s="296"/>
      <c r="HG95" s="296"/>
      <c r="HH95" s="296"/>
      <c r="HI95" s="296"/>
      <c r="HJ95" s="296"/>
      <c r="HK95" s="296"/>
      <c r="HL95" s="296"/>
      <c r="HM95" s="296"/>
      <c r="HN95" s="296"/>
      <c r="HO95" s="296"/>
      <c r="HP95" s="296"/>
      <c r="HQ95" s="296"/>
      <c r="HR95" s="296"/>
      <c r="HS95" s="296"/>
      <c r="HT95" s="296"/>
      <c r="HU95" s="296"/>
      <c r="HV95" s="296"/>
      <c r="HW95" s="296"/>
      <c r="HX95" s="296"/>
      <c r="HY95" s="296"/>
      <c r="HZ95" s="296"/>
      <c r="IA95" s="296"/>
      <c r="IB95" s="296"/>
      <c r="IC95" s="296"/>
      <c r="ID95" s="296"/>
      <c r="IE95" s="296"/>
      <c r="IF95" s="296"/>
      <c r="IG95" s="296"/>
      <c r="IH95" s="296"/>
      <c r="II95" s="296"/>
      <c r="IJ95" s="296"/>
      <c r="IK95" s="296"/>
      <c r="IL95" s="296"/>
      <c r="IM95" s="296"/>
      <c r="IN95" s="296"/>
      <c r="IO95" s="296"/>
      <c r="IP95" s="296"/>
      <c r="IQ95" s="296"/>
      <c r="IR95" s="296"/>
      <c r="IS95" s="296"/>
      <c r="IT95" s="296"/>
      <c r="IU95" s="296"/>
      <c r="IV95" s="296"/>
      <c r="IW95" s="296"/>
      <c r="IX95" s="296"/>
      <c r="IY95" s="296"/>
      <c r="IZ95" s="296"/>
      <c r="JA95" s="296"/>
      <c r="JB95" s="296"/>
      <c r="JC95" s="296"/>
      <c r="JD95" s="296"/>
      <c r="JE95" s="296"/>
      <c r="JF95" s="296"/>
      <c r="JG95" s="296"/>
      <c r="JH95" s="296"/>
      <c r="JI95" s="296"/>
      <c r="JJ95" s="296"/>
      <c r="JK95" s="296"/>
      <c r="JL95" s="296"/>
      <c r="JM95" s="296"/>
      <c r="JN95" s="296"/>
      <c r="JO95" s="296"/>
      <c r="JP95" s="296"/>
      <c r="JQ95" s="296"/>
      <c r="JR95" s="296"/>
      <c r="JS95" s="296"/>
      <c r="JT95" s="296"/>
      <c r="JU95" s="296"/>
      <c r="JV95" s="296"/>
      <c r="JW95" s="296"/>
      <c r="JX95" s="296"/>
      <c r="JY95" s="296"/>
      <c r="JZ95" s="296"/>
      <c r="KA95" s="296"/>
    </row>
    <row r="96" spans="1:287" s="480" customFormat="1" ht="15" customHeight="1">
      <c r="A96" s="295"/>
      <c r="B96" s="296"/>
      <c r="C96" s="1292"/>
      <c r="D96" s="1296" t="s">
        <v>44</v>
      </c>
      <c r="E96" s="1296"/>
      <c r="F96" s="571">
        <v>0.36</v>
      </c>
      <c r="G96" s="572">
        <v>0.33</v>
      </c>
      <c r="H96" s="571">
        <v>0.24</v>
      </c>
      <c r="I96" s="1027">
        <v>0.23</v>
      </c>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c r="CA96" s="296"/>
      <c r="CB96" s="296"/>
      <c r="CC96" s="296"/>
      <c r="CD96" s="296"/>
      <c r="CE96" s="296"/>
      <c r="CF96" s="296"/>
      <c r="CG96" s="296"/>
      <c r="CH96" s="296"/>
      <c r="CI96" s="296"/>
      <c r="CJ96" s="296"/>
      <c r="CK96" s="296"/>
      <c r="CL96" s="296"/>
      <c r="CM96" s="296"/>
      <c r="CN96" s="296"/>
      <c r="CO96" s="296"/>
      <c r="CP96" s="296"/>
      <c r="CQ96" s="296"/>
      <c r="CR96" s="296"/>
      <c r="CS96" s="296"/>
      <c r="CT96" s="296"/>
      <c r="CU96" s="296"/>
      <c r="CV96" s="296"/>
      <c r="CW96" s="296"/>
      <c r="CX96" s="296"/>
      <c r="CY96" s="296"/>
      <c r="CZ96" s="296"/>
      <c r="DA96" s="296"/>
      <c r="DB96" s="296"/>
      <c r="DC96" s="296"/>
      <c r="DD96" s="296"/>
      <c r="DE96" s="296"/>
      <c r="DF96" s="296"/>
      <c r="DG96" s="296"/>
      <c r="DH96" s="296"/>
      <c r="DI96" s="296"/>
      <c r="DJ96" s="296"/>
      <c r="DK96" s="296"/>
      <c r="DL96" s="296"/>
      <c r="DM96" s="296"/>
      <c r="DN96" s="296"/>
      <c r="DO96" s="296"/>
      <c r="DP96" s="296"/>
      <c r="DQ96" s="296"/>
      <c r="DR96" s="296"/>
      <c r="DS96" s="296"/>
      <c r="DT96" s="296"/>
      <c r="DU96" s="296"/>
      <c r="DV96" s="296"/>
      <c r="DW96" s="296"/>
      <c r="DX96" s="296"/>
      <c r="DY96" s="296"/>
      <c r="DZ96" s="296"/>
      <c r="EA96" s="296"/>
      <c r="EB96" s="296"/>
      <c r="EC96" s="296"/>
      <c r="ED96" s="296"/>
      <c r="EE96" s="296"/>
      <c r="EF96" s="296"/>
      <c r="EG96" s="296"/>
      <c r="EH96" s="296"/>
      <c r="EI96" s="296"/>
      <c r="EJ96" s="296"/>
      <c r="EK96" s="296"/>
      <c r="EL96" s="296"/>
      <c r="EM96" s="296"/>
      <c r="EN96" s="296"/>
      <c r="EO96" s="296"/>
      <c r="EP96" s="296"/>
      <c r="EQ96" s="296"/>
      <c r="ER96" s="296"/>
      <c r="ES96" s="296"/>
      <c r="ET96" s="296"/>
      <c r="EU96" s="296"/>
      <c r="EV96" s="296"/>
      <c r="EW96" s="296"/>
      <c r="EX96" s="296"/>
      <c r="EY96" s="296"/>
      <c r="EZ96" s="296"/>
      <c r="FA96" s="296"/>
      <c r="FB96" s="296"/>
      <c r="FC96" s="296"/>
      <c r="FD96" s="296"/>
      <c r="FE96" s="296"/>
      <c r="FF96" s="296"/>
      <c r="FG96" s="296"/>
      <c r="FH96" s="296"/>
      <c r="FI96" s="296"/>
      <c r="FJ96" s="296"/>
      <c r="FK96" s="296"/>
      <c r="FL96" s="296"/>
      <c r="FM96" s="296"/>
      <c r="FN96" s="296"/>
      <c r="FO96" s="296"/>
      <c r="FP96" s="296"/>
      <c r="FQ96" s="296"/>
      <c r="FR96" s="296"/>
      <c r="FS96" s="296"/>
      <c r="FT96" s="296"/>
      <c r="FU96" s="296"/>
      <c r="FV96" s="296"/>
      <c r="FW96" s="296"/>
      <c r="FX96" s="296"/>
      <c r="FY96" s="296"/>
      <c r="FZ96" s="296"/>
      <c r="GA96" s="296"/>
      <c r="GB96" s="296"/>
      <c r="GC96" s="296"/>
      <c r="GD96" s="296"/>
      <c r="GE96" s="296"/>
      <c r="GF96" s="296"/>
      <c r="GG96" s="296"/>
      <c r="GH96" s="296"/>
      <c r="GI96" s="296"/>
      <c r="GJ96" s="296"/>
      <c r="GK96" s="296"/>
      <c r="GL96" s="296"/>
      <c r="GM96" s="296"/>
      <c r="GN96" s="296"/>
      <c r="GO96" s="296"/>
      <c r="GP96" s="296"/>
      <c r="GQ96" s="296"/>
      <c r="GR96" s="296"/>
      <c r="GS96" s="296"/>
      <c r="GT96" s="296"/>
      <c r="GU96" s="296"/>
      <c r="GV96" s="296"/>
      <c r="GW96" s="296"/>
      <c r="GX96" s="296"/>
      <c r="GY96" s="296"/>
      <c r="GZ96" s="296"/>
      <c r="HA96" s="296"/>
      <c r="HB96" s="296"/>
      <c r="HC96" s="296"/>
      <c r="HD96" s="296"/>
      <c r="HE96" s="296"/>
      <c r="HF96" s="296"/>
      <c r="HG96" s="296"/>
      <c r="HH96" s="296"/>
      <c r="HI96" s="296"/>
      <c r="HJ96" s="296"/>
      <c r="HK96" s="296"/>
      <c r="HL96" s="296"/>
      <c r="HM96" s="296"/>
      <c r="HN96" s="296"/>
      <c r="HO96" s="296"/>
      <c r="HP96" s="296"/>
      <c r="HQ96" s="296"/>
      <c r="HR96" s="296"/>
      <c r="HS96" s="296"/>
      <c r="HT96" s="296"/>
      <c r="HU96" s="296"/>
      <c r="HV96" s="296"/>
      <c r="HW96" s="296"/>
      <c r="HX96" s="296"/>
      <c r="HY96" s="296"/>
      <c r="HZ96" s="296"/>
      <c r="IA96" s="296"/>
      <c r="IB96" s="296"/>
      <c r="IC96" s="296"/>
      <c r="ID96" s="296"/>
      <c r="IE96" s="296"/>
      <c r="IF96" s="296"/>
      <c r="IG96" s="296"/>
      <c r="IH96" s="296"/>
      <c r="II96" s="296"/>
      <c r="IJ96" s="296"/>
      <c r="IK96" s="296"/>
      <c r="IL96" s="296"/>
      <c r="IM96" s="296"/>
      <c r="IN96" s="296"/>
      <c r="IO96" s="296"/>
      <c r="IP96" s="296"/>
      <c r="IQ96" s="296"/>
      <c r="IR96" s="296"/>
      <c r="IS96" s="296"/>
      <c r="IT96" s="296"/>
      <c r="IU96" s="296"/>
      <c r="IV96" s="296"/>
      <c r="IW96" s="296"/>
      <c r="IX96" s="296"/>
      <c r="IY96" s="296"/>
      <c r="IZ96" s="296"/>
      <c r="JA96" s="296"/>
      <c r="JB96" s="296"/>
      <c r="JC96" s="296"/>
      <c r="JD96" s="296"/>
      <c r="JE96" s="296"/>
      <c r="JF96" s="296"/>
      <c r="JG96" s="296"/>
      <c r="JH96" s="296"/>
      <c r="JI96" s="296"/>
      <c r="JJ96" s="296"/>
      <c r="JK96" s="296"/>
      <c r="JL96" s="296"/>
      <c r="JM96" s="296"/>
      <c r="JN96" s="296"/>
      <c r="JO96" s="296"/>
      <c r="JP96" s="296"/>
      <c r="JQ96" s="296"/>
      <c r="JR96" s="296"/>
      <c r="JS96" s="296"/>
      <c r="JT96" s="296"/>
      <c r="JU96" s="296"/>
      <c r="JV96" s="296"/>
      <c r="JW96" s="296"/>
      <c r="JX96" s="296"/>
      <c r="JY96" s="296"/>
      <c r="JZ96" s="296"/>
      <c r="KA96" s="296"/>
    </row>
    <row r="97" spans="1:287" s="480" customFormat="1" ht="15" customHeight="1">
      <c r="A97" s="295"/>
      <c r="B97" s="296"/>
      <c r="C97" s="1292"/>
      <c r="D97" s="1296" t="s">
        <v>46</v>
      </c>
      <c r="E97" s="1296"/>
      <c r="F97" s="564" t="s">
        <v>48</v>
      </c>
      <c r="G97" s="565">
        <v>7.0000000000000007E-2</v>
      </c>
      <c r="H97" s="564">
        <v>0.02</v>
      </c>
      <c r="I97" s="1027">
        <v>0</v>
      </c>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6"/>
      <c r="CJ97" s="296"/>
      <c r="CK97" s="296"/>
      <c r="CL97" s="296"/>
      <c r="CM97" s="296"/>
      <c r="CN97" s="296"/>
      <c r="CO97" s="296"/>
      <c r="CP97" s="296"/>
      <c r="CQ97" s="296"/>
      <c r="CR97" s="296"/>
      <c r="CS97" s="296"/>
      <c r="CT97" s="296"/>
      <c r="CU97" s="296"/>
      <c r="CV97" s="296"/>
      <c r="CW97" s="296"/>
      <c r="CX97" s="296"/>
      <c r="CY97" s="296"/>
      <c r="CZ97" s="296"/>
      <c r="DA97" s="296"/>
      <c r="DB97" s="296"/>
      <c r="DC97" s="296"/>
      <c r="DD97" s="296"/>
      <c r="DE97" s="296"/>
      <c r="DF97" s="296"/>
      <c r="DG97" s="296"/>
      <c r="DH97" s="296"/>
      <c r="DI97" s="296"/>
      <c r="DJ97" s="296"/>
      <c r="DK97" s="296"/>
      <c r="DL97" s="296"/>
      <c r="DM97" s="296"/>
      <c r="DN97" s="296"/>
      <c r="DO97" s="296"/>
      <c r="DP97" s="296"/>
      <c r="DQ97" s="296"/>
      <c r="DR97" s="296"/>
      <c r="DS97" s="296"/>
      <c r="DT97" s="296"/>
      <c r="DU97" s="296"/>
      <c r="DV97" s="296"/>
      <c r="DW97" s="296"/>
      <c r="DX97" s="296"/>
      <c r="DY97" s="296"/>
      <c r="DZ97" s="296"/>
      <c r="EA97" s="296"/>
      <c r="EB97" s="296"/>
      <c r="EC97" s="296"/>
      <c r="ED97" s="296"/>
      <c r="EE97" s="296"/>
      <c r="EF97" s="296"/>
      <c r="EG97" s="296"/>
      <c r="EH97" s="296"/>
      <c r="EI97" s="296"/>
      <c r="EJ97" s="296"/>
      <c r="EK97" s="296"/>
      <c r="EL97" s="296"/>
      <c r="EM97" s="296"/>
      <c r="EN97" s="296"/>
      <c r="EO97" s="296"/>
      <c r="EP97" s="296"/>
      <c r="EQ97" s="296"/>
      <c r="ER97" s="296"/>
      <c r="ES97" s="296"/>
      <c r="ET97" s="296"/>
      <c r="EU97" s="296"/>
      <c r="EV97" s="296"/>
      <c r="EW97" s="296"/>
      <c r="EX97" s="296"/>
      <c r="EY97" s="296"/>
      <c r="EZ97" s="296"/>
      <c r="FA97" s="296"/>
      <c r="FB97" s="296"/>
      <c r="FC97" s="296"/>
      <c r="FD97" s="296"/>
      <c r="FE97" s="296"/>
      <c r="FF97" s="296"/>
      <c r="FG97" s="296"/>
      <c r="FH97" s="296"/>
      <c r="FI97" s="296"/>
      <c r="FJ97" s="296"/>
      <c r="FK97" s="296"/>
      <c r="FL97" s="296"/>
      <c r="FM97" s="296"/>
      <c r="FN97" s="296"/>
      <c r="FO97" s="296"/>
      <c r="FP97" s="296"/>
      <c r="FQ97" s="296"/>
      <c r="FR97" s="296"/>
      <c r="FS97" s="296"/>
      <c r="FT97" s="296"/>
      <c r="FU97" s="296"/>
      <c r="FV97" s="296"/>
      <c r="FW97" s="296"/>
      <c r="FX97" s="296"/>
      <c r="FY97" s="296"/>
      <c r="FZ97" s="296"/>
      <c r="GA97" s="296"/>
      <c r="GB97" s="296"/>
      <c r="GC97" s="296"/>
      <c r="GD97" s="296"/>
      <c r="GE97" s="296"/>
      <c r="GF97" s="296"/>
      <c r="GG97" s="296"/>
      <c r="GH97" s="296"/>
      <c r="GI97" s="296"/>
      <c r="GJ97" s="296"/>
      <c r="GK97" s="296"/>
      <c r="GL97" s="296"/>
      <c r="GM97" s="296"/>
      <c r="GN97" s="296"/>
      <c r="GO97" s="296"/>
      <c r="GP97" s="296"/>
      <c r="GQ97" s="296"/>
      <c r="GR97" s="296"/>
      <c r="GS97" s="296"/>
      <c r="GT97" s="296"/>
      <c r="GU97" s="296"/>
      <c r="GV97" s="296"/>
      <c r="GW97" s="296"/>
      <c r="GX97" s="296"/>
      <c r="GY97" s="296"/>
      <c r="GZ97" s="296"/>
      <c r="HA97" s="296"/>
      <c r="HB97" s="296"/>
      <c r="HC97" s="296"/>
      <c r="HD97" s="296"/>
      <c r="HE97" s="296"/>
      <c r="HF97" s="296"/>
      <c r="HG97" s="296"/>
      <c r="HH97" s="296"/>
      <c r="HI97" s="296"/>
      <c r="HJ97" s="296"/>
      <c r="HK97" s="296"/>
      <c r="HL97" s="296"/>
      <c r="HM97" s="296"/>
      <c r="HN97" s="296"/>
      <c r="HO97" s="296"/>
      <c r="HP97" s="296"/>
      <c r="HQ97" s="296"/>
      <c r="HR97" s="296"/>
      <c r="HS97" s="296"/>
      <c r="HT97" s="296"/>
      <c r="HU97" s="296"/>
      <c r="HV97" s="296"/>
      <c r="HW97" s="296"/>
      <c r="HX97" s="296"/>
      <c r="HY97" s="296"/>
      <c r="HZ97" s="296"/>
      <c r="IA97" s="296"/>
      <c r="IB97" s="296"/>
      <c r="IC97" s="296"/>
      <c r="ID97" s="296"/>
      <c r="IE97" s="296"/>
      <c r="IF97" s="296"/>
      <c r="IG97" s="296"/>
      <c r="IH97" s="296"/>
      <c r="II97" s="296"/>
      <c r="IJ97" s="296"/>
      <c r="IK97" s="296"/>
      <c r="IL97" s="296"/>
      <c r="IM97" s="296"/>
      <c r="IN97" s="296"/>
      <c r="IO97" s="296"/>
      <c r="IP97" s="296"/>
      <c r="IQ97" s="296"/>
      <c r="IR97" s="296"/>
      <c r="IS97" s="296"/>
      <c r="IT97" s="296"/>
      <c r="IU97" s="296"/>
      <c r="IV97" s="296"/>
      <c r="IW97" s="296"/>
      <c r="IX97" s="296"/>
      <c r="IY97" s="296"/>
      <c r="IZ97" s="296"/>
      <c r="JA97" s="296"/>
      <c r="JB97" s="296"/>
      <c r="JC97" s="296"/>
      <c r="JD97" s="296"/>
      <c r="JE97" s="296"/>
      <c r="JF97" s="296"/>
      <c r="JG97" s="296"/>
      <c r="JH97" s="296"/>
      <c r="JI97" s="296"/>
      <c r="JJ97" s="296"/>
      <c r="JK97" s="296"/>
      <c r="JL97" s="296"/>
      <c r="JM97" s="296"/>
      <c r="JN97" s="296"/>
      <c r="JO97" s="296"/>
      <c r="JP97" s="296"/>
      <c r="JQ97" s="296"/>
      <c r="JR97" s="296"/>
      <c r="JS97" s="296"/>
      <c r="JT97" s="296"/>
      <c r="JU97" s="296"/>
      <c r="JV97" s="296"/>
      <c r="JW97" s="296"/>
      <c r="JX97" s="296"/>
      <c r="JY97" s="296"/>
      <c r="JZ97" s="296"/>
      <c r="KA97" s="296"/>
    </row>
    <row r="98" spans="1:287" s="480" customFormat="1" ht="15" customHeight="1" thickBot="1">
      <c r="A98" s="295"/>
      <c r="B98" s="296"/>
      <c r="C98" s="1293"/>
      <c r="D98" s="1297" t="s">
        <v>47</v>
      </c>
      <c r="E98" s="1297"/>
      <c r="F98" s="567" t="s">
        <v>48</v>
      </c>
      <c r="G98" s="568">
        <v>0.01</v>
      </c>
      <c r="H98" s="573">
        <v>0.1</v>
      </c>
      <c r="I98" s="1028">
        <v>0.13</v>
      </c>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6"/>
      <c r="CB98" s="296"/>
      <c r="CC98" s="296"/>
      <c r="CD98" s="296"/>
      <c r="CE98" s="296"/>
      <c r="CF98" s="296"/>
      <c r="CG98" s="296"/>
      <c r="CH98" s="296"/>
      <c r="CI98" s="296"/>
      <c r="CJ98" s="296"/>
      <c r="CK98" s="296"/>
      <c r="CL98" s="296"/>
      <c r="CM98" s="296"/>
      <c r="CN98" s="296"/>
      <c r="CO98" s="296"/>
      <c r="CP98" s="296"/>
      <c r="CQ98" s="296"/>
      <c r="CR98" s="296"/>
      <c r="CS98" s="296"/>
      <c r="CT98" s="296"/>
      <c r="CU98" s="296"/>
      <c r="CV98" s="296"/>
      <c r="CW98" s="296"/>
      <c r="CX98" s="296"/>
      <c r="CY98" s="296"/>
      <c r="CZ98" s="296"/>
      <c r="DA98" s="296"/>
      <c r="DB98" s="296"/>
      <c r="DC98" s="296"/>
      <c r="DD98" s="296"/>
      <c r="DE98" s="296"/>
      <c r="DF98" s="296"/>
      <c r="DG98" s="296"/>
      <c r="DH98" s="296"/>
      <c r="DI98" s="296"/>
      <c r="DJ98" s="296"/>
      <c r="DK98" s="296"/>
      <c r="DL98" s="296"/>
      <c r="DM98" s="296"/>
      <c r="DN98" s="296"/>
      <c r="DO98" s="296"/>
      <c r="DP98" s="296"/>
      <c r="DQ98" s="296"/>
      <c r="DR98" s="296"/>
      <c r="DS98" s="296"/>
      <c r="DT98" s="296"/>
      <c r="DU98" s="296"/>
      <c r="DV98" s="296"/>
      <c r="DW98" s="296"/>
      <c r="DX98" s="296"/>
      <c r="DY98" s="296"/>
      <c r="DZ98" s="296"/>
      <c r="EA98" s="296"/>
      <c r="EB98" s="296"/>
      <c r="EC98" s="296"/>
      <c r="ED98" s="296"/>
      <c r="EE98" s="296"/>
      <c r="EF98" s="296"/>
      <c r="EG98" s="296"/>
      <c r="EH98" s="296"/>
      <c r="EI98" s="296"/>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G98" s="296"/>
      <c r="FH98" s="296"/>
      <c r="FI98" s="296"/>
      <c r="FJ98" s="296"/>
      <c r="FK98" s="296"/>
      <c r="FL98" s="296"/>
      <c r="FM98" s="296"/>
      <c r="FN98" s="296"/>
      <c r="FO98" s="296"/>
      <c r="FP98" s="296"/>
      <c r="FQ98" s="296"/>
      <c r="FR98" s="296"/>
      <c r="FS98" s="296"/>
      <c r="FT98" s="296"/>
      <c r="FU98" s="296"/>
      <c r="FV98" s="296"/>
      <c r="FW98" s="296"/>
      <c r="FX98" s="296"/>
      <c r="FY98" s="296"/>
      <c r="FZ98" s="296"/>
      <c r="GA98" s="296"/>
      <c r="GB98" s="296"/>
      <c r="GC98" s="296"/>
      <c r="GD98" s="296"/>
      <c r="GE98" s="296"/>
      <c r="GF98" s="296"/>
      <c r="GG98" s="296"/>
      <c r="GH98" s="296"/>
      <c r="GI98" s="296"/>
      <c r="GJ98" s="296"/>
      <c r="GK98" s="296"/>
      <c r="GL98" s="296"/>
      <c r="GM98" s="296"/>
      <c r="GN98" s="296"/>
      <c r="GO98" s="296"/>
      <c r="GP98" s="296"/>
      <c r="GQ98" s="296"/>
      <c r="GR98" s="296"/>
      <c r="GS98" s="296"/>
      <c r="GT98" s="296"/>
      <c r="GU98" s="296"/>
      <c r="GV98" s="296"/>
      <c r="GW98" s="296"/>
      <c r="GX98" s="296"/>
      <c r="GY98" s="296"/>
      <c r="GZ98" s="296"/>
      <c r="HA98" s="296"/>
      <c r="HB98" s="296"/>
      <c r="HC98" s="296"/>
      <c r="HD98" s="296"/>
      <c r="HE98" s="296"/>
      <c r="HF98" s="296"/>
      <c r="HG98" s="296"/>
      <c r="HH98" s="296"/>
      <c r="HI98" s="296"/>
      <c r="HJ98" s="296"/>
      <c r="HK98" s="296"/>
      <c r="HL98" s="296"/>
      <c r="HM98" s="296"/>
      <c r="HN98" s="296"/>
      <c r="HO98" s="296"/>
      <c r="HP98" s="296"/>
      <c r="HQ98" s="296"/>
      <c r="HR98" s="296"/>
      <c r="HS98" s="296"/>
      <c r="HT98" s="296"/>
      <c r="HU98" s="296"/>
      <c r="HV98" s="296"/>
      <c r="HW98" s="296"/>
      <c r="HX98" s="296"/>
      <c r="HY98" s="296"/>
      <c r="HZ98" s="296"/>
      <c r="IA98" s="296"/>
      <c r="IB98" s="296"/>
      <c r="IC98" s="296"/>
      <c r="ID98" s="296"/>
      <c r="IE98" s="296"/>
      <c r="IF98" s="296"/>
      <c r="IG98" s="296"/>
      <c r="IH98" s="296"/>
      <c r="II98" s="296"/>
      <c r="IJ98" s="296"/>
      <c r="IK98" s="296"/>
      <c r="IL98" s="296"/>
      <c r="IM98" s="296"/>
      <c r="IN98" s="296"/>
      <c r="IO98" s="296"/>
      <c r="IP98" s="296"/>
      <c r="IQ98" s="296"/>
      <c r="IR98" s="296"/>
      <c r="IS98" s="296"/>
      <c r="IT98" s="296"/>
      <c r="IU98" s="296"/>
      <c r="IV98" s="296"/>
      <c r="IW98" s="296"/>
      <c r="IX98" s="296"/>
      <c r="IY98" s="296"/>
      <c r="IZ98" s="296"/>
      <c r="JA98" s="296"/>
      <c r="JB98" s="296"/>
      <c r="JC98" s="296"/>
      <c r="JD98" s="296"/>
      <c r="JE98" s="296"/>
      <c r="JF98" s="296"/>
      <c r="JG98" s="296"/>
      <c r="JH98" s="296"/>
      <c r="JI98" s="296"/>
      <c r="JJ98" s="296"/>
      <c r="JK98" s="296"/>
      <c r="JL98" s="296"/>
      <c r="JM98" s="296"/>
      <c r="JN98" s="296"/>
      <c r="JO98" s="296"/>
      <c r="JP98" s="296"/>
      <c r="JQ98" s="296"/>
      <c r="JR98" s="296"/>
      <c r="JS98" s="296"/>
      <c r="JT98" s="296"/>
      <c r="JU98" s="296"/>
      <c r="JV98" s="296"/>
      <c r="JW98" s="296"/>
      <c r="JX98" s="296"/>
      <c r="JY98" s="296"/>
      <c r="JZ98" s="296"/>
      <c r="KA98" s="296"/>
    </row>
    <row r="99" spans="1:287" s="480" customFormat="1" ht="15" customHeight="1">
      <c r="A99" s="295"/>
      <c r="B99" s="296"/>
      <c r="C99" s="1291" t="s">
        <v>1245</v>
      </c>
      <c r="D99" s="1298" t="s">
        <v>63</v>
      </c>
      <c r="E99" s="1298"/>
      <c r="F99" s="561">
        <v>0.03</v>
      </c>
      <c r="G99" s="562">
        <v>0.02</v>
      </c>
      <c r="H99" s="563">
        <v>0.02</v>
      </c>
      <c r="I99" s="1026">
        <v>0.01</v>
      </c>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6"/>
      <c r="CB99" s="296"/>
      <c r="CC99" s="296"/>
      <c r="CD99" s="296"/>
      <c r="CE99" s="296"/>
      <c r="CF99" s="296"/>
      <c r="CG99" s="296"/>
      <c r="CH99" s="296"/>
      <c r="CI99" s="296"/>
      <c r="CJ99" s="296"/>
      <c r="CK99" s="296"/>
      <c r="CL99" s="296"/>
      <c r="CM99" s="296"/>
      <c r="CN99" s="296"/>
      <c r="CO99" s="296"/>
      <c r="CP99" s="296"/>
      <c r="CQ99" s="296"/>
      <c r="CR99" s="296"/>
      <c r="CS99" s="296"/>
      <c r="CT99" s="296"/>
      <c r="CU99" s="296"/>
      <c r="CV99" s="296"/>
      <c r="CW99" s="296"/>
      <c r="CX99" s="296"/>
      <c r="CY99" s="296"/>
      <c r="CZ99" s="296"/>
      <c r="DA99" s="296"/>
      <c r="DB99" s="296"/>
      <c r="DC99" s="296"/>
      <c r="DD99" s="296"/>
      <c r="DE99" s="296"/>
      <c r="DF99" s="296"/>
      <c r="DG99" s="296"/>
      <c r="DH99" s="296"/>
      <c r="DI99" s="296"/>
      <c r="DJ99" s="296"/>
      <c r="DK99" s="296"/>
      <c r="DL99" s="296"/>
      <c r="DM99" s="296"/>
      <c r="DN99" s="296"/>
      <c r="DO99" s="296"/>
      <c r="DP99" s="296"/>
      <c r="DQ99" s="296"/>
      <c r="DR99" s="296"/>
      <c r="DS99" s="296"/>
      <c r="DT99" s="296"/>
      <c r="DU99" s="296"/>
      <c r="DV99" s="296"/>
      <c r="DW99" s="296"/>
      <c r="DX99" s="296"/>
      <c r="DY99" s="296"/>
      <c r="DZ99" s="296"/>
      <c r="EA99" s="296"/>
      <c r="EB99" s="296"/>
      <c r="EC99" s="296"/>
      <c r="ED99" s="296"/>
      <c r="EE99" s="296"/>
      <c r="EF99" s="296"/>
      <c r="EG99" s="296"/>
      <c r="EH99" s="296"/>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G99" s="296"/>
      <c r="FH99" s="296"/>
      <c r="FI99" s="296"/>
      <c r="FJ99" s="296"/>
      <c r="FK99" s="296"/>
      <c r="FL99" s="296"/>
      <c r="FM99" s="296"/>
      <c r="FN99" s="296"/>
      <c r="FO99" s="296"/>
      <c r="FP99" s="296"/>
      <c r="FQ99" s="296"/>
      <c r="FR99" s="296"/>
      <c r="FS99" s="296"/>
      <c r="FT99" s="296"/>
      <c r="FU99" s="296"/>
      <c r="FV99" s="296"/>
      <c r="FW99" s="296"/>
      <c r="FX99" s="296"/>
      <c r="FY99" s="296"/>
      <c r="FZ99" s="296"/>
      <c r="GA99" s="296"/>
      <c r="GB99" s="296"/>
      <c r="GC99" s="296"/>
      <c r="GD99" s="296"/>
      <c r="GE99" s="296"/>
      <c r="GF99" s="296"/>
      <c r="GG99" s="296"/>
      <c r="GH99" s="296"/>
      <c r="GI99" s="296"/>
      <c r="GJ99" s="296"/>
      <c r="GK99" s="296"/>
      <c r="GL99" s="296"/>
      <c r="GM99" s="296"/>
      <c r="GN99" s="296"/>
      <c r="GO99" s="296"/>
      <c r="GP99" s="296"/>
      <c r="GQ99" s="296"/>
      <c r="GR99" s="296"/>
      <c r="GS99" s="296"/>
      <c r="GT99" s="296"/>
      <c r="GU99" s="296"/>
      <c r="GV99" s="296"/>
      <c r="GW99" s="296"/>
      <c r="GX99" s="296"/>
      <c r="GY99" s="296"/>
      <c r="GZ99" s="296"/>
      <c r="HA99" s="296"/>
      <c r="HB99" s="296"/>
      <c r="HC99" s="296"/>
      <c r="HD99" s="296"/>
      <c r="HE99" s="296"/>
      <c r="HF99" s="296"/>
      <c r="HG99" s="296"/>
      <c r="HH99" s="296"/>
      <c r="HI99" s="296"/>
      <c r="HJ99" s="296"/>
      <c r="HK99" s="296"/>
      <c r="HL99" s="296"/>
      <c r="HM99" s="296"/>
      <c r="HN99" s="296"/>
      <c r="HO99" s="296"/>
      <c r="HP99" s="296"/>
      <c r="HQ99" s="296"/>
      <c r="HR99" s="296"/>
      <c r="HS99" s="296"/>
      <c r="HT99" s="296"/>
      <c r="HU99" s="296"/>
      <c r="HV99" s="296"/>
      <c r="HW99" s="296"/>
      <c r="HX99" s="296"/>
      <c r="HY99" s="296"/>
      <c r="HZ99" s="296"/>
      <c r="IA99" s="296"/>
      <c r="IB99" s="296"/>
      <c r="IC99" s="296"/>
      <c r="ID99" s="296"/>
      <c r="IE99" s="296"/>
      <c r="IF99" s="296"/>
      <c r="IG99" s="296"/>
      <c r="IH99" s="296"/>
      <c r="II99" s="296"/>
      <c r="IJ99" s="296"/>
      <c r="IK99" s="296"/>
      <c r="IL99" s="296"/>
      <c r="IM99" s="296"/>
      <c r="IN99" s="296"/>
      <c r="IO99" s="296"/>
      <c r="IP99" s="296"/>
      <c r="IQ99" s="296"/>
      <c r="IR99" s="296"/>
      <c r="IS99" s="296"/>
      <c r="IT99" s="296"/>
      <c r="IU99" s="296"/>
      <c r="IV99" s="296"/>
      <c r="IW99" s="296"/>
      <c r="IX99" s="296"/>
      <c r="IY99" s="296"/>
      <c r="IZ99" s="296"/>
      <c r="JA99" s="296"/>
      <c r="JB99" s="296"/>
      <c r="JC99" s="296"/>
      <c r="JD99" s="296"/>
      <c r="JE99" s="296"/>
      <c r="JF99" s="296"/>
      <c r="JG99" s="296"/>
      <c r="JH99" s="296"/>
      <c r="JI99" s="296"/>
      <c r="JJ99" s="296"/>
      <c r="JK99" s="296"/>
      <c r="JL99" s="296"/>
      <c r="JM99" s="296"/>
      <c r="JN99" s="296"/>
      <c r="JO99" s="296"/>
      <c r="JP99" s="296"/>
      <c r="JQ99" s="296"/>
      <c r="JR99" s="296"/>
      <c r="JS99" s="296"/>
      <c r="JT99" s="296"/>
      <c r="JU99" s="296"/>
      <c r="JV99" s="296"/>
      <c r="JW99" s="296"/>
      <c r="JX99" s="296"/>
      <c r="JY99" s="296"/>
      <c r="JZ99" s="296"/>
      <c r="KA99" s="296"/>
    </row>
    <row r="100" spans="1:287" s="480" customFormat="1" ht="15" customHeight="1">
      <c r="A100" s="295"/>
      <c r="B100" s="296"/>
      <c r="C100" s="1292"/>
      <c r="D100" s="1296" t="s">
        <v>64</v>
      </c>
      <c r="E100" s="1296"/>
      <c r="F100" s="564">
        <v>0.86</v>
      </c>
      <c r="G100" s="565">
        <v>0.83</v>
      </c>
      <c r="H100" s="564">
        <v>0.84</v>
      </c>
      <c r="I100" s="1027">
        <v>0.85</v>
      </c>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G100" s="296"/>
      <c r="FH100" s="296"/>
      <c r="FI100" s="296"/>
      <c r="FJ100" s="296"/>
      <c r="FK100" s="296"/>
      <c r="FL100" s="296"/>
      <c r="FM100" s="296"/>
      <c r="FN100" s="296"/>
      <c r="FO100" s="296"/>
      <c r="FP100" s="296"/>
      <c r="FQ100" s="296"/>
      <c r="FR100" s="296"/>
      <c r="FS100" s="296"/>
      <c r="FT100" s="296"/>
      <c r="FU100" s="296"/>
      <c r="FV100" s="296"/>
      <c r="FW100" s="296"/>
      <c r="FX100" s="296"/>
      <c r="FY100" s="296"/>
      <c r="FZ100" s="296"/>
      <c r="GA100" s="296"/>
      <c r="GB100" s="296"/>
      <c r="GC100" s="296"/>
      <c r="GD100" s="296"/>
      <c r="GE100" s="296"/>
      <c r="GF100" s="296"/>
      <c r="GG100" s="296"/>
      <c r="GH100" s="296"/>
      <c r="GI100" s="296"/>
      <c r="GJ100" s="296"/>
      <c r="GK100" s="296"/>
      <c r="GL100" s="296"/>
      <c r="GM100" s="296"/>
      <c r="GN100" s="296"/>
      <c r="GO100" s="296"/>
      <c r="GP100" s="296"/>
      <c r="GQ100" s="296"/>
      <c r="GR100" s="296"/>
      <c r="GS100" s="296"/>
      <c r="GT100" s="296"/>
      <c r="GU100" s="296"/>
      <c r="GV100" s="296"/>
      <c r="GW100" s="296"/>
      <c r="GX100" s="296"/>
      <c r="GY100" s="296"/>
      <c r="GZ100" s="296"/>
      <c r="HA100" s="296"/>
      <c r="HB100" s="296"/>
      <c r="HC100" s="296"/>
      <c r="HD100" s="296"/>
      <c r="HE100" s="296"/>
      <c r="HF100" s="296"/>
      <c r="HG100" s="296"/>
      <c r="HH100" s="296"/>
      <c r="HI100" s="296"/>
      <c r="HJ100" s="296"/>
      <c r="HK100" s="296"/>
      <c r="HL100" s="296"/>
      <c r="HM100" s="296"/>
      <c r="HN100" s="296"/>
      <c r="HO100" s="296"/>
      <c r="HP100" s="296"/>
      <c r="HQ100" s="296"/>
      <c r="HR100" s="296"/>
      <c r="HS100" s="296"/>
      <c r="HT100" s="296"/>
      <c r="HU100" s="296"/>
      <c r="HV100" s="296"/>
      <c r="HW100" s="296"/>
      <c r="HX100" s="296"/>
      <c r="HY100" s="296"/>
      <c r="HZ100" s="296"/>
      <c r="IA100" s="296"/>
      <c r="IB100" s="296"/>
      <c r="IC100" s="296"/>
      <c r="ID100" s="296"/>
      <c r="IE100" s="296"/>
      <c r="IF100" s="296"/>
      <c r="IG100" s="296"/>
      <c r="IH100" s="296"/>
      <c r="II100" s="296"/>
      <c r="IJ100" s="296"/>
      <c r="IK100" s="296"/>
      <c r="IL100" s="296"/>
      <c r="IM100" s="296"/>
      <c r="IN100" s="296"/>
      <c r="IO100" s="296"/>
      <c r="IP100" s="296"/>
      <c r="IQ100" s="296"/>
      <c r="IR100" s="296"/>
      <c r="IS100" s="296"/>
      <c r="IT100" s="296"/>
      <c r="IU100" s="296"/>
      <c r="IV100" s="296"/>
      <c r="IW100" s="296"/>
      <c r="IX100" s="296"/>
      <c r="IY100" s="296"/>
      <c r="IZ100" s="296"/>
      <c r="JA100" s="296"/>
      <c r="JB100" s="296"/>
      <c r="JC100" s="296"/>
      <c r="JD100" s="296"/>
      <c r="JE100" s="296"/>
      <c r="JF100" s="296"/>
      <c r="JG100" s="296"/>
      <c r="JH100" s="296"/>
      <c r="JI100" s="296"/>
      <c r="JJ100" s="296"/>
      <c r="JK100" s="296"/>
      <c r="JL100" s="296"/>
      <c r="JM100" s="296"/>
      <c r="JN100" s="296"/>
      <c r="JO100" s="296"/>
      <c r="JP100" s="296"/>
      <c r="JQ100" s="296"/>
      <c r="JR100" s="296"/>
      <c r="JS100" s="296"/>
      <c r="JT100" s="296"/>
      <c r="JU100" s="296"/>
      <c r="JV100" s="296"/>
      <c r="JW100" s="296"/>
      <c r="JX100" s="296"/>
      <c r="JY100" s="296"/>
      <c r="JZ100" s="296"/>
      <c r="KA100" s="296"/>
    </row>
    <row r="101" spans="1:287" s="480" customFormat="1" ht="15" customHeight="1" thickBot="1">
      <c r="A101" s="295"/>
      <c r="B101" s="296"/>
      <c r="C101" s="1292"/>
      <c r="D101" s="1297" t="s">
        <v>65</v>
      </c>
      <c r="E101" s="1297"/>
      <c r="F101" s="567">
        <v>0.12</v>
      </c>
      <c r="G101" s="568">
        <v>0.15</v>
      </c>
      <c r="H101" s="567">
        <v>0.15</v>
      </c>
      <c r="I101" s="1028">
        <v>0.14000000000000001</v>
      </c>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c r="CA101" s="296"/>
      <c r="CB101" s="296"/>
      <c r="CC101" s="296"/>
      <c r="CD101" s="296"/>
      <c r="CE101" s="296"/>
      <c r="CF101" s="296"/>
      <c r="CG101" s="296"/>
      <c r="CH101" s="296"/>
      <c r="CI101" s="296"/>
      <c r="CJ101" s="296"/>
      <c r="CK101" s="296"/>
      <c r="CL101" s="296"/>
      <c r="CM101" s="296"/>
      <c r="CN101" s="296"/>
      <c r="CO101" s="296"/>
      <c r="CP101" s="296"/>
      <c r="CQ101" s="296"/>
      <c r="CR101" s="296"/>
      <c r="CS101" s="296"/>
      <c r="CT101" s="296"/>
      <c r="CU101" s="296"/>
      <c r="CV101" s="296"/>
      <c r="CW101" s="296"/>
      <c r="CX101" s="296"/>
      <c r="CY101" s="296"/>
      <c r="CZ101" s="296"/>
      <c r="DA101" s="296"/>
      <c r="DB101" s="296"/>
      <c r="DC101" s="296"/>
      <c r="DD101" s="296"/>
      <c r="DE101" s="296"/>
      <c r="DF101" s="296"/>
      <c r="DG101" s="296"/>
      <c r="DH101" s="296"/>
      <c r="DI101" s="296"/>
      <c r="DJ101" s="296"/>
      <c r="DK101" s="296"/>
      <c r="DL101" s="296"/>
      <c r="DM101" s="296"/>
      <c r="DN101" s="296"/>
      <c r="DO101" s="296"/>
      <c r="DP101" s="296"/>
      <c r="DQ101" s="296"/>
      <c r="DR101" s="296"/>
      <c r="DS101" s="296"/>
      <c r="DT101" s="296"/>
      <c r="DU101" s="296"/>
      <c r="DV101" s="296"/>
      <c r="DW101" s="296"/>
      <c r="DX101" s="296"/>
      <c r="DY101" s="296"/>
      <c r="DZ101" s="296"/>
      <c r="EA101" s="296"/>
      <c r="EB101" s="296"/>
      <c r="EC101" s="296"/>
      <c r="ED101" s="296"/>
      <c r="EE101" s="296"/>
      <c r="EF101" s="296"/>
      <c r="EG101" s="296"/>
      <c r="EH101" s="296"/>
      <c r="EI101" s="296"/>
      <c r="EJ101" s="296"/>
      <c r="EK101" s="296"/>
      <c r="EL101" s="296"/>
      <c r="EM101" s="296"/>
      <c r="EN101" s="296"/>
      <c r="EO101" s="296"/>
      <c r="EP101" s="296"/>
      <c r="EQ101" s="296"/>
      <c r="ER101" s="296"/>
      <c r="ES101" s="296"/>
      <c r="ET101" s="296"/>
      <c r="EU101" s="296"/>
      <c r="EV101" s="296"/>
      <c r="EW101" s="296"/>
      <c r="EX101" s="296"/>
      <c r="EY101" s="296"/>
      <c r="EZ101" s="296"/>
      <c r="FA101" s="296"/>
      <c r="FB101" s="296"/>
      <c r="FC101" s="296"/>
      <c r="FD101" s="296"/>
      <c r="FE101" s="296"/>
      <c r="FF101" s="296"/>
      <c r="FG101" s="296"/>
      <c r="FH101" s="296"/>
      <c r="FI101" s="296"/>
      <c r="FJ101" s="296"/>
      <c r="FK101" s="296"/>
      <c r="FL101" s="296"/>
      <c r="FM101" s="296"/>
      <c r="FN101" s="296"/>
      <c r="FO101" s="296"/>
      <c r="FP101" s="296"/>
      <c r="FQ101" s="296"/>
      <c r="FR101" s="296"/>
      <c r="FS101" s="296"/>
      <c r="FT101" s="296"/>
      <c r="FU101" s="296"/>
      <c r="FV101" s="296"/>
      <c r="FW101" s="296"/>
      <c r="FX101" s="296"/>
      <c r="FY101" s="296"/>
      <c r="FZ101" s="296"/>
      <c r="GA101" s="296"/>
      <c r="GB101" s="296"/>
      <c r="GC101" s="296"/>
      <c r="GD101" s="296"/>
      <c r="GE101" s="296"/>
      <c r="GF101" s="296"/>
      <c r="GG101" s="296"/>
      <c r="GH101" s="296"/>
      <c r="GI101" s="296"/>
      <c r="GJ101" s="296"/>
      <c r="GK101" s="296"/>
      <c r="GL101" s="296"/>
      <c r="GM101" s="296"/>
      <c r="GN101" s="296"/>
      <c r="GO101" s="296"/>
      <c r="GP101" s="296"/>
      <c r="GQ101" s="296"/>
      <c r="GR101" s="296"/>
      <c r="GS101" s="296"/>
      <c r="GT101" s="296"/>
      <c r="GU101" s="296"/>
      <c r="GV101" s="296"/>
      <c r="GW101" s="296"/>
      <c r="GX101" s="296"/>
      <c r="GY101" s="296"/>
      <c r="GZ101" s="296"/>
      <c r="HA101" s="296"/>
      <c r="HB101" s="296"/>
      <c r="HC101" s="296"/>
      <c r="HD101" s="296"/>
      <c r="HE101" s="296"/>
      <c r="HF101" s="296"/>
      <c r="HG101" s="296"/>
      <c r="HH101" s="296"/>
      <c r="HI101" s="296"/>
      <c r="HJ101" s="296"/>
      <c r="HK101" s="296"/>
      <c r="HL101" s="296"/>
      <c r="HM101" s="296"/>
      <c r="HN101" s="296"/>
      <c r="HO101" s="296"/>
      <c r="HP101" s="296"/>
      <c r="HQ101" s="296"/>
      <c r="HR101" s="296"/>
      <c r="HS101" s="296"/>
      <c r="HT101" s="296"/>
      <c r="HU101" s="296"/>
      <c r="HV101" s="296"/>
      <c r="HW101" s="296"/>
      <c r="HX101" s="296"/>
      <c r="HY101" s="296"/>
      <c r="HZ101" s="296"/>
      <c r="IA101" s="296"/>
      <c r="IB101" s="296"/>
      <c r="IC101" s="296"/>
      <c r="ID101" s="296"/>
      <c r="IE101" s="296"/>
      <c r="IF101" s="296"/>
      <c r="IG101" s="296"/>
      <c r="IH101" s="296"/>
      <c r="II101" s="296"/>
      <c r="IJ101" s="296"/>
      <c r="IK101" s="296"/>
      <c r="IL101" s="296"/>
      <c r="IM101" s="296"/>
      <c r="IN101" s="296"/>
      <c r="IO101" s="296"/>
      <c r="IP101" s="296"/>
      <c r="IQ101" s="296"/>
      <c r="IR101" s="296"/>
      <c r="IS101" s="296"/>
      <c r="IT101" s="296"/>
      <c r="IU101" s="296"/>
      <c r="IV101" s="296"/>
      <c r="IW101" s="296"/>
      <c r="IX101" s="296"/>
      <c r="IY101" s="296"/>
      <c r="IZ101" s="296"/>
      <c r="JA101" s="296"/>
      <c r="JB101" s="296"/>
      <c r="JC101" s="296"/>
      <c r="JD101" s="296"/>
      <c r="JE101" s="296"/>
      <c r="JF101" s="296"/>
      <c r="JG101" s="296"/>
      <c r="JH101" s="296"/>
      <c r="JI101" s="296"/>
      <c r="JJ101" s="296"/>
      <c r="JK101" s="296"/>
      <c r="JL101" s="296"/>
      <c r="JM101" s="296"/>
      <c r="JN101" s="296"/>
      <c r="JO101" s="296"/>
      <c r="JP101" s="296"/>
      <c r="JQ101" s="296"/>
      <c r="JR101" s="296"/>
      <c r="JS101" s="296"/>
      <c r="JT101" s="296"/>
      <c r="JU101" s="296"/>
      <c r="JV101" s="296"/>
      <c r="JW101" s="296"/>
      <c r="JX101" s="296"/>
      <c r="JY101" s="296"/>
      <c r="JZ101" s="296"/>
      <c r="KA101" s="296"/>
    </row>
    <row r="102" spans="1:287" s="480" customFormat="1" ht="15" customHeight="1">
      <c r="A102" s="295"/>
      <c r="B102" s="296"/>
      <c r="C102" s="1292"/>
      <c r="D102" s="1307" t="s">
        <v>43</v>
      </c>
      <c r="E102" s="1307"/>
      <c r="F102" s="569">
        <v>0.75</v>
      </c>
      <c r="G102" s="570">
        <v>0.71</v>
      </c>
      <c r="H102" s="569">
        <v>0.65</v>
      </c>
      <c r="I102" s="1027">
        <v>0.62</v>
      </c>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96"/>
      <c r="DW102" s="296"/>
      <c r="DX102" s="296"/>
      <c r="DY102" s="296"/>
      <c r="DZ102" s="296"/>
      <c r="EA102" s="296"/>
      <c r="EB102" s="296"/>
      <c r="EC102" s="296"/>
      <c r="ED102" s="296"/>
      <c r="EE102" s="296"/>
      <c r="EF102" s="296"/>
      <c r="EG102" s="296"/>
      <c r="EH102" s="296"/>
      <c r="EI102" s="296"/>
      <c r="EJ102" s="296"/>
      <c r="EK102" s="296"/>
      <c r="EL102" s="296"/>
      <c r="EM102" s="296"/>
      <c r="EN102" s="296"/>
      <c r="EO102" s="296"/>
      <c r="EP102" s="296"/>
      <c r="EQ102" s="296"/>
      <c r="ER102" s="296"/>
      <c r="ES102" s="296"/>
      <c r="ET102" s="296"/>
      <c r="EU102" s="296"/>
      <c r="EV102" s="296"/>
      <c r="EW102" s="296"/>
      <c r="EX102" s="296"/>
      <c r="EY102" s="296"/>
      <c r="EZ102" s="296"/>
      <c r="FA102" s="296"/>
      <c r="FB102" s="296"/>
      <c r="FC102" s="296"/>
      <c r="FD102" s="296"/>
      <c r="FE102" s="296"/>
      <c r="FF102" s="296"/>
      <c r="FG102" s="296"/>
      <c r="FH102" s="296"/>
      <c r="FI102" s="296"/>
      <c r="FJ102" s="296"/>
      <c r="FK102" s="296"/>
      <c r="FL102" s="296"/>
      <c r="FM102" s="296"/>
      <c r="FN102" s="296"/>
      <c r="FO102" s="296"/>
      <c r="FP102" s="296"/>
      <c r="FQ102" s="296"/>
      <c r="FR102" s="296"/>
      <c r="FS102" s="296"/>
      <c r="FT102" s="296"/>
      <c r="FU102" s="296"/>
      <c r="FV102" s="296"/>
      <c r="FW102" s="296"/>
      <c r="FX102" s="296"/>
      <c r="FY102" s="296"/>
      <c r="FZ102" s="296"/>
      <c r="GA102" s="296"/>
      <c r="GB102" s="296"/>
      <c r="GC102" s="296"/>
      <c r="GD102" s="296"/>
      <c r="GE102" s="296"/>
      <c r="GF102" s="296"/>
      <c r="GG102" s="296"/>
      <c r="GH102" s="296"/>
      <c r="GI102" s="296"/>
      <c r="GJ102" s="296"/>
      <c r="GK102" s="296"/>
      <c r="GL102" s="296"/>
      <c r="GM102" s="296"/>
      <c r="GN102" s="296"/>
      <c r="GO102" s="296"/>
      <c r="GP102" s="296"/>
      <c r="GQ102" s="296"/>
      <c r="GR102" s="296"/>
      <c r="GS102" s="296"/>
      <c r="GT102" s="296"/>
      <c r="GU102" s="296"/>
      <c r="GV102" s="296"/>
      <c r="GW102" s="296"/>
      <c r="GX102" s="296"/>
      <c r="GY102" s="296"/>
      <c r="GZ102" s="296"/>
      <c r="HA102" s="296"/>
      <c r="HB102" s="296"/>
      <c r="HC102" s="296"/>
      <c r="HD102" s="296"/>
      <c r="HE102" s="296"/>
      <c r="HF102" s="296"/>
      <c r="HG102" s="296"/>
      <c r="HH102" s="296"/>
      <c r="HI102" s="296"/>
      <c r="HJ102" s="296"/>
      <c r="HK102" s="296"/>
      <c r="HL102" s="296"/>
      <c r="HM102" s="296"/>
      <c r="HN102" s="296"/>
      <c r="HO102" s="296"/>
      <c r="HP102" s="296"/>
      <c r="HQ102" s="296"/>
      <c r="HR102" s="296"/>
      <c r="HS102" s="296"/>
      <c r="HT102" s="296"/>
      <c r="HU102" s="296"/>
      <c r="HV102" s="296"/>
      <c r="HW102" s="296"/>
      <c r="HX102" s="296"/>
      <c r="HY102" s="296"/>
      <c r="HZ102" s="296"/>
      <c r="IA102" s="296"/>
      <c r="IB102" s="296"/>
      <c r="IC102" s="296"/>
      <c r="ID102" s="296"/>
      <c r="IE102" s="296"/>
      <c r="IF102" s="296"/>
      <c r="IG102" s="296"/>
      <c r="IH102" s="296"/>
      <c r="II102" s="296"/>
      <c r="IJ102" s="296"/>
      <c r="IK102" s="296"/>
      <c r="IL102" s="296"/>
      <c r="IM102" s="296"/>
      <c r="IN102" s="296"/>
      <c r="IO102" s="296"/>
      <c r="IP102" s="296"/>
      <c r="IQ102" s="296"/>
      <c r="IR102" s="296"/>
      <c r="IS102" s="296"/>
      <c r="IT102" s="296"/>
      <c r="IU102" s="296"/>
      <c r="IV102" s="296"/>
      <c r="IW102" s="296"/>
      <c r="IX102" s="296"/>
      <c r="IY102" s="296"/>
      <c r="IZ102" s="296"/>
      <c r="JA102" s="296"/>
      <c r="JB102" s="296"/>
      <c r="JC102" s="296"/>
      <c r="JD102" s="296"/>
      <c r="JE102" s="296"/>
      <c r="JF102" s="296"/>
      <c r="JG102" s="296"/>
      <c r="JH102" s="296"/>
      <c r="JI102" s="296"/>
      <c r="JJ102" s="296"/>
      <c r="JK102" s="296"/>
      <c r="JL102" s="296"/>
      <c r="JM102" s="296"/>
      <c r="JN102" s="296"/>
      <c r="JO102" s="296"/>
      <c r="JP102" s="296"/>
      <c r="JQ102" s="296"/>
      <c r="JR102" s="296"/>
      <c r="JS102" s="296"/>
      <c r="JT102" s="296"/>
      <c r="JU102" s="296"/>
      <c r="JV102" s="296"/>
      <c r="JW102" s="296"/>
      <c r="JX102" s="296"/>
      <c r="JY102" s="296"/>
      <c r="JZ102" s="296"/>
      <c r="KA102" s="296"/>
    </row>
    <row r="103" spans="1:287" s="480" customFormat="1" ht="15" customHeight="1">
      <c r="A103" s="295"/>
      <c r="B103" s="296"/>
      <c r="C103" s="1292"/>
      <c r="D103" s="1296" t="s">
        <v>44</v>
      </c>
      <c r="E103" s="1296"/>
      <c r="F103" s="571">
        <v>0.25</v>
      </c>
      <c r="G103" s="572">
        <v>0.22</v>
      </c>
      <c r="H103" s="571">
        <v>0.25</v>
      </c>
      <c r="I103" s="1027">
        <v>0.27</v>
      </c>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96"/>
      <c r="DW103" s="296"/>
      <c r="DX103" s="296"/>
      <c r="DY103" s="296"/>
      <c r="DZ103" s="296"/>
      <c r="EA103" s="296"/>
      <c r="EB103" s="296"/>
      <c r="EC103" s="296"/>
      <c r="ED103" s="296"/>
      <c r="EE103" s="296"/>
      <c r="EF103" s="296"/>
      <c r="EG103" s="296"/>
      <c r="EH103" s="296"/>
      <c r="EI103" s="296"/>
      <c r="EJ103" s="296"/>
      <c r="EK103" s="296"/>
      <c r="EL103" s="296"/>
      <c r="EM103" s="296"/>
      <c r="EN103" s="296"/>
      <c r="EO103" s="296"/>
      <c r="EP103" s="296"/>
      <c r="EQ103" s="296"/>
      <c r="ER103" s="296"/>
      <c r="ES103" s="296"/>
      <c r="ET103" s="296"/>
      <c r="EU103" s="296"/>
      <c r="EV103" s="296"/>
      <c r="EW103" s="296"/>
      <c r="EX103" s="296"/>
      <c r="EY103" s="296"/>
      <c r="EZ103" s="296"/>
      <c r="FA103" s="296"/>
      <c r="FB103" s="296"/>
      <c r="FC103" s="296"/>
      <c r="FD103" s="296"/>
      <c r="FE103" s="296"/>
      <c r="FF103" s="296"/>
      <c r="FG103" s="296"/>
      <c r="FH103" s="296"/>
      <c r="FI103" s="296"/>
      <c r="FJ103" s="296"/>
      <c r="FK103" s="296"/>
      <c r="FL103" s="296"/>
      <c r="FM103" s="296"/>
      <c r="FN103" s="296"/>
      <c r="FO103" s="296"/>
      <c r="FP103" s="296"/>
      <c r="FQ103" s="296"/>
      <c r="FR103" s="296"/>
      <c r="FS103" s="296"/>
      <c r="FT103" s="296"/>
      <c r="FU103" s="296"/>
      <c r="FV103" s="296"/>
      <c r="FW103" s="296"/>
      <c r="FX103" s="296"/>
      <c r="FY103" s="296"/>
      <c r="FZ103" s="296"/>
      <c r="GA103" s="296"/>
      <c r="GB103" s="296"/>
      <c r="GC103" s="296"/>
      <c r="GD103" s="296"/>
      <c r="GE103" s="296"/>
      <c r="GF103" s="296"/>
      <c r="GG103" s="296"/>
      <c r="GH103" s="296"/>
      <c r="GI103" s="296"/>
      <c r="GJ103" s="296"/>
      <c r="GK103" s="296"/>
      <c r="GL103" s="296"/>
      <c r="GM103" s="296"/>
      <c r="GN103" s="296"/>
      <c r="GO103" s="296"/>
      <c r="GP103" s="296"/>
      <c r="GQ103" s="296"/>
      <c r="GR103" s="296"/>
      <c r="GS103" s="296"/>
      <c r="GT103" s="296"/>
      <c r="GU103" s="296"/>
      <c r="GV103" s="296"/>
      <c r="GW103" s="296"/>
      <c r="GX103" s="296"/>
      <c r="GY103" s="296"/>
      <c r="GZ103" s="296"/>
      <c r="HA103" s="296"/>
      <c r="HB103" s="296"/>
      <c r="HC103" s="296"/>
      <c r="HD103" s="296"/>
      <c r="HE103" s="296"/>
      <c r="HF103" s="296"/>
      <c r="HG103" s="296"/>
      <c r="HH103" s="296"/>
      <c r="HI103" s="296"/>
      <c r="HJ103" s="296"/>
      <c r="HK103" s="296"/>
      <c r="HL103" s="296"/>
      <c r="HM103" s="296"/>
      <c r="HN103" s="296"/>
      <c r="HO103" s="296"/>
      <c r="HP103" s="296"/>
      <c r="HQ103" s="296"/>
      <c r="HR103" s="296"/>
      <c r="HS103" s="296"/>
      <c r="HT103" s="296"/>
      <c r="HU103" s="296"/>
      <c r="HV103" s="296"/>
      <c r="HW103" s="296"/>
      <c r="HX103" s="296"/>
      <c r="HY103" s="296"/>
      <c r="HZ103" s="296"/>
      <c r="IA103" s="296"/>
      <c r="IB103" s="296"/>
      <c r="IC103" s="296"/>
      <c r="ID103" s="296"/>
      <c r="IE103" s="296"/>
      <c r="IF103" s="296"/>
      <c r="IG103" s="296"/>
      <c r="IH103" s="296"/>
      <c r="II103" s="296"/>
      <c r="IJ103" s="296"/>
      <c r="IK103" s="296"/>
      <c r="IL103" s="296"/>
      <c r="IM103" s="296"/>
      <c r="IN103" s="296"/>
      <c r="IO103" s="296"/>
      <c r="IP103" s="296"/>
      <c r="IQ103" s="296"/>
      <c r="IR103" s="296"/>
      <c r="IS103" s="296"/>
      <c r="IT103" s="296"/>
      <c r="IU103" s="296"/>
      <c r="IV103" s="296"/>
      <c r="IW103" s="296"/>
      <c r="IX103" s="296"/>
      <c r="IY103" s="296"/>
      <c r="IZ103" s="296"/>
      <c r="JA103" s="296"/>
      <c r="JB103" s="296"/>
      <c r="JC103" s="296"/>
      <c r="JD103" s="296"/>
      <c r="JE103" s="296"/>
      <c r="JF103" s="296"/>
      <c r="JG103" s="296"/>
      <c r="JH103" s="296"/>
      <c r="JI103" s="296"/>
      <c r="JJ103" s="296"/>
      <c r="JK103" s="296"/>
      <c r="JL103" s="296"/>
      <c r="JM103" s="296"/>
      <c r="JN103" s="296"/>
      <c r="JO103" s="296"/>
      <c r="JP103" s="296"/>
      <c r="JQ103" s="296"/>
      <c r="JR103" s="296"/>
      <c r="JS103" s="296"/>
      <c r="JT103" s="296"/>
      <c r="JU103" s="296"/>
      <c r="JV103" s="296"/>
      <c r="JW103" s="296"/>
      <c r="JX103" s="296"/>
      <c r="JY103" s="296"/>
      <c r="JZ103" s="296"/>
      <c r="KA103" s="296"/>
    </row>
    <row r="104" spans="1:287" s="480" customFormat="1" ht="15" customHeight="1">
      <c r="A104" s="295"/>
      <c r="B104" s="296"/>
      <c r="C104" s="1292"/>
      <c r="D104" s="1296" t="s">
        <v>46</v>
      </c>
      <c r="E104" s="1296"/>
      <c r="F104" s="564" t="s">
        <v>48</v>
      </c>
      <c r="G104" s="565">
        <v>0.06</v>
      </c>
      <c r="H104" s="564">
        <v>0.01</v>
      </c>
      <c r="I104" s="1027">
        <v>0</v>
      </c>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c r="CU104" s="296"/>
      <c r="CV104" s="296"/>
      <c r="CW104" s="296"/>
      <c r="CX104" s="296"/>
      <c r="CY104" s="296"/>
      <c r="CZ104" s="296"/>
      <c r="DA104" s="296"/>
      <c r="DB104" s="296"/>
      <c r="DC104" s="296"/>
      <c r="DD104" s="296"/>
      <c r="DE104" s="296"/>
      <c r="DF104" s="296"/>
      <c r="DG104" s="296"/>
      <c r="DH104" s="296"/>
      <c r="DI104" s="296"/>
      <c r="DJ104" s="296"/>
      <c r="DK104" s="296"/>
      <c r="DL104" s="296"/>
      <c r="DM104" s="296"/>
      <c r="DN104" s="296"/>
      <c r="DO104" s="296"/>
      <c r="DP104" s="296"/>
      <c r="DQ104" s="296"/>
      <c r="DR104" s="296"/>
      <c r="DS104" s="296"/>
      <c r="DT104" s="296"/>
      <c r="DU104" s="296"/>
      <c r="DV104" s="296"/>
      <c r="DW104" s="296"/>
      <c r="DX104" s="296"/>
      <c r="DY104" s="296"/>
      <c r="DZ104" s="296"/>
      <c r="EA104" s="296"/>
      <c r="EB104" s="296"/>
      <c r="EC104" s="296"/>
      <c r="ED104" s="296"/>
      <c r="EE104" s="296"/>
      <c r="EF104" s="296"/>
      <c r="EG104" s="296"/>
      <c r="EH104" s="296"/>
      <c r="EI104" s="296"/>
      <c r="EJ104" s="296"/>
      <c r="EK104" s="296"/>
      <c r="EL104" s="296"/>
      <c r="EM104" s="296"/>
      <c r="EN104" s="296"/>
      <c r="EO104" s="296"/>
      <c r="EP104" s="296"/>
      <c r="EQ104" s="296"/>
      <c r="ER104" s="296"/>
      <c r="ES104" s="296"/>
      <c r="ET104" s="296"/>
      <c r="EU104" s="296"/>
      <c r="EV104" s="296"/>
      <c r="EW104" s="296"/>
      <c r="EX104" s="296"/>
      <c r="EY104" s="296"/>
      <c r="EZ104" s="296"/>
      <c r="FA104" s="296"/>
      <c r="FB104" s="296"/>
      <c r="FC104" s="296"/>
      <c r="FD104" s="296"/>
      <c r="FE104" s="296"/>
      <c r="FF104" s="296"/>
      <c r="FG104" s="296"/>
      <c r="FH104" s="296"/>
      <c r="FI104" s="296"/>
      <c r="FJ104" s="296"/>
      <c r="FK104" s="296"/>
      <c r="FL104" s="296"/>
      <c r="FM104" s="296"/>
      <c r="FN104" s="296"/>
      <c r="FO104" s="296"/>
      <c r="FP104" s="296"/>
      <c r="FQ104" s="296"/>
      <c r="FR104" s="296"/>
      <c r="FS104" s="296"/>
      <c r="FT104" s="296"/>
      <c r="FU104" s="296"/>
      <c r="FV104" s="296"/>
      <c r="FW104" s="296"/>
      <c r="FX104" s="296"/>
      <c r="FY104" s="296"/>
      <c r="FZ104" s="296"/>
      <c r="GA104" s="296"/>
      <c r="GB104" s="296"/>
      <c r="GC104" s="296"/>
      <c r="GD104" s="296"/>
      <c r="GE104" s="296"/>
      <c r="GF104" s="296"/>
      <c r="GG104" s="296"/>
      <c r="GH104" s="296"/>
      <c r="GI104" s="296"/>
      <c r="GJ104" s="296"/>
      <c r="GK104" s="296"/>
      <c r="GL104" s="296"/>
      <c r="GM104" s="296"/>
      <c r="GN104" s="296"/>
      <c r="GO104" s="296"/>
      <c r="GP104" s="296"/>
      <c r="GQ104" s="296"/>
      <c r="GR104" s="296"/>
      <c r="GS104" s="296"/>
      <c r="GT104" s="296"/>
      <c r="GU104" s="296"/>
      <c r="GV104" s="296"/>
      <c r="GW104" s="296"/>
      <c r="GX104" s="296"/>
      <c r="GY104" s="296"/>
      <c r="GZ104" s="296"/>
      <c r="HA104" s="296"/>
      <c r="HB104" s="296"/>
      <c r="HC104" s="296"/>
      <c r="HD104" s="296"/>
      <c r="HE104" s="296"/>
      <c r="HF104" s="296"/>
      <c r="HG104" s="296"/>
      <c r="HH104" s="296"/>
      <c r="HI104" s="296"/>
      <c r="HJ104" s="296"/>
      <c r="HK104" s="296"/>
      <c r="HL104" s="296"/>
      <c r="HM104" s="296"/>
      <c r="HN104" s="296"/>
      <c r="HO104" s="296"/>
      <c r="HP104" s="296"/>
      <c r="HQ104" s="296"/>
      <c r="HR104" s="296"/>
      <c r="HS104" s="296"/>
      <c r="HT104" s="296"/>
      <c r="HU104" s="296"/>
      <c r="HV104" s="296"/>
      <c r="HW104" s="296"/>
      <c r="HX104" s="296"/>
      <c r="HY104" s="296"/>
      <c r="HZ104" s="296"/>
      <c r="IA104" s="296"/>
      <c r="IB104" s="296"/>
      <c r="IC104" s="296"/>
      <c r="ID104" s="296"/>
      <c r="IE104" s="296"/>
      <c r="IF104" s="296"/>
      <c r="IG104" s="296"/>
      <c r="IH104" s="296"/>
      <c r="II104" s="296"/>
      <c r="IJ104" s="296"/>
      <c r="IK104" s="296"/>
      <c r="IL104" s="296"/>
      <c r="IM104" s="296"/>
      <c r="IN104" s="296"/>
      <c r="IO104" s="296"/>
      <c r="IP104" s="296"/>
      <c r="IQ104" s="296"/>
      <c r="IR104" s="296"/>
      <c r="IS104" s="296"/>
      <c r="IT104" s="296"/>
      <c r="IU104" s="296"/>
      <c r="IV104" s="296"/>
      <c r="IW104" s="296"/>
      <c r="IX104" s="296"/>
      <c r="IY104" s="296"/>
      <c r="IZ104" s="296"/>
      <c r="JA104" s="296"/>
      <c r="JB104" s="296"/>
      <c r="JC104" s="296"/>
      <c r="JD104" s="296"/>
      <c r="JE104" s="296"/>
      <c r="JF104" s="296"/>
      <c r="JG104" s="296"/>
      <c r="JH104" s="296"/>
      <c r="JI104" s="296"/>
      <c r="JJ104" s="296"/>
      <c r="JK104" s="296"/>
      <c r="JL104" s="296"/>
      <c r="JM104" s="296"/>
      <c r="JN104" s="296"/>
      <c r="JO104" s="296"/>
      <c r="JP104" s="296"/>
      <c r="JQ104" s="296"/>
      <c r="JR104" s="296"/>
      <c r="JS104" s="296"/>
      <c r="JT104" s="296"/>
      <c r="JU104" s="296"/>
      <c r="JV104" s="296"/>
      <c r="JW104" s="296"/>
      <c r="JX104" s="296"/>
      <c r="JY104" s="296"/>
      <c r="JZ104" s="296"/>
      <c r="KA104" s="296"/>
    </row>
    <row r="105" spans="1:287" s="480" customFormat="1" ht="15" customHeight="1" thickBot="1">
      <c r="A105" s="295"/>
      <c r="B105" s="296"/>
      <c r="C105" s="1293"/>
      <c r="D105" s="1297" t="s">
        <v>47</v>
      </c>
      <c r="E105" s="1297"/>
      <c r="F105" s="567" t="s">
        <v>48</v>
      </c>
      <c r="G105" s="568">
        <v>0.01</v>
      </c>
      <c r="H105" s="573">
        <v>0.09</v>
      </c>
      <c r="I105" s="1028">
        <v>0.11</v>
      </c>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c r="CU105" s="296"/>
      <c r="CV105" s="296"/>
      <c r="CW105" s="296"/>
      <c r="CX105" s="296"/>
      <c r="CY105" s="296"/>
      <c r="CZ105" s="296"/>
      <c r="DA105" s="296"/>
      <c r="DB105" s="296"/>
      <c r="DC105" s="296"/>
      <c r="DD105" s="296"/>
      <c r="DE105" s="296"/>
      <c r="DF105" s="296"/>
      <c r="DG105" s="296"/>
      <c r="DH105" s="296"/>
      <c r="DI105" s="296"/>
      <c r="DJ105" s="296"/>
      <c r="DK105" s="296"/>
      <c r="DL105" s="296"/>
      <c r="DM105" s="296"/>
      <c r="DN105" s="296"/>
      <c r="DO105" s="296"/>
      <c r="DP105" s="296"/>
      <c r="DQ105" s="296"/>
      <c r="DR105" s="296"/>
      <c r="DS105" s="296"/>
      <c r="DT105" s="296"/>
      <c r="DU105" s="296"/>
      <c r="DV105" s="296"/>
      <c r="DW105" s="296"/>
      <c r="DX105" s="296"/>
      <c r="DY105" s="296"/>
      <c r="DZ105" s="296"/>
      <c r="EA105" s="296"/>
      <c r="EB105" s="296"/>
      <c r="EC105" s="296"/>
      <c r="ED105" s="296"/>
      <c r="EE105" s="296"/>
      <c r="EF105" s="296"/>
      <c r="EG105" s="296"/>
      <c r="EH105" s="296"/>
      <c r="EI105" s="296"/>
      <c r="EJ105" s="296"/>
      <c r="EK105" s="296"/>
      <c r="EL105" s="296"/>
      <c r="EM105" s="296"/>
      <c r="EN105" s="296"/>
      <c r="EO105" s="296"/>
      <c r="EP105" s="296"/>
      <c r="EQ105" s="296"/>
      <c r="ER105" s="296"/>
      <c r="ES105" s="296"/>
      <c r="ET105" s="296"/>
      <c r="EU105" s="296"/>
      <c r="EV105" s="296"/>
      <c r="EW105" s="296"/>
      <c r="EX105" s="296"/>
      <c r="EY105" s="296"/>
      <c r="EZ105" s="296"/>
      <c r="FA105" s="296"/>
      <c r="FB105" s="296"/>
      <c r="FC105" s="296"/>
      <c r="FD105" s="296"/>
      <c r="FE105" s="296"/>
      <c r="FF105" s="296"/>
      <c r="FG105" s="296"/>
      <c r="FH105" s="296"/>
      <c r="FI105" s="296"/>
      <c r="FJ105" s="296"/>
      <c r="FK105" s="296"/>
      <c r="FL105" s="296"/>
      <c r="FM105" s="296"/>
      <c r="FN105" s="296"/>
      <c r="FO105" s="296"/>
      <c r="FP105" s="296"/>
      <c r="FQ105" s="296"/>
      <c r="FR105" s="296"/>
      <c r="FS105" s="296"/>
      <c r="FT105" s="296"/>
      <c r="FU105" s="296"/>
      <c r="FV105" s="296"/>
      <c r="FW105" s="296"/>
      <c r="FX105" s="296"/>
      <c r="FY105" s="296"/>
      <c r="FZ105" s="296"/>
      <c r="GA105" s="296"/>
      <c r="GB105" s="296"/>
      <c r="GC105" s="296"/>
      <c r="GD105" s="296"/>
      <c r="GE105" s="296"/>
      <c r="GF105" s="296"/>
      <c r="GG105" s="296"/>
      <c r="GH105" s="296"/>
      <c r="GI105" s="296"/>
      <c r="GJ105" s="296"/>
      <c r="GK105" s="296"/>
      <c r="GL105" s="296"/>
      <c r="GM105" s="296"/>
      <c r="GN105" s="296"/>
      <c r="GO105" s="296"/>
      <c r="GP105" s="296"/>
      <c r="GQ105" s="296"/>
      <c r="GR105" s="296"/>
      <c r="GS105" s="296"/>
      <c r="GT105" s="296"/>
      <c r="GU105" s="296"/>
      <c r="GV105" s="296"/>
      <c r="GW105" s="296"/>
      <c r="GX105" s="296"/>
      <c r="GY105" s="296"/>
      <c r="GZ105" s="296"/>
      <c r="HA105" s="296"/>
      <c r="HB105" s="296"/>
      <c r="HC105" s="296"/>
      <c r="HD105" s="296"/>
      <c r="HE105" s="296"/>
      <c r="HF105" s="296"/>
      <c r="HG105" s="296"/>
      <c r="HH105" s="296"/>
      <c r="HI105" s="296"/>
      <c r="HJ105" s="296"/>
      <c r="HK105" s="296"/>
      <c r="HL105" s="296"/>
      <c r="HM105" s="296"/>
      <c r="HN105" s="296"/>
      <c r="HO105" s="296"/>
      <c r="HP105" s="296"/>
      <c r="HQ105" s="296"/>
      <c r="HR105" s="296"/>
      <c r="HS105" s="296"/>
      <c r="HT105" s="296"/>
      <c r="HU105" s="296"/>
      <c r="HV105" s="296"/>
      <c r="HW105" s="296"/>
      <c r="HX105" s="296"/>
      <c r="HY105" s="296"/>
      <c r="HZ105" s="296"/>
      <c r="IA105" s="296"/>
      <c r="IB105" s="296"/>
      <c r="IC105" s="296"/>
      <c r="ID105" s="296"/>
      <c r="IE105" s="296"/>
      <c r="IF105" s="296"/>
      <c r="IG105" s="296"/>
      <c r="IH105" s="296"/>
      <c r="II105" s="296"/>
      <c r="IJ105" s="296"/>
      <c r="IK105" s="296"/>
      <c r="IL105" s="296"/>
      <c r="IM105" s="296"/>
      <c r="IN105" s="296"/>
      <c r="IO105" s="296"/>
      <c r="IP105" s="296"/>
      <c r="IQ105" s="296"/>
      <c r="IR105" s="296"/>
      <c r="IS105" s="296"/>
      <c r="IT105" s="296"/>
      <c r="IU105" s="296"/>
      <c r="IV105" s="296"/>
      <c r="IW105" s="296"/>
      <c r="IX105" s="296"/>
      <c r="IY105" s="296"/>
      <c r="IZ105" s="296"/>
      <c r="JA105" s="296"/>
      <c r="JB105" s="296"/>
      <c r="JC105" s="296"/>
      <c r="JD105" s="296"/>
      <c r="JE105" s="296"/>
      <c r="JF105" s="296"/>
      <c r="JG105" s="296"/>
      <c r="JH105" s="296"/>
      <c r="JI105" s="296"/>
      <c r="JJ105" s="296"/>
      <c r="JK105" s="296"/>
      <c r="JL105" s="296"/>
      <c r="JM105" s="296"/>
      <c r="JN105" s="296"/>
      <c r="JO105" s="296"/>
      <c r="JP105" s="296"/>
      <c r="JQ105" s="296"/>
      <c r="JR105" s="296"/>
      <c r="JS105" s="296"/>
      <c r="JT105" s="296"/>
      <c r="JU105" s="296"/>
      <c r="JV105" s="296"/>
      <c r="JW105" s="296"/>
      <c r="JX105" s="296"/>
      <c r="JY105" s="296"/>
      <c r="JZ105" s="296"/>
      <c r="KA105" s="296"/>
    </row>
    <row r="106" spans="1:287" s="480" customFormat="1" ht="15" customHeight="1">
      <c r="A106" s="295"/>
      <c r="B106" s="296"/>
      <c r="C106" s="1291" t="s">
        <v>1246</v>
      </c>
      <c r="D106" s="1298" t="s">
        <v>63</v>
      </c>
      <c r="E106" s="1298"/>
      <c r="F106" s="561">
        <v>0.01</v>
      </c>
      <c r="G106" s="562">
        <v>0</v>
      </c>
      <c r="H106" s="563">
        <v>0</v>
      </c>
      <c r="I106" s="1026">
        <v>0</v>
      </c>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c r="CU106" s="296"/>
      <c r="CV106" s="296"/>
      <c r="CW106" s="296"/>
      <c r="CX106" s="296"/>
      <c r="CY106" s="296"/>
      <c r="CZ106" s="296"/>
      <c r="DA106" s="296"/>
      <c r="DB106" s="296"/>
      <c r="DC106" s="296"/>
      <c r="DD106" s="296"/>
      <c r="DE106" s="296"/>
      <c r="DF106" s="296"/>
      <c r="DG106" s="296"/>
      <c r="DH106" s="296"/>
      <c r="DI106" s="296"/>
      <c r="DJ106" s="296"/>
      <c r="DK106" s="296"/>
      <c r="DL106" s="296"/>
      <c r="DM106" s="296"/>
      <c r="DN106" s="296"/>
      <c r="DO106" s="296"/>
      <c r="DP106" s="296"/>
      <c r="DQ106" s="296"/>
      <c r="DR106" s="296"/>
      <c r="DS106" s="296"/>
      <c r="DT106" s="296"/>
      <c r="DU106" s="296"/>
      <c r="DV106" s="296"/>
      <c r="DW106" s="296"/>
      <c r="DX106" s="296"/>
      <c r="DY106" s="296"/>
      <c r="DZ106" s="296"/>
      <c r="EA106" s="296"/>
      <c r="EB106" s="296"/>
      <c r="EC106" s="296"/>
      <c r="ED106" s="296"/>
      <c r="EE106" s="296"/>
      <c r="EF106" s="296"/>
      <c r="EG106" s="296"/>
      <c r="EH106" s="296"/>
      <c r="EI106" s="296"/>
      <c r="EJ106" s="296"/>
      <c r="EK106" s="296"/>
      <c r="EL106" s="296"/>
      <c r="EM106" s="296"/>
      <c r="EN106" s="296"/>
      <c r="EO106" s="296"/>
      <c r="EP106" s="296"/>
      <c r="EQ106" s="296"/>
      <c r="ER106" s="296"/>
      <c r="ES106" s="296"/>
      <c r="ET106" s="296"/>
      <c r="EU106" s="296"/>
      <c r="EV106" s="296"/>
      <c r="EW106" s="296"/>
      <c r="EX106" s="296"/>
      <c r="EY106" s="296"/>
      <c r="EZ106" s="296"/>
      <c r="FA106" s="296"/>
      <c r="FB106" s="296"/>
      <c r="FC106" s="296"/>
      <c r="FD106" s="296"/>
      <c r="FE106" s="296"/>
      <c r="FF106" s="296"/>
      <c r="FG106" s="296"/>
      <c r="FH106" s="296"/>
      <c r="FI106" s="296"/>
      <c r="FJ106" s="296"/>
      <c r="FK106" s="296"/>
      <c r="FL106" s="296"/>
      <c r="FM106" s="296"/>
      <c r="FN106" s="296"/>
      <c r="FO106" s="296"/>
      <c r="FP106" s="296"/>
      <c r="FQ106" s="296"/>
      <c r="FR106" s="296"/>
      <c r="FS106" s="296"/>
      <c r="FT106" s="296"/>
      <c r="FU106" s="296"/>
      <c r="FV106" s="296"/>
      <c r="FW106" s="296"/>
      <c r="FX106" s="296"/>
      <c r="FY106" s="296"/>
      <c r="FZ106" s="296"/>
      <c r="GA106" s="296"/>
      <c r="GB106" s="296"/>
      <c r="GC106" s="296"/>
      <c r="GD106" s="296"/>
      <c r="GE106" s="296"/>
      <c r="GF106" s="296"/>
      <c r="GG106" s="296"/>
      <c r="GH106" s="296"/>
      <c r="GI106" s="296"/>
      <c r="GJ106" s="296"/>
      <c r="GK106" s="296"/>
      <c r="GL106" s="296"/>
      <c r="GM106" s="296"/>
      <c r="GN106" s="296"/>
      <c r="GO106" s="296"/>
      <c r="GP106" s="296"/>
      <c r="GQ106" s="296"/>
      <c r="GR106" s="296"/>
      <c r="GS106" s="296"/>
      <c r="GT106" s="296"/>
      <c r="GU106" s="296"/>
      <c r="GV106" s="296"/>
      <c r="GW106" s="296"/>
      <c r="GX106" s="296"/>
      <c r="GY106" s="296"/>
      <c r="GZ106" s="296"/>
      <c r="HA106" s="296"/>
      <c r="HB106" s="296"/>
      <c r="HC106" s="296"/>
      <c r="HD106" s="296"/>
      <c r="HE106" s="296"/>
      <c r="HF106" s="296"/>
      <c r="HG106" s="296"/>
      <c r="HH106" s="296"/>
      <c r="HI106" s="296"/>
      <c r="HJ106" s="296"/>
      <c r="HK106" s="296"/>
      <c r="HL106" s="296"/>
      <c r="HM106" s="296"/>
      <c r="HN106" s="296"/>
      <c r="HO106" s="296"/>
      <c r="HP106" s="296"/>
      <c r="HQ106" s="296"/>
      <c r="HR106" s="296"/>
      <c r="HS106" s="296"/>
      <c r="HT106" s="296"/>
      <c r="HU106" s="296"/>
      <c r="HV106" s="296"/>
      <c r="HW106" s="296"/>
      <c r="HX106" s="296"/>
      <c r="HY106" s="296"/>
      <c r="HZ106" s="296"/>
      <c r="IA106" s="296"/>
      <c r="IB106" s="296"/>
      <c r="IC106" s="296"/>
      <c r="ID106" s="296"/>
      <c r="IE106" s="296"/>
      <c r="IF106" s="296"/>
      <c r="IG106" s="296"/>
      <c r="IH106" s="296"/>
      <c r="II106" s="296"/>
      <c r="IJ106" s="296"/>
      <c r="IK106" s="296"/>
      <c r="IL106" s="296"/>
      <c r="IM106" s="296"/>
      <c r="IN106" s="296"/>
      <c r="IO106" s="296"/>
      <c r="IP106" s="296"/>
      <c r="IQ106" s="296"/>
      <c r="IR106" s="296"/>
      <c r="IS106" s="296"/>
      <c r="IT106" s="296"/>
      <c r="IU106" s="296"/>
      <c r="IV106" s="296"/>
      <c r="IW106" s="296"/>
      <c r="IX106" s="296"/>
      <c r="IY106" s="296"/>
      <c r="IZ106" s="296"/>
      <c r="JA106" s="296"/>
      <c r="JB106" s="296"/>
      <c r="JC106" s="296"/>
      <c r="JD106" s="296"/>
      <c r="JE106" s="296"/>
      <c r="JF106" s="296"/>
      <c r="JG106" s="296"/>
      <c r="JH106" s="296"/>
      <c r="JI106" s="296"/>
      <c r="JJ106" s="296"/>
      <c r="JK106" s="296"/>
      <c r="JL106" s="296"/>
      <c r="JM106" s="296"/>
      <c r="JN106" s="296"/>
      <c r="JO106" s="296"/>
      <c r="JP106" s="296"/>
      <c r="JQ106" s="296"/>
      <c r="JR106" s="296"/>
      <c r="JS106" s="296"/>
      <c r="JT106" s="296"/>
      <c r="JU106" s="296"/>
      <c r="JV106" s="296"/>
      <c r="JW106" s="296"/>
      <c r="JX106" s="296"/>
      <c r="JY106" s="296"/>
      <c r="JZ106" s="296"/>
      <c r="KA106" s="296"/>
    </row>
    <row r="107" spans="1:287" s="480" customFormat="1" ht="15" customHeight="1">
      <c r="A107" s="295"/>
      <c r="B107" s="296"/>
      <c r="C107" s="1292"/>
      <c r="D107" s="1296" t="s">
        <v>64</v>
      </c>
      <c r="E107" s="1296"/>
      <c r="F107" s="564">
        <v>0.84</v>
      </c>
      <c r="G107" s="565">
        <v>0.82</v>
      </c>
      <c r="H107" s="564">
        <v>0.82</v>
      </c>
      <c r="I107" s="1027">
        <v>0.81</v>
      </c>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c r="CU107" s="296"/>
      <c r="CV107" s="296"/>
      <c r="CW107" s="296"/>
      <c r="CX107" s="296"/>
      <c r="CY107" s="296"/>
      <c r="CZ107" s="296"/>
      <c r="DA107" s="296"/>
      <c r="DB107" s="296"/>
      <c r="DC107" s="296"/>
      <c r="DD107" s="296"/>
      <c r="DE107" s="296"/>
      <c r="DF107" s="296"/>
      <c r="DG107" s="296"/>
      <c r="DH107" s="296"/>
      <c r="DI107" s="296"/>
      <c r="DJ107" s="296"/>
      <c r="DK107" s="296"/>
      <c r="DL107" s="296"/>
      <c r="DM107" s="296"/>
      <c r="DN107" s="296"/>
      <c r="DO107" s="296"/>
      <c r="DP107" s="296"/>
      <c r="DQ107" s="296"/>
      <c r="DR107" s="296"/>
      <c r="DS107" s="296"/>
      <c r="DT107" s="296"/>
      <c r="DU107" s="296"/>
      <c r="DV107" s="296"/>
      <c r="DW107" s="296"/>
      <c r="DX107" s="296"/>
      <c r="DY107" s="296"/>
      <c r="DZ107" s="296"/>
      <c r="EA107" s="296"/>
      <c r="EB107" s="296"/>
      <c r="EC107" s="296"/>
      <c r="ED107" s="296"/>
      <c r="EE107" s="296"/>
      <c r="EF107" s="296"/>
      <c r="EG107" s="296"/>
      <c r="EH107" s="296"/>
      <c r="EI107" s="296"/>
      <c r="EJ107" s="296"/>
      <c r="EK107" s="296"/>
      <c r="EL107" s="296"/>
      <c r="EM107" s="296"/>
      <c r="EN107" s="296"/>
      <c r="EO107" s="296"/>
      <c r="EP107" s="296"/>
      <c r="EQ107" s="296"/>
      <c r="ER107" s="296"/>
      <c r="ES107" s="296"/>
      <c r="ET107" s="296"/>
      <c r="EU107" s="296"/>
      <c r="EV107" s="296"/>
      <c r="EW107" s="296"/>
      <c r="EX107" s="296"/>
      <c r="EY107" s="296"/>
      <c r="EZ107" s="296"/>
      <c r="FA107" s="296"/>
      <c r="FB107" s="296"/>
      <c r="FC107" s="296"/>
      <c r="FD107" s="296"/>
      <c r="FE107" s="296"/>
      <c r="FF107" s="296"/>
      <c r="FG107" s="296"/>
      <c r="FH107" s="296"/>
      <c r="FI107" s="296"/>
      <c r="FJ107" s="296"/>
      <c r="FK107" s="296"/>
      <c r="FL107" s="296"/>
      <c r="FM107" s="296"/>
      <c r="FN107" s="296"/>
      <c r="FO107" s="296"/>
      <c r="FP107" s="296"/>
      <c r="FQ107" s="296"/>
      <c r="FR107" s="296"/>
      <c r="FS107" s="296"/>
      <c r="FT107" s="296"/>
      <c r="FU107" s="296"/>
      <c r="FV107" s="296"/>
      <c r="FW107" s="296"/>
      <c r="FX107" s="296"/>
      <c r="FY107" s="296"/>
      <c r="FZ107" s="296"/>
      <c r="GA107" s="296"/>
      <c r="GB107" s="296"/>
      <c r="GC107" s="296"/>
      <c r="GD107" s="296"/>
      <c r="GE107" s="296"/>
      <c r="GF107" s="296"/>
      <c r="GG107" s="296"/>
      <c r="GH107" s="296"/>
      <c r="GI107" s="296"/>
      <c r="GJ107" s="296"/>
      <c r="GK107" s="296"/>
      <c r="GL107" s="296"/>
      <c r="GM107" s="296"/>
      <c r="GN107" s="296"/>
      <c r="GO107" s="296"/>
      <c r="GP107" s="296"/>
      <c r="GQ107" s="296"/>
      <c r="GR107" s="296"/>
      <c r="GS107" s="296"/>
      <c r="GT107" s="296"/>
      <c r="GU107" s="296"/>
      <c r="GV107" s="296"/>
      <c r="GW107" s="296"/>
      <c r="GX107" s="296"/>
      <c r="GY107" s="296"/>
      <c r="GZ107" s="296"/>
      <c r="HA107" s="296"/>
      <c r="HB107" s="296"/>
      <c r="HC107" s="296"/>
      <c r="HD107" s="296"/>
      <c r="HE107" s="296"/>
      <c r="HF107" s="296"/>
      <c r="HG107" s="296"/>
      <c r="HH107" s="296"/>
      <c r="HI107" s="296"/>
      <c r="HJ107" s="296"/>
      <c r="HK107" s="296"/>
      <c r="HL107" s="296"/>
      <c r="HM107" s="296"/>
      <c r="HN107" s="296"/>
      <c r="HO107" s="296"/>
      <c r="HP107" s="296"/>
      <c r="HQ107" s="296"/>
      <c r="HR107" s="296"/>
      <c r="HS107" s="296"/>
      <c r="HT107" s="296"/>
      <c r="HU107" s="296"/>
      <c r="HV107" s="296"/>
      <c r="HW107" s="296"/>
      <c r="HX107" s="296"/>
      <c r="HY107" s="296"/>
      <c r="HZ107" s="296"/>
      <c r="IA107" s="296"/>
      <c r="IB107" s="296"/>
      <c r="IC107" s="296"/>
      <c r="ID107" s="296"/>
      <c r="IE107" s="296"/>
      <c r="IF107" s="296"/>
      <c r="IG107" s="296"/>
      <c r="IH107" s="296"/>
      <c r="II107" s="296"/>
      <c r="IJ107" s="296"/>
      <c r="IK107" s="296"/>
      <c r="IL107" s="296"/>
      <c r="IM107" s="296"/>
      <c r="IN107" s="296"/>
      <c r="IO107" s="296"/>
      <c r="IP107" s="296"/>
      <c r="IQ107" s="296"/>
      <c r="IR107" s="296"/>
      <c r="IS107" s="296"/>
      <c r="IT107" s="296"/>
      <c r="IU107" s="296"/>
      <c r="IV107" s="296"/>
      <c r="IW107" s="296"/>
      <c r="IX107" s="296"/>
      <c r="IY107" s="296"/>
      <c r="IZ107" s="296"/>
      <c r="JA107" s="296"/>
      <c r="JB107" s="296"/>
      <c r="JC107" s="296"/>
      <c r="JD107" s="296"/>
      <c r="JE107" s="296"/>
      <c r="JF107" s="296"/>
      <c r="JG107" s="296"/>
      <c r="JH107" s="296"/>
      <c r="JI107" s="296"/>
      <c r="JJ107" s="296"/>
      <c r="JK107" s="296"/>
      <c r="JL107" s="296"/>
      <c r="JM107" s="296"/>
      <c r="JN107" s="296"/>
      <c r="JO107" s="296"/>
      <c r="JP107" s="296"/>
      <c r="JQ107" s="296"/>
      <c r="JR107" s="296"/>
      <c r="JS107" s="296"/>
      <c r="JT107" s="296"/>
      <c r="JU107" s="296"/>
      <c r="JV107" s="296"/>
      <c r="JW107" s="296"/>
      <c r="JX107" s="296"/>
      <c r="JY107" s="296"/>
      <c r="JZ107" s="296"/>
      <c r="KA107" s="296"/>
    </row>
    <row r="108" spans="1:287" s="480" customFormat="1" ht="15" customHeight="1" thickBot="1">
      <c r="A108" s="295"/>
      <c r="B108" s="296"/>
      <c r="C108" s="1292"/>
      <c r="D108" s="1297" t="s">
        <v>65</v>
      </c>
      <c r="E108" s="1297"/>
      <c r="F108" s="567">
        <v>0.15</v>
      </c>
      <c r="G108" s="568">
        <v>0.18</v>
      </c>
      <c r="H108" s="567">
        <v>0.18</v>
      </c>
      <c r="I108" s="1028">
        <v>0.19</v>
      </c>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c r="CA108" s="296"/>
      <c r="CB108" s="296"/>
      <c r="CC108" s="296"/>
      <c r="CD108" s="296"/>
      <c r="CE108" s="296"/>
      <c r="CF108" s="296"/>
      <c r="CG108" s="296"/>
      <c r="CH108" s="296"/>
      <c r="CI108" s="296"/>
      <c r="CJ108" s="296"/>
      <c r="CK108" s="296"/>
      <c r="CL108" s="296"/>
      <c r="CM108" s="296"/>
      <c r="CN108" s="296"/>
      <c r="CO108" s="296"/>
      <c r="CP108" s="296"/>
      <c r="CQ108" s="296"/>
      <c r="CR108" s="296"/>
      <c r="CS108" s="296"/>
      <c r="CT108" s="296"/>
      <c r="CU108" s="296"/>
      <c r="CV108" s="296"/>
      <c r="CW108" s="296"/>
      <c r="CX108" s="296"/>
      <c r="CY108" s="296"/>
      <c r="CZ108" s="296"/>
      <c r="DA108" s="296"/>
      <c r="DB108" s="296"/>
      <c r="DC108" s="296"/>
      <c r="DD108" s="296"/>
      <c r="DE108" s="296"/>
      <c r="DF108" s="296"/>
      <c r="DG108" s="296"/>
      <c r="DH108" s="296"/>
      <c r="DI108" s="296"/>
      <c r="DJ108" s="296"/>
      <c r="DK108" s="296"/>
      <c r="DL108" s="296"/>
      <c r="DM108" s="296"/>
      <c r="DN108" s="296"/>
      <c r="DO108" s="296"/>
      <c r="DP108" s="296"/>
      <c r="DQ108" s="296"/>
      <c r="DR108" s="296"/>
      <c r="DS108" s="296"/>
      <c r="DT108" s="296"/>
      <c r="DU108" s="296"/>
      <c r="DV108" s="296"/>
      <c r="DW108" s="296"/>
      <c r="DX108" s="296"/>
      <c r="DY108" s="296"/>
      <c r="DZ108" s="296"/>
      <c r="EA108" s="296"/>
      <c r="EB108" s="296"/>
      <c r="EC108" s="296"/>
      <c r="ED108" s="296"/>
      <c r="EE108" s="296"/>
      <c r="EF108" s="296"/>
      <c r="EG108" s="296"/>
      <c r="EH108" s="296"/>
      <c r="EI108" s="296"/>
      <c r="EJ108" s="296"/>
      <c r="EK108" s="296"/>
      <c r="EL108" s="296"/>
      <c r="EM108" s="296"/>
      <c r="EN108" s="296"/>
      <c r="EO108" s="296"/>
      <c r="EP108" s="296"/>
      <c r="EQ108" s="296"/>
      <c r="ER108" s="296"/>
      <c r="ES108" s="296"/>
      <c r="ET108" s="296"/>
      <c r="EU108" s="296"/>
      <c r="EV108" s="296"/>
      <c r="EW108" s="296"/>
      <c r="EX108" s="296"/>
      <c r="EY108" s="296"/>
      <c r="EZ108" s="296"/>
      <c r="FA108" s="296"/>
      <c r="FB108" s="296"/>
      <c r="FC108" s="296"/>
      <c r="FD108" s="296"/>
      <c r="FE108" s="296"/>
      <c r="FF108" s="296"/>
      <c r="FG108" s="296"/>
      <c r="FH108" s="296"/>
      <c r="FI108" s="296"/>
      <c r="FJ108" s="296"/>
      <c r="FK108" s="296"/>
      <c r="FL108" s="296"/>
      <c r="FM108" s="296"/>
      <c r="FN108" s="296"/>
      <c r="FO108" s="296"/>
      <c r="FP108" s="296"/>
      <c r="FQ108" s="296"/>
      <c r="FR108" s="296"/>
      <c r="FS108" s="296"/>
      <c r="FT108" s="296"/>
      <c r="FU108" s="296"/>
      <c r="FV108" s="296"/>
      <c r="FW108" s="296"/>
      <c r="FX108" s="296"/>
      <c r="FY108" s="296"/>
      <c r="FZ108" s="296"/>
      <c r="GA108" s="296"/>
      <c r="GB108" s="296"/>
      <c r="GC108" s="296"/>
      <c r="GD108" s="296"/>
      <c r="GE108" s="296"/>
      <c r="GF108" s="296"/>
      <c r="GG108" s="296"/>
      <c r="GH108" s="296"/>
      <c r="GI108" s="296"/>
      <c r="GJ108" s="296"/>
      <c r="GK108" s="296"/>
      <c r="GL108" s="296"/>
      <c r="GM108" s="296"/>
      <c r="GN108" s="296"/>
      <c r="GO108" s="296"/>
      <c r="GP108" s="296"/>
      <c r="GQ108" s="296"/>
      <c r="GR108" s="296"/>
      <c r="GS108" s="296"/>
      <c r="GT108" s="296"/>
      <c r="GU108" s="296"/>
      <c r="GV108" s="296"/>
      <c r="GW108" s="296"/>
      <c r="GX108" s="296"/>
      <c r="GY108" s="296"/>
      <c r="GZ108" s="296"/>
      <c r="HA108" s="296"/>
      <c r="HB108" s="296"/>
      <c r="HC108" s="296"/>
      <c r="HD108" s="296"/>
      <c r="HE108" s="296"/>
      <c r="HF108" s="296"/>
      <c r="HG108" s="296"/>
      <c r="HH108" s="296"/>
      <c r="HI108" s="296"/>
      <c r="HJ108" s="296"/>
      <c r="HK108" s="296"/>
      <c r="HL108" s="296"/>
      <c r="HM108" s="296"/>
      <c r="HN108" s="296"/>
      <c r="HO108" s="296"/>
      <c r="HP108" s="296"/>
      <c r="HQ108" s="296"/>
      <c r="HR108" s="296"/>
      <c r="HS108" s="296"/>
      <c r="HT108" s="296"/>
      <c r="HU108" s="296"/>
      <c r="HV108" s="296"/>
      <c r="HW108" s="296"/>
      <c r="HX108" s="296"/>
      <c r="HY108" s="296"/>
      <c r="HZ108" s="296"/>
      <c r="IA108" s="296"/>
      <c r="IB108" s="296"/>
      <c r="IC108" s="296"/>
      <c r="ID108" s="296"/>
      <c r="IE108" s="296"/>
      <c r="IF108" s="296"/>
      <c r="IG108" s="296"/>
      <c r="IH108" s="296"/>
      <c r="II108" s="296"/>
      <c r="IJ108" s="296"/>
      <c r="IK108" s="296"/>
      <c r="IL108" s="296"/>
      <c r="IM108" s="296"/>
      <c r="IN108" s="296"/>
      <c r="IO108" s="296"/>
      <c r="IP108" s="296"/>
      <c r="IQ108" s="296"/>
      <c r="IR108" s="296"/>
      <c r="IS108" s="296"/>
      <c r="IT108" s="296"/>
      <c r="IU108" s="296"/>
      <c r="IV108" s="296"/>
      <c r="IW108" s="296"/>
      <c r="IX108" s="296"/>
      <c r="IY108" s="296"/>
      <c r="IZ108" s="296"/>
      <c r="JA108" s="296"/>
      <c r="JB108" s="296"/>
      <c r="JC108" s="296"/>
      <c r="JD108" s="296"/>
      <c r="JE108" s="296"/>
      <c r="JF108" s="296"/>
      <c r="JG108" s="296"/>
      <c r="JH108" s="296"/>
      <c r="JI108" s="296"/>
      <c r="JJ108" s="296"/>
      <c r="JK108" s="296"/>
      <c r="JL108" s="296"/>
      <c r="JM108" s="296"/>
      <c r="JN108" s="296"/>
      <c r="JO108" s="296"/>
      <c r="JP108" s="296"/>
      <c r="JQ108" s="296"/>
      <c r="JR108" s="296"/>
      <c r="JS108" s="296"/>
      <c r="JT108" s="296"/>
      <c r="JU108" s="296"/>
      <c r="JV108" s="296"/>
      <c r="JW108" s="296"/>
      <c r="JX108" s="296"/>
      <c r="JY108" s="296"/>
      <c r="JZ108" s="296"/>
      <c r="KA108" s="296"/>
    </row>
    <row r="109" spans="1:287" s="480" customFormat="1" ht="15" customHeight="1">
      <c r="A109" s="295"/>
      <c r="B109" s="296"/>
      <c r="C109" s="1292"/>
      <c r="D109" s="1307" t="s">
        <v>43</v>
      </c>
      <c r="E109" s="1307"/>
      <c r="F109" s="569">
        <v>0.82</v>
      </c>
      <c r="G109" s="570">
        <v>0.75</v>
      </c>
      <c r="H109" s="569">
        <v>0.74</v>
      </c>
      <c r="I109" s="1027">
        <v>0.71</v>
      </c>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96"/>
      <c r="CJ109" s="296"/>
      <c r="CK109" s="296"/>
      <c r="CL109" s="296"/>
      <c r="CM109" s="296"/>
      <c r="CN109" s="296"/>
      <c r="CO109" s="296"/>
      <c r="CP109" s="296"/>
      <c r="CQ109" s="296"/>
      <c r="CR109" s="296"/>
      <c r="CS109" s="296"/>
      <c r="CT109" s="296"/>
      <c r="CU109" s="296"/>
      <c r="CV109" s="296"/>
      <c r="CW109" s="296"/>
      <c r="CX109" s="296"/>
      <c r="CY109" s="296"/>
      <c r="CZ109" s="296"/>
      <c r="DA109" s="296"/>
      <c r="DB109" s="296"/>
      <c r="DC109" s="296"/>
      <c r="DD109" s="296"/>
      <c r="DE109" s="296"/>
      <c r="DF109" s="296"/>
      <c r="DG109" s="296"/>
      <c r="DH109" s="296"/>
      <c r="DI109" s="296"/>
      <c r="DJ109" s="296"/>
      <c r="DK109" s="296"/>
      <c r="DL109" s="296"/>
      <c r="DM109" s="296"/>
      <c r="DN109" s="296"/>
      <c r="DO109" s="296"/>
      <c r="DP109" s="296"/>
      <c r="DQ109" s="296"/>
      <c r="DR109" s="296"/>
      <c r="DS109" s="296"/>
      <c r="DT109" s="296"/>
      <c r="DU109" s="296"/>
      <c r="DV109" s="296"/>
      <c r="DW109" s="296"/>
      <c r="DX109" s="296"/>
      <c r="DY109" s="296"/>
      <c r="DZ109" s="296"/>
      <c r="EA109" s="296"/>
      <c r="EB109" s="296"/>
      <c r="EC109" s="296"/>
      <c r="ED109" s="296"/>
      <c r="EE109" s="296"/>
      <c r="EF109" s="296"/>
      <c r="EG109" s="296"/>
      <c r="EH109" s="296"/>
      <c r="EI109" s="296"/>
      <c r="EJ109" s="296"/>
      <c r="EK109" s="296"/>
      <c r="EL109" s="296"/>
      <c r="EM109" s="296"/>
      <c r="EN109" s="296"/>
      <c r="EO109" s="296"/>
      <c r="EP109" s="296"/>
      <c r="EQ109" s="296"/>
      <c r="ER109" s="296"/>
      <c r="ES109" s="296"/>
      <c r="ET109" s="296"/>
      <c r="EU109" s="296"/>
      <c r="EV109" s="296"/>
      <c r="EW109" s="296"/>
      <c r="EX109" s="296"/>
      <c r="EY109" s="296"/>
      <c r="EZ109" s="296"/>
      <c r="FA109" s="296"/>
      <c r="FB109" s="296"/>
      <c r="FC109" s="296"/>
      <c r="FD109" s="296"/>
      <c r="FE109" s="296"/>
      <c r="FF109" s="296"/>
      <c r="FG109" s="296"/>
      <c r="FH109" s="296"/>
      <c r="FI109" s="296"/>
      <c r="FJ109" s="296"/>
      <c r="FK109" s="296"/>
      <c r="FL109" s="296"/>
      <c r="FM109" s="296"/>
      <c r="FN109" s="296"/>
      <c r="FO109" s="296"/>
      <c r="FP109" s="296"/>
      <c r="FQ109" s="296"/>
      <c r="FR109" s="296"/>
      <c r="FS109" s="296"/>
      <c r="FT109" s="296"/>
      <c r="FU109" s="296"/>
      <c r="FV109" s="296"/>
      <c r="FW109" s="296"/>
      <c r="FX109" s="296"/>
      <c r="FY109" s="296"/>
      <c r="FZ109" s="296"/>
      <c r="GA109" s="296"/>
      <c r="GB109" s="296"/>
      <c r="GC109" s="296"/>
      <c r="GD109" s="296"/>
      <c r="GE109" s="296"/>
      <c r="GF109" s="296"/>
      <c r="GG109" s="296"/>
      <c r="GH109" s="296"/>
      <c r="GI109" s="296"/>
      <c r="GJ109" s="296"/>
      <c r="GK109" s="296"/>
      <c r="GL109" s="296"/>
      <c r="GM109" s="296"/>
      <c r="GN109" s="296"/>
      <c r="GO109" s="296"/>
      <c r="GP109" s="296"/>
      <c r="GQ109" s="296"/>
      <c r="GR109" s="296"/>
      <c r="GS109" s="296"/>
      <c r="GT109" s="296"/>
      <c r="GU109" s="296"/>
      <c r="GV109" s="296"/>
      <c r="GW109" s="296"/>
      <c r="GX109" s="296"/>
      <c r="GY109" s="296"/>
      <c r="GZ109" s="296"/>
      <c r="HA109" s="296"/>
      <c r="HB109" s="296"/>
      <c r="HC109" s="296"/>
      <c r="HD109" s="296"/>
      <c r="HE109" s="296"/>
      <c r="HF109" s="296"/>
      <c r="HG109" s="296"/>
      <c r="HH109" s="296"/>
      <c r="HI109" s="296"/>
      <c r="HJ109" s="296"/>
      <c r="HK109" s="296"/>
      <c r="HL109" s="296"/>
      <c r="HM109" s="296"/>
      <c r="HN109" s="296"/>
      <c r="HO109" s="296"/>
      <c r="HP109" s="296"/>
      <c r="HQ109" s="296"/>
      <c r="HR109" s="296"/>
      <c r="HS109" s="296"/>
      <c r="HT109" s="296"/>
      <c r="HU109" s="296"/>
      <c r="HV109" s="296"/>
      <c r="HW109" s="296"/>
      <c r="HX109" s="296"/>
      <c r="HY109" s="296"/>
      <c r="HZ109" s="296"/>
      <c r="IA109" s="296"/>
      <c r="IB109" s="296"/>
      <c r="IC109" s="296"/>
      <c r="ID109" s="296"/>
      <c r="IE109" s="296"/>
      <c r="IF109" s="296"/>
      <c r="IG109" s="296"/>
      <c r="IH109" s="296"/>
      <c r="II109" s="296"/>
      <c r="IJ109" s="296"/>
      <c r="IK109" s="296"/>
      <c r="IL109" s="296"/>
      <c r="IM109" s="296"/>
      <c r="IN109" s="296"/>
      <c r="IO109" s="296"/>
      <c r="IP109" s="296"/>
      <c r="IQ109" s="296"/>
      <c r="IR109" s="296"/>
      <c r="IS109" s="296"/>
      <c r="IT109" s="296"/>
      <c r="IU109" s="296"/>
      <c r="IV109" s="296"/>
      <c r="IW109" s="296"/>
      <c r="IX109" s="296"/>
      <c r="IY109" s="296"/>
      <c r="IZ109" s="296"/>
      <c r="JA109" s="296"/>
      <c r="JB109" s="296"/>
      <c r="JC109" s="296"/>
      <c r="JD109" s="296"/>
      <c r="JE109" s="296"/>
      <c r="JF109" s="296"/>
      <c r="JG109" s="296"/>
      <c r="JH109" s="296"/>
      <c r="JI109" s="296"/>
      <c r="JJ109" s="296"/>
      <c r="JK109" s="296"/>
      <c r="JL109" s="296"/>
      <c r="JM109" s="296"/>
      <c r="JN109" s="296"/>
      <c r="JO109" s="296"/>
      <c r="JP109" s="296"/>
      <c r="JQ109" s="296"/>
      <c r="JR109" s="296"/>
      <c r="JS109" s="296"/>
      <c r="JT109" s="296"/>
      <c r="JU109" s="296"/>
      <c r="JV109" s="296"/>
      <c r="JW109" s="296"/>
      <c r="JX109" s="296"/>
      <c r="JY109" s="296"/>
      <c r="JZ109" s="296"/>
      <c r="KA109" s="296"/>
    </row>
    <row r="110" spans="1:287" s="480" customFormat="1" ht="15" customHeight="1">
      <c r="A110" s="295"/>
      <c r="B110" s="296"/>
      <c r="C110" s="1292"/>
      <c r="D110" s="1296" t="s">
        <v>44</v>
      </c>
      <c r="E110" s="1296"/>
      <c r="F110" s="571">
        <v>0.18</v>
      </c>
      <c r="G110" s="572">
        <v>0.19</v>
      </c>
      <c r="H110" s="571">
        <v>0.2</v>
      </c>
      <c r="I110" s="1027">
        <v>0.21</v>
      </c>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96"/>
      <c r="CJ110" s="296"/>
      <c r="CK110" s="296"/>
      <c r="CL110" s="296"/>
      <c r="CM110" s="296"/>
      <c r="CN110" s="296"/>
      <c r="CO110" s="296"/>
      <c r="CP110" s="296"/>
      <c r="CQ110" s="296"/>
      <c r="CR110" s="296"/>
      <c r="CS110" s="296"/>
      <c r="CT110" s="296"/>
      <c r="CU110" s="296"/>
      <c r="CV110" s="296"/>
      <c r="CW110" s="296"/>
      <c r="CX110" s="296"/>
      <c r="CY110" s="296"/>
      <c r="CZ110" s="296"/>
      <c r="DA110" s="296"/>
      <c r="DB110" s="296"/>
      <c r="DC110" s="296"/>
      <c r="DD110" s="296"/>
      <c r="DE110" s="296"/>
      <c r="DF110" s="296"/>
      <c r="DG110" s="296"/>
      <c r="DH110" s="296"/>
      <c r="DI110" s="296"/>
      <c r="DJ110" s="296"/>
      <c r="DK110" s="296"/>
      <c r="DL110" s="296"/>
      <c r="DM110" s="296"/>
      <c r="DN110" s="296"/>
      <c r="DO110" s="296"/>
      <c r="DP110" s="296"/>
      <c r="DQ110" s="296"/>
      <c r="DR110" s="296"/>
      <c r="DS110" s="296"/>
      <c r="DT110" s="296"/>
      <c r="DU110" s="296"/>
      <c r="DV110" s="296"/>
      <c r="DW110" s="296"/>
      <c r="DX110" s="296"/>
      <c r="DY110" s="296"/>
      <c r="DZ110" s="296"/>
      <c r="EA110" s="296"/>
      <c r="EB110" s="296"/>
      <c r="EC110" s="296"/>
      <c r="ED110" s="296"/>
      <c r="EE110" s="296"/>
      <c r="EF110" s="296"/>
      <c r="EG110" s="296"/>
      <c r="EH110" s="296"/>
      <c r="EI110" s="296"/>
      <c r="EJ110" s="296"/>
      <c r="EK110" s="296"/>
      <c r="EL110" s="296"/>
      <c r="EM110" s="296"/>
      <c r="EN110" s="296"/>
      <c r="EO110" s="296"/>
      <c r="EP110" s="296"/>
      <c r="EQ110" s="296"/>
      <c r="ER110" s="296"/>
      <c r="ES110" s="296"/>
      <c r="ET110" s="296"/>
      <c r="EU110" s="296"/>
      <c r="EV110" s="296"/>
      <c r="EW110" s="296"/>
      <c r="EX110" s="296"/>
      <c r="EY110" s="296"/>
      <c r="EZ110" s="296"/>
      <c r="FA110" s="296"/>
      <c r="FB110" s="296"/>
      <c r="FC110" s="296"/>
      <c r="FD110" s="296"/>
      <c r="FE110" s="296"/>
      <c r="FF110" s="296"/>
      <c r="FG110" s="296"/>
      <c r="FH110" s="296"/>
      <c r="FI110" s="296"/>
      <c r="FJ110" s="296"/>
      <c r="FK110" s="296"/>
      <c r="FL110" s="296"/>
      <c r="FM110" s="296"/>
      <c r="FN110" s="296"/>
      <c r="FO110" s="296"/>
      <c r="FP110" s="296"/>
      <c r="FQ110" s="296"/>
      <c r="FR110" s="296"/>
      <c r="FS110" s="296"/>
      <c r="FT110" s="296"/>
      <c r="FU110" s="296"/>
      <c r="FV110" s="296"/>
      <c r="FW110" s="296"/>
      <c r="FX110" s="296"/>
      <c r="FY110" s="296"/>
      <c r="FZ110" s="296"/>
      <c r="GA110" s="296"/>
      <c r="GB110" s="296"/>
      <c r="GC110" s="296"/>
      <c r="GD110" s="296"/>
      <c r="GE110" s="296"/>
      <c r="GF110" s="296"/>
      <c r="GG110" s="296"/>
      <c r="GH110" s="296"/>
      <c r="GI110" s="296"/>
      <c r="GJ110" s="296"/>
      <c r="GK110" s="296"/>
      <c r="GL110" s="296"/>
      <c r="GM110" s="296"/>
      <c r="GN110" s="296"/>
      <c r="GO110" s="296"/>
      <c r="GP110" s="296"/>
      <c r="GQ110" s="296"/>
      <c r="GR110" s="296"/>
      <c r="GS110" s="296"/>
      <c r="GT110" s="296"/>
      <c r="GU110" s="296"/>
      <c r="GV110" s="296"/>
      <c r="GW110" s="296"/>
      <c r="GX110" s="296"/>
      <c r="GY110" s="296"/>
      <c r="GZ110" s="296"/>
      <c r="HA110" s="296"/>
      <c r="HB110" s="296"/>
      <c r="HC110" s="296"/>
      <c r="HD110" s="296"/>
      <c r="HE110" s="296"/>
      <c r="HF110" s="296"/>
      <c r="HG110" s="296"/>
      <c r="HH110" s="296"/>
      <c r="HI110" s="296"/>
      <c r="HJ110" s="296"/>
      <c r="HK110" s="296"/>
      <c r="HL110" s="296"/>
      <c r="HM110" s="296"/>
      <c r="HN110" s="296"/>
      <c r="HO110" s="296"/>
      <c r="HP110" s="296"/>
      <c r="HQ110" s="296"/>
      <c r="HR110" s="296"/>
      <c r="HS110" s="296"/>
      <c r="HT110" s="296"/>
      <c r="HU110" s="296"/>
      <c r="HV110" s="296"/>
      <c r="HW110" s="296"/>
      <c r="HX110" s="296"/>
      <c r="HY110" s="296"/>
      <c r="HZ110" s="296"/>
      <c r="IA110" s="296"/>
      <c r="IB110" s="296"/>
      <c r="IC110" s="296"/>
      <c r="ID110" s="296"/>
      <c r="IE110" s="296"/>
      <c r="IF110" s="296"/>
      <c r="IG110" s="296"/>
      <c r="IH110" s="296"/>
      <c r="II110" s="296"/>
      <c r="IJ110" s="296"/>
      <c r="IK110" s="296"/>
      <c r="IL110" s="296"/>
      <c r="IM110" s="296"/>
      <c r="IN110" s="296"/>
      <c r="IO110" s="296"/>
      <c r="IP110" s="296"/>
      <c r="IQ110" s="296"/>
      <c r="IR110" s="296"/>
      <c r="IS110" s="296"/>
      <c r="IT110" s="296"/>
      <c r="IU110" s="296"/>
      <c r="IV110" s="296"/>
      <c r="IW110" s="296"/>
      <c r="IX110" s="296"/>
      <c r="IY110" s="296"/>
      <c r="IZ110" s="296"/>
      <c r="JA110" s="296"/>
      <c r="JB110" s="296"/>
      <c r="JC110" s="296"/>
      <c r="JD110" s="296"/>
      <c r="JE110" s="296"/>
      <c r="JF110" s="296"/>
      <c r="JG110" s="296"/>
      <c r="JH110" s="296"/>
      <c r="JI110" s="296"/>
      <c r="JJ110" s="296"/>
      <c r="JK110" s="296"/>
      <c r="JL110" s="296"/>
      <c r="JM110" s="296"/>
      <c r="JN110" s="296"/>
      <c r="JO110" s="296"/>
      <c r="JP110" s="296"/>
      <c r="JQ110" s="296"/>
      <c r="JR110" s="296"/>
      <c r="JS110" s="296"/>
      <c r="JT110" s="296"/>
      <c r="JU110" s="296"/>
      <c r="JV110" s="296"/>
      <c r="JW110" s="296"/>
      <c r="JX110" s="296"/>
      <c r="JY110" s="296"/>
      <c r="JZ110" s="296"/>
      <c r="KA110" s="296"/>
    </row>
    <row r="111" spans="1:287" s="480" customFormat="1" ht="15" customHeight="1">
      <c r="A111" s="295"/>
      <c r="B111" s="296"/>
      <c r="C111" s="1292"/>
      <c r="D111" s="1296" t="s">
        <v>46</v>
      </c>
      <c r="E111" s="1296"/>
      <c r="F111" s="564" t="s">
        <v>48</v>
      </c>
      <c r="G111" s="565">
        <v>0.04</v>
      </c>
      <c r="H111" s="564">
        <v>0.01</v>
      </c>
      <c r="I111" s="1027">
        <v>0</v>
      </c>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c r="AW111" s="296"/>
      <c r="AX111" s="296"/>
      <c r="AY111" s="296"/>
      <c r="AZ111" s="296"/>
      <c r="BA111" s="296"/>
      <c r="BB111" s="296"/>
      <c r="BC111" s="296"/>
      <c r="BD111" s="296"/>
      <c r="BE111" s="296"/>
      <c r="BF111" s="296"/>
      <c r="BG111" s="296"/>
      <c r="BH111" s="296"/>
      <c r="BI111" s="296"/>
      <c r="BJ111" s="296"/>
      <c r="BK111" s="296"/>
      <c r="BL111" s="296"/>
      <c r="BM111" s="296"/>
      <c r="BN111" s="296"/>
      <c r="BO111" s="296"/>
      <c r="BP111" s="296"/>
      <c r="BQ111" s="296"/>
      <c r="BR111" s="296"/>
      <c r="BS111" s="296"/>
      <c r="BT111" s="296"/>
      <c r="BU111" s="296"/>
      <c r="BV111" s="296"/>
      <c r="BW111" s="296"/>
      <c r="BX111" s="296"/>
      <c r="BY111" s="296"/>
      <c r="BZ111" s="296"/>
      <c r="CA111" s="296"/>
      <c r="CB111" s="296"/>
      <c r="CC111" s="296"/>
      <c r="CD111" s="296"/>
      <c r="CE111" s="296"/>
      <c r="CF111" s="296"/>
      <c r="CG111" s="296"/>
      <c r="CH111" s="296"/>
      <c r="CI111" s="296"/>
      <c r="CJ111" s="296"/>
      <c r="CK111" s="296"/>
      <c r="CL111" s="296"/>
      <c r="CM111" s="296"/>
      <c r="CN111" s="296"/>
      <c r="CO111" s="296"/>
      <c r="CP111" s="296"/>
      <c r="CQ111" s="296"/>
      <c r="CR111" s="296"/>
      <c r="CS111" s="296"/>
      <c r="CT111" s="296"/>
      <c r="CU111" s="296"/>
      <c r="CV111" s="296"/>
      <c r="CW111" s="296"/>
      <c r="CX111" s="296"/>
      <c r="CY111" s="296"/>
      <c r="CZ111" s="296"/>
      <c r="DA111" s="296"/>
      <c r="DB111" s="296"/>
      <c r="DC111" s="296"/>
      <c r="DD111" s="296"/>
      <c r="DE111" s="296"/>
      <c r="DF111" s="296"/>
      <c r="DG111" s="296"/>
      <c r="DH111" s="296"/>
      <c r="DI111" s="296"/>
      <c r="DJ111" s="296"/>
      <c r="DK111" s="296"/>
      <c r="DL111" s="296"/>
      <c r="DM111" s="296"/>
      <c r="DN111" s="296"/>
      <c r="DO111" s="296"/>
      <c r="DP111" s="296"/>
      <c r="DQ111" s="296"/>
      <c r="DR111" s="296"/>
      <c r="DS111" s="296"/>
      <c r="DT111" s="296"/>
      <c r="DU111" s="296"/>
      <c r="DV111" s="296"/>
      <c r="DW111" s="296"/>
      <c r="DX111" s="296"/>
      <c r="DY111" s="296"/>
      <c r="DZ111" s="296"/>
      <c r="EA111" s="296"/>
      <c r="EB111" s="296"/>
      <c r="EC111" s="296"/>
      <c r="ED111" s="296"/>
      <c r="EE111" s="296"/>
      <c r="EF111" s="296"/>
      <c r="EG111" s="296"/>
      <c r="EH111" s="296"/>
      <c r="EI111" s="296"/>
      <c r="EJ111" s="296"/>
      <c r="EK111" s="296"/>
      <c r="EL111" s="296"/>
      <c r="EM111" s="296"/>
      <c r="EN111" s="296"/>
      <c r="EO111" s="296"/>
      <c r="EP111" s="296"/>
      <c r="EQ111" s="296"/>
      <c r="ER111" s="296"/>
      <c r="ES111" s="296"/>
      <c r="ET111" s="296"/>
      <c r="EU111" s="296"/>
      <c r="EV111" s="296"/>
      <c r="EW111" s="296"/>
      <c r="EX111" s="296"/>
      <c r="EY111" s="296"/>
      <c r="EZ111" s="296"/>
      <c r="FA111" s="296"/>
      <c r="FB111" s="296"/>
      <c r="FC111" s="296"/>
      <c r="FD111" s="296"/>
      <c r="FE111" s="296"/>
      <c r="FF111" s="296"/>
      <c r="FG111" s="296"/>
      <c r="FH111" s="296"/>
      <c r="FI111" s="296"/>
      <c r="FJ111" s="296"/>
      <c r="FK111" s="296"/>
      <c r="FL111" s="296"/>
      <c r="FM111" s="296"/>
      <c r="FN111" s="296"/>
      <c r="FO111" s="296"/>
      <c r="FP111" s="296"/>
      <c r="FQ111" s="296"/>
      <c r="FR111" s="296"/>
      <c r="FS111" s="296"/>
      <c r="FT111" s="296"/>
      <c r="FU111" s="296"/>
      <c r="FV111" s="296"/>
      <c r="FW111" s="296"/>
      <c r="FX111" s="296"/>
      <c r="FY111" s="296"/>
      <c r="FZ111" s="296"/>
      <c r="GA111" s="296"/>
      <c r="GB111" s="296"/>
      <c r="GC111" s="296"/>
      <c r="GD111" s="296"/>
      <c r="GE111" s="296"/>
      <c r="GF111" s="296"/>
      <c r="GG111" s="296"/>
      <c r="GH111" s="296"/>
      <c r="GI111" s="296"/>
      <c r="GJ111" s="296"/>
      <c r="GK111" s="296"/>
      <c r="GL111" s="296"/>
      <c r="GM111" s="296"/>
      <c r="GN111" s="296"/>
      <c r="GO111" s="296"/>
      <c r="GP111" s="296"/>
      <c r="GQ111" s="296"/>
      <c r="GR111" s="296"/>
      <c r="GS111" s="296"/>
      <c r="GT111" s="296"/>
      <c r="GU111" s="296"/>
      <c r="GV111" s="296"/>
      <c r="GW111" s="296"/>
      <c r="GX111" s="296"/>
      <c r="GY111" s="296"/>
      <c r="GZ111" s="296"/>
      <c r="HA111" s="296"/>
      <c r="HB111" s="296"/>
      <c r="HC111" s="296"/>
      <c r="HD111" s="296"/>
      <c r="HE111" s="296"/>
      <c r="HF111" s="296"/>
      <c r="HG111" s="296"/>
      <c r="HH111" s="296"/>
      <c r="HI111" s="296"/>
      <c r="HJ111" s="296"/>
      <c r="HK111" s="296"/>
      <c r="HL111" s="296"/>
      <c r="HM111" s="296"/>
      <c r="HN111" s="296"/>
      <c r="HO111" s="296"/>
      <c r="HP111" s="296"/>
      <c r="HQ111" s="296"/>
      <c r="HR111" s="296"/>
      <c r="HS111" s="296"/>
      <c r="HT111" s="296"/>
      <c r="HU111" s="296"/>
      <c r="HV111" s="296"/>
      <c r="HW111" s="296"/>
      <c r="HX111" s="296"/>
      <c r="HY111" s="296"/>
      <c r="HZ111" s="296"/>
      <c r="IA111" s="296"/>
      <c r="IB111" s="296"/>
      <c r="IC111" s="296"/>
      <c r="ID111" s="296"/>
      <c r="IE111" s="296"/>
      <c r="IF111" s="296"/>
      <c r="IG111" s="296"/>
      <c r="IH111" s="296"/>
      <c r="II111" s="296"/>
      <c r="IJ111" s="296"/>
      <c r="IK111" s="296"/>
      <c r="IL111" s="296"/>
      <c r="IM111" s="296"/>
      <c r="IN111" s="296"/>
      <c r="IO111" s="296"/>
      <c r="IP111" s="296"/>
      <c r="IQ111" s="296"/>
      <c r="IR111" s="296"/>
      <c r="IS111" s="296"/>
      <c r="IT111" s="296"/>
      <c r="IU111" s="296"/>
      <c r="IV111" s="296"/>
      <c r="IW111" s="296"/>
      <c r="IX111" s="296"/>
      <c r="IY111" s="296"/>
      <c r="IZ111" s="296"/>
      <c r="JA111" s="296"/>
      <c r="JB111" s="296"/>
      <c r="JC111" s="296"/>
      <c r="JD111" s="296"/>
      <c r="JE111" s="296"/>
      <c r="JF111" s="296"/>
      <c r="JG111" s="296"/>
      <c r="JH111" s="296"/>
      <c r="JI111" s="296"/>
      <c r="JJ111" s="296"/>
      <c r="JK111" s="296"/>
      <c r="JL111" s="296"/>
      <c r="JM111" s="296"/>
      <c r="JN111" s="296"/>
      <c r="JO111" s="296"/>
      <c r="JP111" s="296"/>
      <c r="JQ111" s="296"/>
      <c r="JR111" s="296"/>
      <c r="JS111" s="296"/>
      <c r="JT111" s="296"/>
      <c r="JU111" s="296"/>
      <c r="JV111" s="296"/>
      <c r="JW111" s="296"/>
      <c r="JX111" s="296"/>
      <c r="JY111" s="296"/>
      <c r="JZ111" s="296"/>
      <c r="KA111" s="296"/>
    </row>
    <row r="112" spans="1:287" s="480" customFormat="1" ht="15" customHeight="1" thickBot="1">
      <c r="A112" s="295"/>
      <c r="B112" s="296"/>
      <c r="C112" s="1293"/>
      <c r="D112" s="1297" t="s">
        <v>47</v>
      </c>
      <c r="E112" s="1297"/>
      <c r="F112" s="567" t="s">
        <v>48</v>
      </c>
      <c r="G112" s="568">
        <v>0.01</v>
      </c>
      <c r="H112" s="573">
        <v>0.05</v>
      </c>
      <c r="I112" s="1028">
        <v>0.08</v>
      </c>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c r="CU112" s="296"/>
      <c r="CV112" s="296"/>
      <c r="CW112" s="296"/>
      <c r="CX112" s="296"/>
      <c r="CY112" s="296"/>
      <c r="CZ112" s="296"/>
      <c r="DA112" s="296"/>
      <c r="DB112" s="296"/>
      <c r="DC112" s="296"/>
      <c r="DD112" s="296"/>
      <c r="DE112" s="296"/>
      <c r="DF112" s="296"/>
      <c r="DG112" s="296"/>
      <c r="DH112" s="296"/>
      <c r="DI112" s="296"/>
      <c r="DJ112" s="296"/>
      <c r="DK112" s="296"/>
      <c r="DL112" s="296"/>
      <c r="DM112" s="296"/>
      <c r="DN112" s="296"/>
      <c r="DO112" s="296"/>
      <c r="DP112" s="296"/>
      <c r="DQ112" s="296"/>
      <c r="DR112" s="296"/>
      <c r="DS112" s="296"/>
      <c r="DT112" s="296"/>
      <c r="DU112" s="296"/>
      <c r="DV112" s="296"/>
      <c r="DW112" s="296"/>
      <c r="DX112" s="296"/>
      <c r="DY112" s="296"/>
      <c r="DZ112" s="296"/>
      <c r="EA112" s="296"/>
      <c r="EB112" s="296"/>
      <c r="EC112" s="296"/>
      <c r="ED112" s="296"/>
      <c r="EE112" s="296"/>
      <c r="EF112" s="296"/>
      <c r="EG112" s="296"/>
      <c r="EH112" s="296"/>
      <c r="EI112" s="296"/>
      <c r="EJ112" s="296"/>
      <c r="EK112" s="296"/>
      <c r="EL112" s="296"/>
      <c r="EM112" s="296"/>
      <c r="EN112" s="296"/>
      <c r="EO112" s="296"/>
      <c r="EP112" s="296"/>
      <c r="EQ112" s="296"/>
      <c r="ER112" s="296"/>
      <c r="ES112" s="296"/>
      <c r="ET112" s="296"/>
      <c r="EU112" s="296"/>
      <c r="EV112" s="296"/>
      <c r="EW112" s="296"/>
      <c r="EX112" s="296"/>
      <c r="EY112" s="296"/>
      <c r="EZ112" s="296"/>
      <c r="FA112" s="296"/>
      <c r="FB112" s="296"/>
      <c r="FC112" s="296"/>
      <c r="FD112" s="296"/>
      <c r="FE112" s="296"/>
      <c r="FF112" s="296"/>
      <c r="FG112" s="296"/>
      <c r="FH112" s="296"/>
      <c r="FI112" s="296"/>
      <c r="FJ112" s="296"/>
      <c r="FK112" s="296"/>
      <c r="FL112" s="296"/>
      <c r="FM112" s="296"/>
      <c r="FN112" s="296"/>
      <c r="FO112" s="296"/>
      <c r="FP112" s="296"/>
      <c r="FQ112" s="296"/>
      <c r="FR112" s="296"/>
      <c r="FS112" s="296"/>
      <c r="FT112" s="296"/>
      <c r="FU112" s="296"/>
      <c r="FV112" s="296"/>
      <c r="FW112" s="296"/>
      <c r="FX112" s="296"/>
      <c r="FY112" s="296"/>
      <c r="FZ112" s="296"/>
      <c r="GA112" s="296"/>
      <c r="GB112" s="296"/>
      <c r="GC112" s="296"/>
      <c r="GD112" s="296"/>
      <c r="GE112" s="296"/>
      <c r="GF112" s="296"/>
      <c r="GG112" s="296"/>
      <c r="GH112" s="296"/>
      <c r="GI112" s="296"/>
      <c r="GJ112" s="296"/>
      <c r="GK112" s="296"/>
      <c r="GL112" s="296"/>
      <c r="GM112" s="296"/>
      <c r="GN112" s="296"/>
      <c r="GO112" s="296"/>
      <c r="GP112" s="296"/>
      <c r="GQ112" s="296"/>
      <c r="GR112" s="296"/>
      <c r="GS112" s="296"/>
      <c r="GT112" s="296"/>
      <c r="GU112" s="296"/>
      <c r="GV112" s="296"/>
      <c r="GW112" s="296"/>
      <c r="GX112" s="296"/>
      <c r="GY112" s="296"/>
      <c r="GZ112" s="296"/>
      <c r="HA112" s="296"/>
      <c r="HB112" s="296"/>
      <c r="HC112" s="296"/>
      <c r="HD112" s="296"/>
      <c r="HE112" s="296"/>
      <c r="HF112" s="296"/>
      <c r="HG112" s="296"/>
      <c r="HH112" s="296"/>
      <c r="HI112" s="296"/>
      <c r="HJ112" s="296"/>
      <c r="HK112" s="296"/>
      <c r="HL112" s="296"/>
      <c r="HM112" s="296"/>
      <c r="HN112" s="296"/>
      <c r="HO112" s="296"/>
      <c r="HP112" s="296"/>
      <c r="HQ112" s="296"/>
      <c r="HR112" s="296"/>
      <c r="HS112" s="296"/>
      <c r="HT112" s="296"/>
      <c r="HU112" s="296"/>
      <c r="HV112" s="296"/>
      <c r="HW112" s="296"/>
      <c r="HX112" s="296"/>
      <c r="HY112" s="296"/>
      <c r="HZ112" s="296"/>
      <c r="IA112" s="296"/>
      <c r="IB112" s="296"/>
      <c r="IC112" s="296"/>
      <c r="ID112" s="296"/>
      <c r="IE112" s="296"/>
      <c r="IF112" s="296"/>
      <c r="IG112" s="296"/>
      <c r="IH112" s="296"/>
      <c r="II112" s="296"/>
      <c r="IJ112" s="296"/>
      <c r="IK112" s="296"/>
      <c r="IL112" s="296"/>
      <c r="IM112" s="296"/>
      <c r="IN112" s="296"/>
      <c r="IO112" s="296"/>
      <c r="IP112" s="296"/>
      <c r="IQ112" s="296"/>
      <c r="IR112" s="296"/>
      <c r="IS112" s="296"/>
      <c r="IT112" s="296"/>
      <c r="IU112" s="296"/>
      <c r="IV112" s="296"/>
      <c r="IW112" s="296"/>
      <c r="IX112" s="296"/>
      <c r="IY112" s="296"/>
      <c r="IZ112" s="296"/>
      <c r="JA112" s="296"/>
      <c r="JB112" s="296"/>
      <c r="JC112" s="296"/>
      <c r="JD112" s="296"/>
      <c r="JE112" s="296"/>
      <c r="JF112" s="296"/>
      <c r="JG112" s="296"/>
      <c r="JH112" s="296"/>
      <c r="JI112" s="296"/>
      <c r="JJ112" s="296"/>
      <c r="JK112" s="296"/>
      <c r="JL112" s="296"/>
      <c r="JM112" s="296"/>
      <c r="JN112" s="296"/>
      <c r="JO112" s="296"/>
      <c r="JP112" s="296"/>
      <c r="JQ112" s="296"/>
      <c r="JR112" s="296"/>
      <c r="JS112" s="296"/>
      <c r="JT112" s="296"/>
      <c r="JU112" s="296"/>
      <c r="JV112" s="296"/>
      <c r="JW112" s="296"/>
      <c r="JX112" s="296"/>
      <c r="JY112" s="296"/>
      <c r="JZ112" s="296"/>
      <c r="KA112" s="296"/>
    </row>
    <row r="113" spans="1:287" s="480" customFormat="1" ht="15" customHeight="1">
      <c r="A113" s="295"/>
      <c r="B113" s="296"/>
      <c r="C113" s="1291" t="s">
        <v>1247</v>
      </c>
      <c r="D113" s="1298" t="s">
        <v>63</v>
      </c>
      <c r="E113" s="1298"/>
      <c r="F113" s="561">
        <v>0</v>
      </c>
      <c r="G113" s="562">
        <v>0</v>
      </c>
      <c r="H113" s="563">
        <v>0</v>
      </c>
      <c r="I113" s="1026">
        <v>0</v>
      </c>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c r="CU113" s="296"/>
      <c r="CV113" s="296"/>
      <c r="CW113" s="296"/>
      <c r="CX113" s="296"/>
      <c r="CY113" s="296"/>
      <c r="CZ113" s="296"/>
      <c r="DA113" s="296"/>
      <c r="DB113" s="296"/>
      <c r="DC113" s="296"/>
      <c r="DD113" s="296"/>
      <c r="DE113" s="296"/>
      <c r="DF113" s="296"/>
      <c r="DG113" s="296"/>
      <c r="DH113" s="296"/>
      <c r="DI113" s="296"/>
      <c r="DJ113" s="296"/>
      <c r="DK113" s="296"/>
      <c r="DL113" s="296"/>
      <c r="DM113" s="296"/>
      <c r="DN113" s="296"/>
      <c r="DO113" s="296"/>
      <c r="DP113" s="296"/>
      <c r="DQ113" s="296"/>
      <c r="DR113" s="296"/>
      <c r="DS113" s="296"/>
      <c r="DT113" s="296"/>
      <c r="DU113" s="296"/>
      <c r="DV113" s="296"/>
      <c r="DW113" s="296"/>
      <c r="DX113" s="296"/>
      <c r="DY113" s="296"/>
      <c r="DZ113" s="296"/>
      <c r="EA113" s="296"/>
      <c r="EB113" s="296"/>
      <c r="EC113" s="296"/>
      <c r="ED113" s="296"/>
      <c r="EE113" s="296"/>
      <c r="EF113" s="296"/>
      <c r="EG113" s="296"/>
      <c r="EH113" s="296"/>
      <c r="EI113" s="296"/>
      <c r="EJ113" s="296"/>
      <c r="EK113" s="296"/>
      <c r="EL113" s="296"/>
      <c r="EM113" s="296"/>
      <c r="EN113" s="296"/>
      <c r="EO113" s="296"/>
      <c r="EP113" s="296"/>
      <c r="EQ113" s="296"/>
      <c r="ER113" s="296"/>
      <c r="ES113" s="296"/>
      <c r="ET113" s="296"/>
      <c r="EU113" s="296"/>
      <c r="EV113" s="296"/>
      <c r="EW113" s="296"/>
      <c r="EX113" s="296"/>
      <c r="EY113" s="296"/>
      <c r="EZ113" s="296"/>
      <c r="FA113" s="296"/>
      <c r="FB113" s="296"/>
      <c r="FC113" s="296"/>
      <c r="FD113" s="296"/>
      <c r="FE113" s="296"/>
      <c r="FF113" s="296"/>
      <c r="FG113" s="296"/>
      <c r="FH113" s="296"/>
      <c r="FI113" s="296"/>
      <c r="FJ113" s="296"/>
      <c r="FK113" s="296"/>
      <c r="FL113" s="296"/>
      <c r="FM113" s="296"/>
      <c r="FN113" s="296"/>
      <c r="FO113" s="296"/>
      <c r="FP113" s="296"/>
      <c r="FQ113" s="296"/>
      <c r="FR113" s="296"/>
      <c r="FS113" s="296"/>
      <c r="FT113" s="296"/>
      <c r="FU113" s="296"/>
      <c r="FV113" s="296"/>
      <c r="FW113" s="296"/>
      <c r="FX113" s="296"/>
      <c r="FY113" s="296"/>
      <c r="FZ113" s="296"/>
      <c r="GA113" s="296"/>
      <c r="GB113" s="296"/>
      <c r="GC113" s="296"/>
      <c r="GD113" s="296"/>
      <c r="GE113" s="296"/>
      <c r="GF113" s="296"/>
      <c r="GG113" s="296"/>
      <c r="GH113" s="296"/>
      <c r="GI113" s="296"/>
      <c r="GJ113" s="296"/>
      <c r="GK113" s="296"/>
      <c r="GL113" s="296"/>
      <c r="GM113" s="296"/>
      <c r="GN113" s="296"/>
      <c r="GO113" s="296"/>
      <c r="GP113" s="296"/>
      <c r="GQ113" s="296"/>
      <c r="GR113" s="296"/>
      <c r="GS113" s="296"/>
      <c r="GT113" s="296"/>
      <c r="GU113" s="296"/>
      <c r="GV113" s="296"/>
      <c r="GW113" s="296"/>
      <c r="GX113" s="296"/>
      <c r="GY113" s="296"/>
      <c r="GZ113" s="296"/>
      <c r="HA113" s="296"/>
      <c r="HB113" s="296"/>
      <c r="HC113" s="296"/>
      <c r="HD113" s="296"/>
      <c r="HE113" s="296"/>
      <c r="HF113" s="296"/>
      <c r="HG113" s="296"/>
      <c r="HH113" s="296"/>
      <c r="HI113" s="296"/>
      <c r="HJ113" s="296"/>
      <c r="HK113" s="296"/>
      <c r="HL113" s="296"/>
      <c r="HM113" s="296"/>
      <c r="HN113" s="296"/>
      <c r="HO113" s="296"/>
      <c r="HP113" s="296"/>
      <c r="HQ113" s="296"/>
      <c r="HR113" s="296"/>
      <c r="HS113" s="296"/>
      <c r="HT113" s="296"/>
      <c r="HU113" s="296"/>
      <c r="HV113" s="296"/>
      <c r="HW113" s="296"/>
      <c r="HX113" s="296"/>
      <c r="HY113" s="296"/>
      <c r="HZ113" s="296"/>
      <c r="IA113" s="296"/>
      <c r="IB113" s="296"/>
      <c r="IC113" s="296"/>
      <c r="ID113" s="296"/>
      <c r="IE113" s="296"/>
      <c r="IF113" s="296"/>
      <c r="IG113" s="296"/>
      <c r="IH113" s="296"/>
      <c r="II113" s="296"/>
      <c r="IJ113" s="296"/>
      <c r="IK113" s="296"/>
      <c r="IL113" s="296"/>
      <c r="IM113" s="296"/>
      <c r="IN113" s="296"/>
      <c r="IO113" s="296"/>
      <c r="IP113" s="296"/>
      <c r="IQ113" s="296"/>
      <c r="IR113" s="296"/>
      <c r="IS113" s="296"/>
      <c r="IT113" s="296"/>
      <c r="IU113" s="296"/>
      <c r="IV113" s="296"/>
      <c r="IW113" s="296"/>
      <c r="IX113" s="296"/>
      <c r="IY113" s="296"/>
      <c r="IZ113" s="296"/>
      <c r="JA113" s="296"/>
      <c r="JB113" s="296"/>
      <c r="JC113" s="296"/>
      <c r="JD113" s="296"/>
      <c r="JE113" s="296"/>
      <c r="JF113" s="296"/>
      <c r="JG113" s="296"/>
      <c r="JH113" s="296"/>
      <c r="JI113" s="296"/>
      <c r="JJ113" s="296"/>
      <c r="JK113" s="296"/>
      <c r="JL113" s="296"/>
      <c r="JM113" s="296"/>
      <c r="JN113" s="296"/>
      <c r="JO113" s="296"/>
      <c r="JP113" s="296"/>
      <c r="JQ113" s="296"/>
      <c r="JR113" s="296"/>
      <c r="JS113" s="296"/>
      <c r="JT113" s="296"/>
      <c r="JU113" s="296"/>
      <c r="JV113" s="296"/>
      <c r="JW113" s="296"/>
      <c r="JX113" s="296"/>
      <c r="JY113" s="296"/>
      <c r="JZ113" s="296"/>
      <c r="KA113" s="296"/>
    </row>
    <row r="114" spans="1:287" s="480" customFormat="1" ht="15" customHeight="1">
      <c r="A114" s="295"/>
      <c r="B114" s="296"/>
      <c r="C114" s="1292"/>
      <c r="D114" s="1296" t="s">
        <v>64</v>
      </c>
      <c r="E114" s="1296"/>
      <c r="F114" s="564">
        <v>0.37</v>
      </c>
      <c r="G114" s="565">
        <v>0.56000000000000005</v>
      </c>
      <c r="H114" s="564">
        <v>0.56000000000000005</v>
      </c>
      <c r="I114" s="1027">
        <v>0.75</v>
      </c>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c r="BV114" s="296"/>
      <c r="BW114" s="296"/>
      <c r="BX114" s="296"/>
      <c r="BY114" s="296"/>
      <c r="BZ114" s="296"/>
      <c r="CA114" s="296"/>
      <c r="CB114" s="296"/>
      <c r="CC114" s="296"/>
      <c r="CD114" s="296"/>
      <c r="CE114" s="296"/>
      <c r="CF114" s="296"/>
      <c r="CG114" s="296"/>
      <c r="CH114" s="296"/>
      <c r="CI114" s="296"/>
      <c r="CJ114" s="296"/>
      <c r="CK114" s="296"/>
      <c r="CL114" s="296"/>
      <c r="CM114" s="296"/>
      <c r="CN114" s="296"/>
      <c r="CO114" s="296"/>
      <c r="CP114" s="296"/>
      <c r="CQ114" s="296"/>
      <c r="CR114" s="296"/>
      <c r="CS114" s="296"/>
      <c r="CT114" s="296"/>
      <c r="CU114" s="296"/>
      <c r="CV114" s="296"/>
      <c r="CW114" s="296"/>
      <c r="CX114" s="296"/>
      <c r="CY114" s="296"/>
      <c r="CZ114" s="296"/>
      <c r="DA114" s="296"/>
      <c r="DB114" s="296"/>
      <c r="DC114" s="296"/>
      <c r="DD114" s="296"/>
      <c r="DE114" s="296"/>
      <c r="DF114" s="296"/>
      <c r="DG114" s="296"/>
      <c r="DH114" s="296"/>
      <c r="DI114" s="296"/>
      <c r="DJ114" s="296"/>
      <c r="DK114" s="296"/>
      <c r="DL114" s="296"/>
      <c r="DM114" s="296"/>
      <c r="DN114" s="296"/>
      <c r="DO114" s="296"/>
      <c r="DP114" s="296"/>
      <c r="DQ114" s="296"/>
      <c r="DR114" s="296"/>
      <c r="DS114" s="296"/>
      <c r="DT114" s="296"/>
      <c r="DU114" s="296"/>
      <c r="DV114" s="296"/>
      <c r="DW114" s="296"/>
      <c r="DX114" s="296"/>
      <c r="DY114" s="296"/>
      <c r="DZ114" s="296"/>
      <c r="EA114" s="296"/>
      <c r="EB114" s="296"/>
      <c r="EC114" s="296"/>
      <c r="ED114" s="296"/>
      <c r="EE114" s="296"/>
      <c r="EF114" s="296"/>
      <c r="EG114" s="296"/>
      <c r="EH114" s="296"/>
      <c r="EI114" s="296"/>
      <c r="EJ114" s="296"/>
      <c r="EK114" s="296"/>
      <c r="EL114" s="296"/>
      <c r="EM114" s="296"/>
      <c r="EN114" s="296"/>
      <c r="EO114" s="296"/>
      <c r="EP114" s="296"/>
      <c r="EQ114" s="296"/>
      <c r="ER114" s="296"/>
      <c r="ES114" s="296"/>
      <c r="ET114" s="296"/>
      <c r="EU114" s="296"/>
      <c r="EV114" s="296"/>
      <c r="EW114" s="296"/>
      <c r="EX114" s="296"/>
      <c r="EY114" s="296"/>
      <c r="EZ114" s="296"/>
      <c r="FA114" s="296"/>
      <c r="FB114" s="296"/>
      <c r="FC114" s="296"/>
      <c r="FD114" s="296"/>
      <c r="FE114" s="296"/>
      <c r="FF114" s="296"/>
      <c r="FG114" s="296"/>
      <c r="FH114" s="296"/>
      <c r="FI114" s="296"/>
      <c r="FJ114" s="296"/>
      <c r="FK114" s="296"/>
      <c r="FL114" s="296"/>
      <c r="FM114" s="296"/>
      <c r="FN114" s="296"/>
      <c r="FO114" s="296"/>
      <c r="FP114" s="296"/>
      <c r="FQ114" s="296"/>
      <c r="FR114" s="296"/>
      <c r="FS114" s="296"/>
      <c r="FT114" s="296"/>
      <c r="FU114" s="296"/>
      <c r="FV114" s="296"/>
      <c r="FW114" s="296"/>
      <c r="FX114" s="296"/>
      <c r="FY114" s="296"/>
      <c r="FZ114" s="296"/>
      <c r="GA114" s="296"/>
      <c r="GB114" s="296"/>
      <c r="GC114" s="296"/>
      <c r="GD114" s="296"/>
      <c r="GE114" s="296"/>
      <c r="GF114" s="296"/>
      <c r="GG114" s="296"/>
      <c r="GH114" s="296"/>
      <c r="GI114" s="296"/>
      <c r="GJ114" s="296"/>
      <c r="GK114" s="296"/>
      <c r="GL114" s="296"/>
      <c r="GM114" s="296"/>
      <c r="GN114" s="296"/>
      <c r="GO114" s="296"/>
      <c r="GP114" s="296"/>
      <c r="GQ114" s="296"/>
      <c r="GR114" s="296"/>
      <c r="GS114" s="296"/>
      <c r="GT114" s="296"/>
      <c r="GU114" s="296"/>
      <c r="GV114" s="296"/>
      <c r="GW114" s="296"/>
      <c r="GX114" s="296"/>
      <c r="GY114" s="296"/>
      <c r="GZ114" s="296"/>
      <c r="HA114" s="296"/>
      <c r="HB114" s="296"/>
      <c r="HC114" s="296"/>
      <c r="HD114" s="296"/>
      <c r="HE114" s="296"/>
      <c r="HF114" s="296"/>
      <c r="HG114" s="296"/>
      <c r="HH114" s="296"/>
      <c r="HI114" s="296"/>
      <c r="HJ114" s="296"/>
      <c r="HK114" s="296"/>
      <c r="HL114" s="296"/>
      <c r="HM114" s="296"/>
      <c r="HN114" s="296"/>
      <c r="HO114" s="296"/>
      <c r="HP114" s="296"/>
      <c r="HQ114" s="296"/>
      <c r="HR114" s="296"/>
      <c r="HS114" s="296"/>
      <c r="HT114" s="296"/>
      <c r="HU114" s="296"/>
      <c r="HV114" s="296"/>
      <c r="HW114" s="296"/>
      <c r="HX114" s="296"/>
      <c r="HY114" s="296"/>
      <c r="HZ114" s="296"/>
      <c r="IA114" s="296"/>
      <c r="IB114" s="296"/>
      <c r="IC114" s="296"/>
      <c r="ID114" s="296"/>
      <c r="IE114" s="296"/>
      <c r="IF114" s="296"/>
      <c r="IG114" s="296"/>
      <c r="IH114" s="296"/>
      <c r="II114" s="296"/>
      <c r="IJ114" s="296"/>
      <c r="IK114" s="296"/>
      <c r="IL114" s="296"/>
      <c r="IM114" s="296"/>
      <c r="IN114" s="296"/>
      <c r="IO114" s="296"/>
      <c r="IP114" s="296"/>
      <c r="IQ114" s="296"/>
      <c r="IR114" s="296"/>
      <c r="IS114" s="296"/>
      <c r="IT114" s="296"/>
      <c r="IU114" s="296"/>
      <c r="IV114" s="296"/>
      <c r="IW114" s="296"/>
      <c r="IX114" s="296"/>
      <c r="IY114" s="296"/>
      <c r="IZ114" s="296"/>
      <c r="JA114" s="296"/>
      <c r="JB114" s="296"/>
      <c r="JC114" s="296"/>
      <c r="JD114" s="296"/>
      <c r="JE114" s="296"/>
      <c r="JF114" s="296"/>
      <c r="JG114" s="296"/>
      <c r="JH114" s="296"/>
      <c r="JI114" s="296"/>
      <c r="JJ114" s="296"/>
      <c r="JK114" s="296"/>
      <c r="JL114" s="296"/>
      <c r="JM114" s="296"/>
      <c r="JN114" s="296"/>
      <c r="JO114" s="296"/>
      <c r="JP114" s="296"/>
      <c r="JQ114" s="296"/>
      <c r="JR114" s="296"/>
      <c r="JS114" s="296"/>
      <c r="JT114" s="296"/>
      <c r="JU114" s="296"/>
      <c r="JV114" s="296"/>
      <c r="JW114" s="296"/>
      <c r="JX114" s="296"/>
      <c r="JY114" s="296"/>
      <c r="JZ114" s="296"/>
      <c r="KA114" s="296"/>
    </row>
    <row r="115" spans="1:287" s="480" customFormat="1" ht="15" customHeight="1" thickBot="1">
      <c r="A115" s="295"/>
      <c r="B115" s="296"/>
      <c r="C115" s="1292"/>
      <c r="D115" s="1297" t="s">
        <v>65</v>
      </c>
      <c r="E115" s="1297"/>
      <c r="F115" s="567">
        <v>0.63</v>
      </c>
      <c r="G115" s="568">
        <v>0.44</v>
      </c>
      <c r="H115" s="567">
        <v>0.44</v>
      </c>
      <c r="I115" s="1028">
        <v>0.25</v>
      </c>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c r="BV115" s="296"/>
      <c r="BW115" s="296"/>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c r="CU115" s="296"/>
      <c r="CV115" s="296"/>
      <c r="CW115" s="296"/>
      <c r="CX115" s="296"/>
      <c r="CY115" s="296"/>
      <c r="CZ115" s="296"/>
      <c r="DA115" s="296"/>
      <c r="DB115" s="296"/>
      <c r="DC115" s="296"/>
      <c r="DD115" s="296"/>
      <c r="DE115" s="296"/>
      <c r="DF115" s="296"/>
      <c r="DG115" s="296"/>
      <c r="DH115" s="296"/>
      <c r="DI115" s="296"/>
      <c r="DJ115" s="296"/>
      <c r="DK115" s="296"/>
      <c r="DL115" s="296"/>
      <c r="DM115" s="296"/>
      <c r="DN115" s="296"/>
      <c r="DO115" s="296"/>
      <c r="DP115" s="296"/>
      <c r="DQ115" s="296"/>
      <c r="DR115" s="296"/>
      <c r="DS115" s="296"/>
      <c r="DT115" s="296"/>
      <c r="DU115" s="296"/>
      <c r="DV115" s="296"/>
      <c r="DW115" s="296"/>
      <c r="DX115" s="296"/>
      <c r="DY115" s="296"/>
      <c r="DZ115" s="296"/>
      <c r="EA115" s="296"/>
      <c r="EB115" s="296"/>
      <c r="EC115" s="296"/>
      <c r="ED115" s="296"/>
      <c r="EE115" s="296"/>
      <c r="EF115" s="296"/>
      <c r="EG115" s="296"/>
      <c r="EH115" s="296"/>
      <c r="EI115" s="296"/>
      <c r="EJ115" s="296"/>
      <c r="EK115" s="296"/>
      <c r="EL115" s="296"/>
      <c r="EM115" s="296"/>
      <c r="EN115" s="296"/>
      <c r="EO115" s="296"/>
      <c r="EP115" s="296"/>
      <c r="EQ115" s="296"/>
      <c r="ER115" s="296"/>
      <c r="ES115" s="296"/>
      <c r="ET115" s="296"/>
      <c r="EU115" s="296"/>
      <c r="EV115" s="296"/>
      <c r="EW115" s="296"/>
      <c r="EX115" s="296"/>
      <c r="EY115" s="296"/>
      <c r="EZ115" s="296"/>
      <c r="FA115" s="296"/>
      <c r="FB115" s="296"/>
      <c r="FC115" s="296"/>
      <c r="FD115" s="296"/>
      <c r="FE115" s="296"/>
      <c r="FF115" s="296"/>
      <c r="FG115" s="296"/>
      <c r="FH115" s="296"/>
      <c r="FI115" s="296"/>
      <c r="FJ115" s="296"/>
      <c r="FK115" s="296"/>
      <c r="FL115" s="296"/>
      <c r="FM115" s="296"/>
      <c r="FN115" s="296"/>
      <c r="FO115" s="296"/>
      <c r="FP115" s="296"/>
      <c r="FQ115" s="296"/>
      <c r="FR115" s="296"/>
      <c r="FS115" s="296"/>
      <c r="FT115" s="296"/>
      <c r="FU115" s="296"/>
      <c r="FV115" s="296"/>
      <c r="FW115" s="296"/>
      <c r="FX115" s="296"/>
      <c r="FY115" s="296"/>
      <c r="FZ115" s="296"/>
      <c r="GA115" s="296"/>
      <c r="GB115" s="296"/>
      <c r="GC115" s="296"/>
      <c r="GD115" s="296"/>
      <c r="GE115" s="296"/>
      <c r="GF115" s="296"/>
      <c r="GG115" s="296"/>
      <c r="GH115" s="296"/>
      <c r="GI115" s="296"/>
      <c r="GJ115" s="296"/>
      <c r="GK115" s="296"/>
      <c r="GL115" s="296"/>
      <c r="GM115" s="296"/>
      <c r="GN115" s="296"/>
      <c r="GO115" s="296"/>
      <c r="GP115" s="296"/>
      <c r="GQ115" s="296"/>
      <c r="GR115" s="296"/>
      <c r="GS115" s="296"/>
      <c r="GT115" s="296"/>
      <c r="GU115" s="296"/>
      <c r="GV115" s="296"/>
      <c r="GW115" s="296"/>
      <c r="GX115" s="296"/>
      <c r="GY115" s="296"/>
      <c r="GZ115" s="296"/>
      <c r="HA115" s="296"/>
      <c r="HB115" s="296"/>
      <c r="HC115" s="296"/>
      <c r="HD115" s="296"/>
      <c r="HE115" s="296"/>
      <c r="HF115" s="296"/>
      <c r="HG115" s="296"/>
      <c r="HH115" s="296"/>
      <c r="HI115" s="296"/>
      <c r="HJ115" s="296"/>
      <c r="HK115" s="296"/>
      <c r="HL115" s="296"/>
      <c r="HM115" s="296"/>
      <c r="HN115" s="296"/>
      <c r="HO115" s="296"/>
      <c r="HP115" s="296"/>
      <c r="HQ115" s="296"/>
      <c r="HR115" s="296"/>
      <c r="HS115" s="296"/>
      <c r="HT115" s="296"/>
      <c r="HU115" s="296"/>
      <c r="HV115" s="296"/>
      <c r="HW115" s="296"/>
      <c r="HX115" s="296"/>
      <c r="HY115" s="296"/>
      <c r="HZ115" s="296"/>
      <c r="IA115" s="296"/>
      <c r="IB115" s="296"/>
      <c r="IC115" s="296"/>
      <c r="ID115" s="296"/>
      <c r="IE115" s="296"/>
      <c r="IF115" s="296"/>
      <c r="IG115" s="296"/>
      <c r="IH115" s="296"/>
      <c r="II115" s="296"/>
      <c r="IJ115" s="296"/>
      <c r="IK115" s="296"/>
      <c r="IL115" s="296"/>
      <c r="IM115" s="296"/>
      <c r="IN115" s="296"/>
      <c r="IO115" s="296"/>
      <c r="IP115" s="296"/>
      <c r="IQ115" s="296"/>
      <c r="IR115" s="296"/>
      <c r="IS115" s="296"/>
      <c r="IT115" s="296"/>
      <c r="IU115" s="296"/>
      <c r="IV115" s="296"/>
      <c r="IW115" s="296"/>
      <c r="IX115" s="296"/>
      <c r="IY115" s="296"/>
      <c r="IZ115" s="296"/>
      <c r="JA115" s="296"/>
      <c r="JB115" s="296"/>
      <c r="JC115" s="296"/>
      <c r="JD115" s="296"/>
      <c r="JE115" s="296"/>
      <c r="JF115" s="296"/>
      <c r="JG115" s="296"/>
      <c r="JH115" s="296"/>
      <c r="JI115" s="296"/>
      <c r="JJ115" s="296"/>
      <c r="JK115" s="296"/>
      <c r="JL115" s="296"/>
      <c r="JM115" s="296"/>
      <c r="JN115" s="296"/>
      <c r="JO115" s="296"/>
      <c r="JP115" s="296"/>
      <c r="JQ115" s="296"/>
      <c r="JR115" s="296"/>
      <c r="JS115" s="296"/>
      <c r="JT115" s="296"/>
      <c r="JU115" s="296"/>
      <c r="JV115" s="296"/>
      <c r="JW115" s="296"/>
      <c r="JX115" s="296"/>
      <c r="JY115" s="296"/>
      <c r="JZ115" s="296"/>
      <c r="KA115" s="296"/>
    </row>
    <row r="116" spans="1:287" s="480" customFormat="1" ht="15" customHeight="1">
      <c r="A116" s="295"/>
      <c r="B116" s="296"/>
      <c r="C116" s="1292"/>
      <c r="D116" s="1307" t="s">
        <v>43</v>
      </c>
      <c r="E116" s="1307"/>
      <c r="F116" s="569">
        <v>0.74</v>
      </c>
      <c r="G116" s="570">
        <v>0.67</v>
      </c>
      <c r="H116" s="569">
        <v>0.56000000000000005</v>
      </c>
      <c r="I116" s="1027">
        <v>0.5</v>
      </c>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296"/>
      <c r="AJ116" s="296"/>
      <c r="AK116" s="296"/>
      <c r="AL116" s="296"/>
      <c r="AM116" s="296"/>
      <c r="AN116" s="296"/>
      <c r="AO116" s="296"/>
      <c r="AP116" s="296"/>
      <c r="AQ116" s="296"/>
      <c r="AR116" s="296"/>
      <c r="AS116" s="296"/>
      <c r="AT116" s="296"/>
      <c r="AU116" s="296"/>
      <c r="AV116" s="296"/>
      <c r="AW116" s="296"/>
      <c r="AX116" s="296"/>
      <c r="AY116" s="296"/>
      <c r="AZ116" s="296"/>
      <c r="BA116" s="296"/>
      <c r="BB116" s="296"/>
      <c r="BC116" s="296"/>
      <c r="BD116" s="296"/>
      <c r="BE116" s="296"/>
      <c r="BF116" s="296"/>
      <c r="BG116" s="296"/>
      <c r="BH116" s="296"/>
      <c r="BI116" s="296"/>
      <c r="BJ116" s="296"/>
      <c r="BK116" s="296"/>
      <c r="BL116" s="296"/>
      <c r="BM116" s="296"/>
      <c r="BN116" s="296"/>
      <c r="BO116" s="296"/>
      <c r="BP116" s="296"/>
      <c r="BQ116" s="296"/>
      <c r="BR116" s="296"/>
      <c r="BS116" s="296"/>
      <c r="BT116" s="296"/>
      <c r="BU116" s="296"/>
      <c r="BV116" s="296"/>
      <c r="BW116" s="296"/>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c r="CU116" s="296"/>
      <c r="CV116" s="296"/>
      <c r="CW116" s="296"/>
      <c r="CX116" s="296"/>
      <c r="CY116" s="296"/>
      <c r="CZ116" s="296"/>
      <c r="DA116" s="296"/>
      <c r="DB116" s="296"/>
      <c r="DC116" s="296"/>
      <c r="DD116" s="296"/>
      <c r="DE116" s="296"/>
      <c r="DF116" s="296"/>
      <c r="DG116" s="296"/>
      <c r="DH116" s="296"/>
      <c r="DI116" s="296"/>
      <c r="DJ116" s="296"/>
      <c r="DK116" s="296"/>
      <c r="DL116" s="296"/>
      <c r="DM116" s="296"/>
      <c r="DN116" s="296"/>
      <c r="DO116" s="296"/>
      <c r="DP116" s="296"/>
      <c r="DQ116" s="296"/>
      <c r="DR116" s="296"/>
      <c r="DS116" s="296"/>
      <c r="DT116" s="296"/>
      <c r="DU116" s="296"/>
      <c r="DV116" s="296"/>
      <c r="DW116" s="296"/>
      <c r="DX116" s="296"/>
      <c r="DY116" s="296"/>
      <c r="DZ116" s="296"/>
      <c r="EA116" s="296"/>
      <c r="EB116" s="296"/>
      <c r="EC116" s="296"/>
      <c r="ED116" s="296"/>
      <c r="EE116" s="296"/>
      <c r="EF116" s="296"/>
      <c r="EG116" s="296"/>
      <c r="EH116" s="296"/>
      <c r="EI116" s="296"/>
      <c r="EJ116" s="296"/>
      <c r="EK116" s="296"/>
      <c r="EL116" s="296"/>
      <c r="EM116" s="296"/>
      <c r="EN116" s="296"/>
      <c r="EO116" s="296"/>
      <c r="EP116" s="296"/>
      <c r="EQ116" s="296"/>
      <c r="ER116" s="296"/>
      <c r="ES116" s="296"/>
      <c r="ET116" s="296"/>
      <c r="EU116" s="296"/>
      <c r="EV116" s="296"/>
      <c r="EW116" s="296"/>
      <c r="EX116" s="296"/>
      <c r="EY116" s="296"/>
      <c r="EZ116" s="296"/>
      <c r="FA116" s="296"/>
      <c r="FB116" s="296"/>
      <c r="FC116" s="296"/>
      <c r="FD116" s="296"/>
      <c r="FE116" s="296"/>
      <c r="FF116" s="296"/>
      <c r="FG116" s="296"/>
      <c r="FH116" s="296"/>
      <c r="FI116" s="296"/>
      <c r="FJ116" s="296"/>
      <c r="FK116" s="296"/>
      <c r="FL116" s="296"/>
      <c r="FM116" s="296"/>
      <c r="FN116" s="296"/>
      <c r="FO116" s="296"/>
      <c r="FP116" s="296"/>
      <c r="FQ116" s="296"/>
      <c r="FR116" s="296"/>
      <c r="FS116" s="296"/>
      <c r="FT116" s="296"/>
      <c r="FU116" s="296"/>
      <c r="FV116" s="296"/>
      <c r="FW116" s="296"/>
      <c r="FX116" s="296"/>
      <c r="FY116" s="296"/>
      <c r="FZ116" s="296"/>
      <c r="GA116" s="296"/>
      <c r="GB116" s="296"/>
      <c r="GC116" s="296"/>
      <c r="GD116" s="296"/>
      <c r="GE116" s="296"/>
      <c r="GF116" s="296"/>
      <c r="GG116" s="296"/>
      <c r="GH116" s="296"/>
      <c r="GI116" s="296"/>
      <c r="GJ116" s="296"/>
      <c r="GK116" s="296"/>
      <c r="GL116" s="296"/>
      <c r="GM116" s="296"/>
      <c r="GN116" s="296"/>
      <c r="GO116" s="296"/>
      <c r="GP116" s="296"/>
      <c r="GQ116" s="296"/>
      <c r="GR116" s="296"/>
      <c r="GS116" s="296"/>
      <c r="GT116" s="296"/>
      <c r="GU116" s="296"/>
      <c r="GV116" s="296"/>
      <c r="GW116" s="296"/>
      <c r="GX116" s="296"/>
      <c r="GY116" s="296"/>
      <c r="GZ116" s="296"/>
      <c r="HA116" s="296"/>
      <c r="HB116" s="296"/>
      <c r="HC116" s="296"/>
      <c r="HD116" s="296"/>
      <c r="HE116" s="296"/>
      <c r="HF116" s="296"/>
      <c r="HG116" s="296"/>
      <c r="HH116" s="296"/>
      <c r="HI116" s="296"/>
      <c r="HJ116" s="296"/>
      <c r="HK116" s="296"/>
      <c r="HL116" s="296"/>
      <c r="HM116" s="296"/>
      <c r="HN116" s="296"/>
      <c r="HO116" s="296"/>
      <c r="HP116" s="296"/>
      <c r="HQ116" s="296"/>
      <c r="HR116" s="296"/>
      <c r="HS116" s="296"/>
      <c r="HT116" s="296"/>
      <c r="HU116" s="296"/>
      <c r="HV116" s="296"/>
      <c r="HW116" s="296"/>
      <c r="HX116" s="296"/>
      <c r="HY116" s="296"/>
      <c r="HZ116" s="296"/>
      <c r="IA116" s="296"/>
      <c r="IB116" s="296"/>
      <c r="IC116" s="296"/>
      <c r="ID116" s="296"/>
      <c r="IE116" s="296"/>
      <c r="IF116" s="296"/>
      <c r="IG116" s="296"/>
      <c r="IH116" s="296"/>
      <c r="II116" s="296"/>
      <c r="IJ116" s="296"/>
      <c r="IK116" s="296"/>
      <c r="IL116" s="296"/>
      <c r="IM116" s="296"/>
      <c r="IN116" s="296"/>
      <c r="IO116" s="296"/>
      <c r="IP116" s="296"/>
      <c r="IQ116" s="296"/>
      <c r="IR116" s="296"/>
      <c r="IS116" s="296"/>
      <c r="IT116" s="296"/>
      <c r="IU116" s="296"/>
      <c r="IV116" s="296"/>
      <c r="IW116" s="296"/>
      <c r="IX116" s="296"/>
      <c r="IY116" s="296"/>
      <c r="IZ116" s="296"/>
      <c r="JA116" s="296"/>
      <c r="JB116" s="296"/>
      <c r="JC116" s="296"/>
      <c r="JD116" s="296"/>
      <c r="JE116" s="296"/>
      <c r="JF116" s="296"/>
      <c r="JG116" s="296"/>
      <c r="JH116" s="296"/>
      <c r="JI116" s="296"/>
      <c r="JJ116" s="296"/>
      <c r="JK116" s="296"/>
      <c r="JL116" s="296"/>
      <c r="JM116" s="296"/>
      <c r="JN116" s="296"/>
      <c r="JO116" s="296"/>
      <c r="JP116" s="296"/>
      <c r="JQ116" s="296"/>
      <c r="JR116" s="296"/>
      <c r="JS116" s="296"/>
      <c r="JT116" s="296"/>
      <c r="JU116" s="296"/>
      <c r="JV116" s="296"/>
      <c r="JW116" s="296"/>
      <c r="JX116" s="296"/>
      <c r="JY116" s="296"/>
      <c r="JZ116" s="296"/>
      <c r="KA116" s="296"/>
    </row>
    <row r="117" spans="1:287" s="480" customFormat="1" ht="15" customHeight="1">
      <c r="A117" s="295"/>
      <c r="B117" s="296"/>
      <c r="C117" s="1292"/>
      <c r="D117" s="1296" t="s">
        <v>44</v>
      </c>
      <c r="E117" s="1296"/>
      <c r="F117" s="571">
        <v>0.26</v>
      </c>
      <c r="G117" s="572">
        <v>0.22</v>
      </c>
      <c r="H117" s="571">
        <v>0.22</v>
      </c>
      <c r="I117" s="1027">
        <v>0.25</v>
      </c>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c r="BM117" s="296"/>
      <c r="BN117" s="296"/>
      <c r="BO117" s="296"/>
      <c r="BP117" s="296"/>
      <c r="BQ117" s="296"/>
      <c r="BR117" s="296"/>
      <c r="BS117" s="296"/>
      <c r="BT117" s="296"/>
      <c r="BU117" s="296"/>
      <c r="BV117" s="296"/>
      <c r="BW117" s="296"/>
      <c r="BX117" s="296"/>
      <c r="BY117" s="296"/>
      <c r="BZ117" s="296"/>
      <c r="CA117" s="296"/>
      <c r="CB117" s="296"/>
      <c r="CC117" s="296"/>
      <c r="CD117" s="296"/>
      <c r="CE117" s="296"/>
      <c r="CF117" s="296"/>
      <c r="CG117" s="296"/>
      <c r="CH117" s="296"/>
      <c r="CI117" s="296"/>
      <c r="CJ117" s="296"/>
      <c r="CK117" s="296"/>
      <c r="CL117" s="296"/>
      <c r="CM117" s="296"/>
      <c r="CN117" s="296"/>
      <c r="CO117" s="296"/>
      <c r="CP117" s="296"/>
      <c r="CQ117" s="296"/>
      <c r="CR117" s="296"/>
      <c r="CS117" s="296"/>
      <c r="CT117" s="296"/>
      <c r="CU117" s="296"/>
      <c r="CV117" s="296"/>
      <c r="CW117" s="296"/>
      <c r="CX117" s="296"/>
      <c r="CY117" s="296"/>
      <c r="CZ117" s="296"/>
      <c r="DA117" s="296"/>
      <c r="DB117" s="296"/>
      <c r="DC117" s="296"/>
      <c r="DD117" s="296"/>
      <c r="DE117" s="296"/>
      <c r="DF117" s="296"/>
      <c r="DG117" s="296"/>
      <c r="DH117" s="296"/>
      <c r="DI117" s="296"/>
      <c r="DJ117" s="296"/>
      <c r="DK117" s="296"/>
      <c r="DL117" s="296"/>
      <c r="DM117" s="296"/>
      <c r="DN117" s="296"/>
      <c r="DO117" s="296"/>
      <c r="DP117" s="296"/>
      <c r="DQ117" s="296"/>
      <c r="DR117" s="296"/>
      <c r="DS117" s="296"/>
      <c r="DT117" s="296"/>
      <c r="DU117" s="296"/>
      <c r="DV117" s="296"/>
      <c r="DW117" s="296"/>
      <c r="DX117" s="296"/>
      <c r="DY117" s="296"/>
      <c r="DZ117" s="296"/>
      <c r="EA117" s="296"/>
      <c r="EB117" s="296"/>
      <c r="EC117" s="296"/>
      <c r="ED117" s="296"/>
      <c r="EE117" s="296"/>
      <c r="EF117" s="296"/>
      <c r="EG117" s="296"/>
      <c r="EH117" s="296"/>
      <c r="EI117" s="296"/>
      <c r="EJ117" s="296"/>
      <c r="EK117" s="296"/>
      <c r="EL117" s="296"/>
      <c r="EM117" s="296"/>
      <c r="EN117" s="296"/>
      <c r="EO117" s="296"/>
      <c r="EP117" s="296"/>
      <c r="EQ117" s="296"/>
      <c r="ER117" s="296"/>
      <c r="ES117" s="296"/>
      <c r="ET117" s="296"/>
      <c r="EU117" s="296"/>
      <c r="EV117" s="296"/>
      <c r="EW117" s="296"/>
      <c r="EX117" s="296"/>
      <c r="EY117" s="296"/>
      <c r="EZ117" s="296"/>
      <c r="FA117" s="296"/>
      <c r="FB117" s="296"/>
      <c r="FC117" s="296"/>
      <c r="FD117" s="296"/>
      <c r="FE117" s="296"/>
      <c r="FF117" s="296"/>
      <c r="FG117" s="296"/>
      <c r="FH117" s="296"/>
      <c r="FI117" s="296"/>
      <c r="FJ117" s="296"/>
      <c r="FK117" s="296"/>
      <c r="FL117" s="296"/>
      <c r="FM117" s="296"/>
      <c r="FN117" s="296"/>
      <c r="FO117" s="296"/>
      <c r="FP117" s="296"/>
      <c r="FQ117" s="296"/>
      <c r="FR117" s="296"/>
      <c r="FS117" s="296"/>
      <c r="FT117" s="296"/>
      <c r="FU117" s="296"/>
      <c r="FV117" s="296"/>
      <c r="FW117" s="296"/>
      <c r="FX117" s="296"/>
      <c r="FY117" s="296"/>
      <c r="FZ117" s="296"/>
      <c r="GA117" s="296"/>
      <c r="GB117" s="296"/>
      <c r="GC117" s="296"/>
      <c r="GD117" s="296"/>
      <c r="GE117" s="296"/>
      <c r="GF117" s="296"/>
      <c r="GG117" s="296"/>
      <c r="GH117" s="296"/>
      <c r="GI117" s="296"/>
      <c r="GJ117" s="296"/>
      <c r="GK117" s="296"/>
      <c r="GL117" s="296"/>
      <c r="GM117" s="296"/>
      <c r="GN117" s="296"/>
      <c r="GO117" s="296"/>
      <c r="GP117" s="296"/>
      <c r="GQ117" s="296"/>
      <c r="GR117" s="296"/>
      <c r="GS117" s="296"/>
      <c r="GT117" s="296"/>
      <c r="GU117" s="296"/>
      <c r="GV117" s="296"/>
      <c r="GW117" s="296"/>
      <c r="GX117" s="296"/>
      <c r="GY117" s="296"/>
      <c r="GZ117" s="296"/>
      <c r="HA117" s="296"/>
      <c r="HB117" s="296"/>
      <c r="HC117" s="296"/>
      <c r="HD117" s="296"/>
      <c r="HE117" s="296"/>
      <c r="HF117" s="296"/>
      <c r="HG117" s="296"/>
      <c r="HH117" s="296"/>
      <c r="HI117" s="296"/>
      <c r="HJ117" s="296"/>
      <c r="HK117" s="296"/>
      <c r="HL117" s="296"/>
      <c r="HM117" s="296"/>
      <c r="HN117" s="296"/>
      <c r="HO117" s="296"/>
      <c r="HP117" s="296"/>
      <c r="HQ117" s="296"/>
      <c r="HR117" s="296"/>
      <c r="HS117" s="296"/>
      <c r="HT117" s="296"/>
      <c r="HU117" s="296"/>
      <c r="HV117" s="296"/>
      <c r="HW117" s="296"/>
      <c r="HX117" s="296"/>
      <c r="HY117" s="296"/>
      <c r="HZ117" s="296"/>
      <c r="IA117" s="296"/>
      <c r="IB117" s="296"/>
      <c r="IC117" s="296"/>
      <c r="ID117" s="296"/>
      <c r="IE117" s="296"/>
      <c r="IF117" s="296"/>
      <c r="IG117" s="296"/>
      <c r="IH117" s="296"/>
      <c r="II117" s="296"/>
      <c r="IJ117" s="296"/>
      <c r="IK117" s="296"/>
      <c r="IL117" s="296"/>
      <c r="IM117" s="296"/>
      <c r="IN117" s="296"/>
      <c r="IO117" s="296"/>
      <c r="IP117" s="296"/>
      <c r="IQ117" s="296"/>
      <c r="IR117" s="296"/>
      <c r="IS117" s="296"/>
      <c r="IT117" s="296"/>
      <c r="IU117" s="296"/>
      <c r="IV117" s="296"/>
      <c r="IW117" s="296"/>
      <c r="IX117" s="296"/>
      <c r="IY117" s="296"/>
      <c r="IZ117" s="296"/>
      <c r="JA117" s="296"/>
      <c r="JB117" s="296"/>
      <c r="JC117" s="296"/>
      <c r="JD117" s="296"/>
      <c r="JE117" s="296"/>
      <c r="JF117" s="296"/>
      <c r="JG117" s="296"/>
      <c r="JH117" s="296"/>
      <c r="JI117" s="296"/>
      <c r="JJ117" s="296"/>
      <c r="JK117" s="296"/>
      <c r="JL117" s="296"/>
      <c r="JM117" s="296"/>
      <c r="JN117" s="296"/>
      <c r="JO117" s="296"/>
      <c r="JP117" s="296"/>
      <c r="JQ117" s="296"/>
      <c r="JR117" s="296"/>
      <c r="JS117" s="296"/>
      <c r="JT117" s="296"/>
      <c r="JU117" s="296"/>
      <c r="JV117" s="296"/>
      <c r="JW117" s="296"/>
      <c r="JX117" s="296"/>
      <c r="JY117" s="296"/>
      <c r="JZ117" s="296"/>
      <c r="KA117" s="296"/>
    </row>
    <row r="118" spans="1:287" s="480" customFormat="1" ht="15" customHeight="1">
      <c r="A118" s="295"/>
      <c r="B118" s="296"/>
      <c r="C118" s="1292"/>
      <c r="D118" s="1296" t="s">
        <v>46</v>
      </c>
      <c r="E118" s="1296"/>
      <c r="F118" s="564" t="s">
        <v>48</v>
      </c>
      <c r="G118" s="565">
        <v>0.11</v>
      </c>
      <c r="H118" s="564">
        <v>0</v>
      </c>
      <c r="I118" s="1027">
        <v>0</v>
      </c>
      <c r="J118" s="296"/>
      <c r="K118" s="296"/>
      <c r="L118" s="296"/>
      <c r="M118" s="296"/>
      <c r="N118" s="296"/>
      <c r="O118" s="296"/>
      <c r="P118" s="296"/>
      <c r="Q118" s="296"/>
      <c r="R118" s="296"/>
      <c r="S118" s="296"/>
      <c r="T118" s="296"/>
      <c r="U118" s="296"/>
      <c r="V118" s="296"/>
      <c r="W118" s="296"/>
      <c r="X118" s="296"/>
      <c r="Y118" s="296"/>
      <c r="Z118" s="296"/>
      <c r="AA118" s="296"/>
      <c r="AB118" s="296"/>
      <c r="AC118" s="296"/>
      <c r="AD118" s="296"/>
      <c r="AE118" s="296"/>
      <c r="AF118" s="296"/>
      <c r="AG118" s="296"/>
      <c r="AH118" s="296"/>
      <c r="AI118" s="296"/>
      <c r="AJ118" s="296"/>
      <c r="AK118" s="296"/>
      <c r="AL118" s="296"/>
      <c r="AM118" s="296"/>
      <c r="AN118" s="296"/>
      <c r="AO118" s="296"/>
      <c r="AP118" s="296"/>
      <c r="AQ118" s="296"/>
      <c r="AR118" s="296"/>
      <c r="AS118" s="296"/>
      <c r="AT118" s="296"/>
      <c r="AU118" s="296"/>
      <c r="AV118" s="296"/>
      <c r="AW118" s="296"/>
      <c r="AX118" s="296"/>
      <c r="AY118" s="296"/>
      <c r="AZ118" s="296"/>
      <c r="BA118" s="296"/>
      <c r="BB118" s="296"/>
      <c r="BC118" s="296"/>
      <c r="BD118" s="296"/>
      <c r="BE118" s="296"/>
      <c r="BF118" s="296"/>
      <c r="BG118" s="296"/>
      <c r="BH118" s="296"/>
      <c r="BI118" s="296"/>
      <c r="BJ118" s="296"/>
      <c r="BK118" s="296"/>
      <c r="BL118" s="296"/>
      <c r="BM118" s="296"/>
      <c r="BN118" s="296"/>
      <c r="BO118" s="296"/>
      <c r="BP118" s="296"/>
      <c r="BQ118" s="296"/>
      <c r="BR118" s="296"/>
      <c r="BS118" s="296"/>
      <c r="BT118" s="296"/>
      <c r="BU118" s="296"/>
      <c r="BV118" s="296"/>
      <c r="BW118" s="296"/>
      <c r="BX118" s="296"/>
      <c r="BY118" s="296"/>
      <c r="BZ118" s="296"/>
      <c r="CA118" s="296"/>
      <c r="CB118" s="296"/>
      <c r="CC118" s="296"/>
      <c r="CD118" s="296"/>
      <c r="CE118" s="296"/>
      <c r="CF118" s="296"/>
      <c r="CG118" s="296"/>
      <c r="CH118" s="296"/>
      <c r="CI118" s="296"/>
      <c r="CJ118" s="296"/>
      <c r="CK118" s="296"/>
      <c r="CL118" s="296"/>
      <c r="CM118" s="296"/>
      <c r="CN118" s="296"/>
      <c r="CO118" s="296"/>
      <c r="CP118" s="296"/>
      <c r="CQ118" s="296"/>
      <c r="CR118" s="296"/>
      <c r="CS118" s="296"/>
      <c r="CT118" s="296"/>
      <c r="CU118" s="296"/>
      <c r="CV118" s="296"/>
      <c r="CW118" s="296"/>
      <c r="CX118" s="296"/>
      <c r="CY118" s="296"/>
      <c r="CZ118" s="296"/>
      <c r="DA118" s="296"/>
      <c r="DB118" s="296"/>
      <c r="DC118" s="296"/>
      <c r="DD118" s="296"/>
      <c r="DE118" s="296"/>
      <c r="DF118" s="296"/>
      <c r="DG118" s="296"/>
      <c r="DH118" s="296"/>
      <c r="DI118" s="296"/>
      <c r="DJ118" s="296"/>
      <c r="DK118" s="296"/>
      <c r="DL118" s="296"/>
      <c r="DM118" s="296"/>
      <c r="DN118" s="296"/>
      <c r="DO118" s="296"/>
      <c r="DP118" s="296"/>
      <c r="DQ118" s="296"/>
      <c r="DR118" s="296"/>
      <c r="DS118" s="296"/>
      <c r="DT118" s="296"/>
      <c r="DU118" s="296"/>
      <c r="DV118" s="296"/>
      <c r="DW118" s="296"/>
      <c r="DX118" s="296"/>
      <c r="DY118" s="296"/>
      <c r="DZ118" s="296"/>
      <c r="EA118" s="296"/>
      <c r="EB118" s="296"/>
      <c r="EC118" s="296"/>
      <c r="ED118" s="296"/>
      <c r="EE118" s="296"/>
      <c r="EF118" s="296"/>
      <c r="EG118" s="296"/>
      <c r="EH118" s="296"/>
      <c r="EI118" s="296"/>
      <c r="EJ118" s="296"/>
      <c r="EK118" s="296"/>
      <c r="EL118" s="296"/>
      <c r="EM118" s="296"/>
      <c r="EN118" s="296"/>
      <c r="EO118" s="296"/>
      <c r="EP118" s="296"/>
      <c r="EQ118" s="296"/>
      <c r="ER118" s="296"/>
      <c r="ES118" s="296"/>
      <c r="ET118" s="296"/>
      <c r="EU118" s="296"/>
      <c r="EV118" s="296"/>
      <c r="EW118" s="296"/>
      <c r="EX118" s="296"/>
      <c r="EY118" s="296"/>
      <c r="EZ118" s="296"/>
      <c r="FA118" s="296"/>
      <c r="FB118" s="296"/>
      <c r="FC118" s="296"/>
      <c r="FD118" s="296"/>
      <c r="FE118" s="296"/>
      <c r="FF118" s="296"/>
      <c r="FG118" s="296"/>
      <c r="FH118" s="296"/>
      <c r="FI118" s="296"/>
      <c r="FJ118" s="296"/>
      <c r="FK118" s="296"/>
      <c r="FL118" s="296"/>
      <c r="FM118" s="296"/>
      <c r="FN118" s="296"/>
      <c r="FO118" s="296"/>
      <c r="FP118" s="296"/>
      <c r="FQ118" s="296"/>
      <c r="FR118" s="296"/>
      <c r="FS118" s="296"/>
      <c r="FT118" s="296"/>
      <c r="FU118" s="296"/>
      <c r="FV118" s="296"/>
      <c r="FW118" s="296"/>
      <c r="FX118" s="296"/>
      <c r="FY118" s="296"/>
      <c r="FZ118" s="296"/>
      <c r="GA118" s="296"/>
      <c r="GB118" s="296"/>
      <c r="GC118" s="296"/>
      <c r="GD118" s="296"/>
      <c r="GE118" s="296"/>
      <c r="GF118" s="296"/>
      <c r="GG118" s="296"/>
      <c r="GH118" s="296"/>
      <c r="GI118" s="296"/>
      <c r="GJ118" s="296"/>
      <c r="GK118" s="296"/>
      <c r="GL118" s="296"/>
      <c r="GM118" s="296"/>
      <c r="GN118" s="296"/>
      <c r="GO118" s="296"/>
      <c r="GP118" s="296"/>
      <c r="GQ118" s="296"/>
      <c r="GR118" s="296"/>
      <c r="GS118" s="296"/>
      <c r="GT118" s="296"/>
      <c r="GU118" s="296"/>
      <c r="GV118" s="296"/>
      <c r="GW118" s="296"/>
      <c r="GX118" s="296"/>
      <c r="GY118" s="296"/>
      <c r="GZ118" s="296"/>
      <c r="HA118" s="296"/>
      <c r="HB118" s="296"/>
      <c r="HC118" s="296"/>
      <c r="HD118" s="296"/>
      <c r="HE118" s="296"/>
      <c r="HF118" s="296"/>
      <c r="HG118" s="296"/>
      <c r="HH118" s="296"/>
      <c r="HI118" s="296"/>
      <c r="HJ118" s="296"/>
      <c r="HK118" s="296"/>
      <c r="HL118" s="296"/>
      <c r="HM118" s="296"/>
      <c r="HN118" s="296"/>
      <c r="HO118" s="296"/>
      <c r="HP118" s="296"/>
      <c r="HQ118" s="296"/>
      <c r="HR118" s="296"/>
      <c r="HS118" s="296"/>
      <c r="HT118" s="296"/>
      <c r="HU118" s="296"/>
      <c r="HV118" s="296"/>
      <c r="HW118" s="296"/>
      <c r="HX118" s="296"/>
      <c r="HY118" s="296"/>
      <c r="HZ118" s="296"/>
      <c r="IA118" s="296"/>
      <c r="IB118" s="296"/>
      <c r="IC118" s="296"/>
      <c r="ID118" s="296"/>
      <c r="IE118" s="296"/>
      <c r="IF118" s="296"/>
      <c r="IG118" s="296"/>
      <c r="IH118" s="296"/>
      <c r="II118" s="296"/>
      <c r="IJ118" s="296"/>
      <c r="IK118" s="296"/>
      <c r="IL118" s="296"/>
      <c r="IM118" s="296"/>
      <c r="IN118" s="296"/>
      <c r="IO118" s="296"/>
      <c r="IP118" s="296"/>
      <c r="IQ118" s="296"/>
      <c r="IR118" s="296"/>
      <c r="IS118" s="296"/>
      <c r="IT118" s="296"/>
      <c r="IU118" s="296"/>
      <c r="IV118" s="296"/>
      <c r="IW118" s="296"/>
      <c r="IX118" s="296"/>
      <c r="IY118" s="296"/>
      <c r="IZ118" s="296"/>
      <c r="JA118" s="296"/>
      <c r="JB118" s="296"/>
      <c r="JC118" s="296"/>
      <c r="JD118" s="296"/>
      <c r="JE118" s="296"/>
      <c r="JF118" s="296"/>
      <c r="JG118" s="296"/>
      <c r="JH118" s="296"/>
      <c r="JI118" s="296"/>
      <c r="JJ118" s="296"/>
      <c r="JK118" s="296"/>
      <c r="JL118" s="296"/>
      <c r="JM118" s="296"/>
      <c r="JN118" s="296"/>
      <c r="JO118" s="296"/>
      <c r="JP118" s="296"/>
      <c r="JQ118" s="296"/>
      <c r="JR118" s="296"/>
      <c r="JS118" s="296"/>
      <c r="JT118" s="296"/>
      <c r="JU118" s="296"/>
      <c r="JV118" s="296"/>
      <c r="JW118" s="296"/>
      <c r="JX118" s="296"/>
      <c r="JY118" s="296"/>
      <c r="JZ118" s="296"/>
      <c r="KA118" s="296"/>
    </row>
    <row r="119" spans="1:287" s="480" customFormat="1" ht="15" customHeight="1" thickBot="1">
      <c r="A119" s="295"/>
      <c r="B119" s="296"/>
      <c r="C119" s="1293"/>
      <c r="D119" s="1297" t="s">
        <v>47</v>
      </c>
      <c r="E119" s="1297"/>
      <c r="F119" s="567" t="s">
        <v>48</v>
      </c>
      <c r="G119" s="568">
        <v>0</v>
      </c>
      <c r="H119" s="573">
        <v>0.22</v>
      </c>
      <c r="I119" s="1028">
        <v>0.25</v>
      </c>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c r="BQ119" s="296"/>
      <c r="BR119" s="296"/>
      <c r="BS119" s="296"/>
      <c r="BT119" s="296"/>
      <c r="BU119" s="296"/>
      <c r="BV119" s="296"/>
      <c r="BW119" s="296"/>
      <c r="BX119" s="296"/>
      <c r="BY119" s="296"/>
      <c r="BZ119" s="296"/>
      <c r="CA119" s="296"/>
      <c r="CB119" s="296"/>
      <c r="CC119" s="296"/>
      <c r="CD119" s="296"/>
      <c r="CE119" s="296"/>
      <c r="CF119" s="296"/>
      <c r="CG119" s="296"/>
      <c r="CH119" s="296"/>
      <c r="CI119" s="296"/>
      <c r="CJ119" s="296"/>
      <c r="CK119" s="296"/>
      <c r="CL119" s="296"/>
      <c r="CM119" s="296"/>
      <c r="CN119" s="296"/>
      <c r="CO119" s="296"/>
      <c r="CP119" s="296"/>
      <c r="CQ119" s="296"/>
      <c r="CR119" s="296"/>
      <c r="CS119" s="296"/>
      <c r="CT119" s="296"/>
      <c r="CU119" s="296"/>
      <c r="CV119" s="296"/>
      <c r="CW119" s="296"/>
      <c r="CX119" s="296"/>
      <c r="CY119" s="296"/>
      <c r="CZ119" s="296"/>
      <c r="DA119" s="296"/>
      <c r="DB119" s="296"/>
      <c r="DC119" s="296"/>
      <c r="DD119" s="296"/>
      <c r="DE119" s="296"/>
      <c r="DF119" s="296"/>
      <c r="DG119" s="296"/>
      <c r="DH119" s="296"/>
      <c r="DI119" s="296"/>
      <c r="DJ119" s="296"/>
      <c r="DK119" s="296"/>
      <c r="DL119" s="296"/>
      <c r="DM119" s="296"/>
      <c r="DN119" s="296"/>
      <c r="DO119" s="296"/>
      <c r="DP119" s="296"/>
      <c r="DQ119" s="296"/>
      <c r="DR119" s="296"/>
      <c r="DS119" s="296"/>
      <c r="DT119" s="296"/>
      <c r="DU119" s="296"/>
      <c r="DV119" s="296"/>
      <c r="DW119" s="296"/>
      <c r="DX119" s="296"/>
      <c r="DY119" s="296"/>
      <c r="DZ119" s="296"/>
      <c r="EA119" s="296"/>
      <c r="EB119" s="296"/>
      <c r="EC119" s="296"/>
      <c r="ED119" s="296"/>
      <c r="EE119" s="296"/>
      <c r="EF119" s="296"/>
      <c r="EG119" s="296"/>
      <c r="EH119" s="296"/>
      <c r="EI119" s="296"/>
      <c r="EJ119" s="296"/>
      <c r="EK119" s="296"/>
      <c r="EL119" s="296"/>
      <c r="EM119" s="296"/>
      <c r="EN119" s="296"/>
      <c r="EO119" s="296"/>
      <c r="EP119" s="296"/>
      <c r="EQ119" s="296"/>
      <c r="ER119" s="296"/>
      <c r="ES119" s="296"/>
      <c r="ET119" s="296"/>
      <c r="EU119" s="296"/>
      <c r="EV119" s="296"/>
      <c r="EW119" s="296"/>
      <c r="EX119" s="296"/>
      <c r="EY119" s="296"/>
      <c r="EZ119" s="296"/>
      <c r="FA119" s="296"/>
      <c r="FB119" s="296"/>
      <c r="FC119" s="296"/>
      <c r="FD119" s="296"/>
      <c r="FE119" s="296"/>
      <c r="FF119" s="296"/>
      <c r="FG119" s="296"/>
      <c r="FH119" s="296"/>
      <c r="FI119" s="296"/>
      <c r="FJ119" s="296"/>
      <c r="FK119" s="296"/>
      <c r="FL119" s="296"/>
      <c r="FM119" s="296"/>
      <c r="FN119" s="296"/>
      <c r="FO119" s="296"/>
      <c r="FP119" s="296"/>
      <c r="FQ119" s="296"/>
      <c r="FR119" s="296"/>
      <c r="FS119" s="296"/>
      <c r="FT119" s="296"/>
      <c r="FU119" s="296"/>
      <c r="FV119" s="296"/>
      <c r="FW119" s="296"/>
      <c r="FX119" s="296"/>
      <c r="FY119" s="296"/>
      <c r="FZ119" s="296"/>
      <c r="GA119" s="296"/>
      <c r="GB119" s="296"/>
      <c r="GC119" s="296"/>
      <c r="GD119" s="296"/>
      <c r="GE119" s="296"/>
      <c r="GF119" s="296"/>
      <c r="GG119" s="296"/>
      <c r="GH119" s="296"/>
      <c r="GI119" s="296"/>
      <c r="GJ119" s="296"/>
      <c r="GK119" s="296"/>
      <c r="GL119" s="296"/>
      <c r="GM119" s="296"/>
      <c r="GN119" s="296"/>
      <c r="GO119" s="296"/>
      <c r="GP119" s="296"/>
      <c r="GQ119" s="296"/>
      <c r="GR119" s="296"/>
      <c r="GS119" s="296"/>
      <c r="GT119" s="296"/>
      <c r="GU119" s="296"/>
      <c r="GV119" s="296"/>
      <c r="GW119" s="296"/>
      <c r="GX119" s="296"/>
      <c r="GY119" s="296"/>
      <c r="GZ119" s="296"/>
      <c r="HA119" s="296"/>
      <c r="HB119" s="296"/>
      <c r="HC119" s="296"/>
      <c r="HD119" s="296"/>
      <c r="HE119" s="296"/>
      <c r="HF119" s="296"/>
      <c r="HG119" s="296"/>
      <c r="HH119" s="296"/>
      <c r="HI119" s="296"/>
      <c r="HJ119" s="296"/>
      <c r="HK119" s="296"/>
      <c r="HL119" s="296"/>
      <c r="HM119" s="296"/>
      <c r="HN119" s="296"/>
      <c r="HO119" s="296"/>
      <c r="HP119" s="296"/>
      <c r="HQ119" s="296"/>
      <c r="HR119" s="296"/>
      <c r="HS119" s="296"/>
      <c r="HT119" s="296"/>
      <c r="HU119" s="296"/>
      <c r="HV119" s="296"/>
      <c r="HW119" s="296"/>
      <c r="HX119" s="296"/>
      <c r="HY119" s="296"/>
      <c r="HZ119" s="296"/>
      <c r="IA119" s="296"/>
      <c r="IB119" s="296"/>
      <c r="IC119" s="296"/>
      <c r="ID119" s="296"/>
      <c r="IE119" s="296"/>
      <c r="IF119" s="296"/>
      <c r="IG119" s="296"/>
      <c r="IH119" s="296"/>
      <c r="II119" s="296"/>
      <c r="IJ119" s="296"/>
      <c r="IK119" s="296"/>
      <c r="IL119" s="296"/>
      <c r="IM119" s="296"/>
      <c r="IN119" s="296"/>
      <c r="IO119" s="296"/>
      <c r="IP119" s="296"/>
      <c r="IQ119" s="296"/>
      <c r="IR119" s="296"/>
      <c r="IS119" s="296"/>
      <c r="IT119" s="296"/>
      <c r="IU119" s="296"/>
      <c r="IV119" s="296"/>
      <c r="IW119" s="296"/>
      <c r="IX119" s="296"/>
      <c r="IY119" s="296"/>
      <c r="IZ119" s="296"/>
      <c r="JA119" s="296"/>
      <c r="JB119" s="296"/>
      <c r="JC119" s="296"/>
      <c r="JD119" s="296"/>
      <c r="JE119" s="296"/>
      <c r="JF119" s="296"/>
      <c r="JG119" s="296"/>
      <c r="JH119" s="296"/>
      <c r="JI119" s="296"/>
      <c r="JJ119" s="296"/>
      <c r="JK119" s="296"/>
      <c r="JL119" s="296"/>
      <c r="JM119" s="296"/>
      <c r="JN119" s="296"/>
      <c r="JO119" s="296"/>
      <c r="JP119" s="296"/>
      <c r="JQ119" s="296"/>
      <c r="JR119" s="296"/>
      <c r="JS119" s="296"/>
      <c r="JT119" s="296"/>
      <c r="JU119" s="296"/>
      <c r="JV119" s="296"/>
      <c r="JW119" s="296"/>
      <c r="JX119" s="296"/>
      <c r="JY119" s="296"/>
      <c r="JZ119" s="296"/>
      <c r="KA119" s="296"/>
    </row>
    <row r="120" spans="1:287" s="480" customFormat="1" ht="15" customHeight="1">
      <c r="A120" s="295"/>
      <c r="B120" s="296"/>
      <c r="C120" s="1299" t="s">
        <v>417</v>
      </c>
      <c r="D120" s="1343" t="s">
        <v>63</v>
      </c>
      <c r="E120" s="1343"/>
      <c r="F120" s="574">
        <v>0.22</v>
      </c>
      <c r="G120" s="575">
        <v>0.21</v>
      </c>
      <c r="H120" s="576">
        <v>0.22</v>
      </c>
      <c r="I120" s="1115">
        <v>0.22</v>
      </c>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c r="AW120" s="296"/>
      <c r="AX120" s="296"/>
      <c r="AY120" s="296"/>
      <c r="AZ120" s="296"/>
      <c r="BA120" s="296"/>
      <c r="BB120" s="296"/>
      <c r="BC120" s="296"/>
      <c r="BD120" s="296"/>
      <c r="BE120" s="296"/>
      <c r="BF120" s="296"/>
      <c r="BG120" s="296"/>
      <c r="BH120" s="296"/>
      <c r="BI120" s="296"/>
      <c r="BJ120" s="296"/>
      <c r="BK120" s="296"/>
      <c r="BL120" s="296"/>
      <c r="BM120" s="296"/>
      <c r="BN120" s="296"/>
      <c r="BO120" s="296"/>
      <c r="BP120" s="296"/>
      <c r="BQ120" s="296"/>
      <c r="BR120" s="296"/>
      <c r="BS120" s="296"/>
      <c r="BT120" s="296"/>
      <c r="BU120" s="296"/>
      <c r="BV120" s="296"/>
      <c r="BW120" s="296"/>
      <c r="BX120" s="296"/>
      <c r="BY120" s="296"/>
      <c r="BZ120" s="296"/>
      <c r="CA120" s="296"/>
      <c r="CB120" s="296"/>
      <c r="CC120" s="296"/>
      <c r="CD120" s="296"/>
      <c r="CE120" s="296"/>
      <c r="CF120" s="296"/>
      <c r="CG120" s="296"/>
      <c r="CH120" s="296"/>
      <c r="CI120" s="296"/>
      <c r="CJ120" s="296"/>
      <c r="CK120" s="296"/>
      <c r="CL120" s="296"/>
      <c r="CM120" s="296"/>
      <c r="CN120" s="296"/>
      <c r="CO120" s="296"/>
      <c r="CP120" s="296"/>
      <c r="CQ120" s="296"/>
      <c r="CR120" s="296"/>
      <c r="CS120" s="296"/>
      <c r="CT120" s="296"/>
      <c r="CU120" s="296"/>
      <c r="CV120" s="296"/>
      <c r="CW120" s="296"/>
      <c r="CX120" s="296"/>
      <c r="CY120" s="296"/>
      <c r="CZ120" s="296"/>
      <c r="DA120" s="296"/>
      <c r="DB120" s="296"/>
      <c r="DC120" s="296"/>
      <c r="DD120" s="296"/>
      <c r="DE120" s="296"/>
      <c r="DF120" s="296"/>
      <c r="DG120" s="296"/>
      <c r="DH120" s="296"/>
      <c r="DI120" s="296"/>
      <c r="DJ120" s="296"/>
      <c r="DK120" s="296"/>
      <c r="DL120" s="296"/>
      <c r="DM120" s="296"/>
      <c r="DN120" s="296"/>
      <c r="DO120" s="296"/>
      <c r="DP120" s="296"/>
      <c r="DQ120" s="296"/>
      <c r="DR120" s="296"/>
      <c r="DS120" s="296"/>
      <c r="DT120" s="296"/>
      <c r="DU120" s="296"/>
      <c r="DV120" s="296"/>
      <c r="DW120" s="296"/>
      <c r="DX120" s="296"/>
      <c r="DY120" s="296"/>
      <c r="DZ120" s="296"/>
      <c r="EA120" s="296"/>
      <c r="EB120" s="296"/>
      <c r="EC120" s="296"/>
      <c r="ED120" s="296"/>
      <c r="EE120" s="296"/>
      <c r="EF120" s="296"/>
      <c r="EG120" s="296"/>
      <c r="EH120" s="296"/>
      <c r="EI120" s="296"/>
      <c r="EJ120" s="296"/>
      <c r="EK120" s="296"/>
      <c r="EL120" s="296"/>
      <c r="EM120" s="296"/>
      <c r="EN120" s="296"/>
      <c r="EO120" s="296"/>
      <c r="EP120" s="296"/>
      <c r="EQ120" s="296"/>
      <c r="ER120" s="296"/>
      <c r="ES120" s="296"/>
      <c r="ET120" s="296"/>
      <c r="EU120" s="296"/>
      <c r="EV120" s="296"/>
      <c r="EW120" s="296"/>
      <c r="EX120" s="296"/>
      <c r="EY120" s="296"/>
      <c r="EZ120" s="296"/>
      <c r="FA120" s="296"/>
      <c r="FB120" s="296"/>
      <c r="FC120" s="296"/>
      <c r="FD120" s="296"/>
      <c r="FE120" s="296"/>
      <c r="FF120" s="296"/>
      <c r="FG120" s="296"/>
      <c r="FH120" s="296"/>
      <c r="FI120" s="296"/>
      <c r="FJ120" s="296"/>
      <c r="FK120" s="296"/>
      <c r="FL120" s="296"/>
      <c r="FM120" s="296"/>
      <c r="FN120" s="296"/>
      <c r="FO120" s="296"/>
      <c r="FP120" s="296"/>
      <c r="FQ120" s="296"/>
      <c r="FR120" s="296"/>
      <c r="FS120" s="296"/>
      <c r="FT120" s="296"/>
      <c r="FU120" s="296"/>
      <c r="FV120" s="296"/>
      <c r="FW120" s="296"/>
      <c r="FX120" s="296"/>
      <c r="FY120" s="296"/>
      <c r="FZ120" s="296"/>
      <c r="GA120" s="296"/>
      <c r="GB120" s="296"/>
      <c r="GC120" s="296"/>
      <c r="GD120" s="296"/>
      <c r="GE120" s="296"/>
      <c r="GF120" s="296"/>
      <c r="GG120" s="296"/>
      <c r="GH120" s="296"/>
      <c r="GI120" s="296"/>
      <c r="GJ120" s="296"/>
      <c r="GK120" s="296"/>
      <c r="GL120" s="296"/>
      <c r="GM120" s="296"/>
      <c r="GN120" s="296"/>
      <c r="GO120" s="296"/>
      <c r="GP120" s="296"/>
      <c r="GQ120" s="296"/>
      <c r="GR120" s="296"/>
      <c r="GS120" s="296"/>
      <c r="GT120" s="296"/>
      <c r="GU120" s="296"/>
      <c r="GV120" s="296"/>
      <c r="GW120" s="296"/>
      <c r="GX120" s="296"/>
      <c r="GY120" s="296"/>
      <c r="GZ120" s="296"/>
      <c r="HA120" s="296"/>
      <c r="HB120" s="296"/>
      <c r="HC120" s="296"/>
      <c r="HD120" s="296"/>
      <c r="HE120" s="296"/>
      <c r="HF120" s="296"/>
      <c r="HG120" s="296"/>
      <c r="HH120" s="296"/>
      <c r="HI120" s="296"/>
      <c r="HJ120" s="296"/>
      <c r="HK120" s="296"/>
      <c r="HL120" s="296"/>
      <c r="HM120" s="296"/>
      <c r="HN120" s="296"/>
      <c r="HO120" s="296"/>
      <c r="HP120" s="296"/>
      <c r="HQ120" s="296"/>
      <c r="HR120" s="296"/>
      <c r="HS120" s="296"/>
      <c r="HT120" s="296"/>
      <c r="HU120" s="296"/>
      <c r="HV120" s="296"/>
      <c r="HW120" s="296"/>
      <c r="HX120" s="296"/>
      <c r="HY120" s="296"/>
      <c r="HZ120" s="296"/>
      <c r="IA120" s="296"/>
      <c r="IB120" s="296"/>
      <c r="IC120" s="296"/>
      <c r="ID120" s="296"/>
      <c r="IE120" s="296"/>
      <c r="IF120" s="296"/>
      <c r="IG120" s="296"/>
      <c r="IH120" s="296"/>
      <c r="II120" s="296"/>
      <c r="IJ120" s="296"/>
      <c r="IK120" s="296"/>
      <c r="IL120" s="296"/>
      <c r="IM120" s="296"/>
      <c r="IN120" s="296"/>
      <c r="IO120" s="296"/>
      <c r="IP120" s="296"/>
      <c r="IQ120" s="296"/>
      <c r="IR120" s="296"/>
      <c r="IS120" s="296"/>
      <c r="IT120" s="296"/>
      <c r="IU120" s="296"/>
      <c r="IV120" s="296"/>
      <c r="IW120" s="296"/>
      <c r="IX120" s="296"/>
      <c r="IY120" s="296"/>
      <c r="IZ120" s="296"/>
      <c r="JA120" s="296"/>
      <c r="JB120" s="296"/>
      <c r="JC120" s="296"/>
      <c r="JD120" s="296"/>
      <c r="JE120" s="296"/>
      <c r="JF120" s="296"/>
      <c r="JG120" s="296"/>
      <c r="JH120" s="296"/>
      <c r="JI120" s="296"/>
      <c r="JJ120" s="296"/>
      <c r="JK120" s="296"/>
      <c r="JL120" s="296"/>
      <c r="JM120" s="296"/>
      <c r="JN120" s="296"/>
      <c r="JO120" s="296"/>
      <c r="JP120" s="296"/>
      <c r="JQ120" s="296"/>
      <c r="JR120" s="296"/>
      <c r="JS120" s="296"/>
      <c r="JT120" s="296"/>
      <c r="JU120" s="296"/>
      <c r="JV120" s="296"/>
      <c r="JW120" s="296"/>
      <c r="JX120" s="296"/>
      <c r="JY120" s="296"/>
      <c r="JZ120" s="296"/>
      <c r="KA120" s="296"/>
    </row>
    <row r="121" spans="1:287" s="480" customFormat="1" ht="15" customHeight="1">
      <c r="A121" s="295"/>
      <c r="B121" s="296"/>
      <c r="C121" s="1300"/>
      <c r="D121" s="1341" t="s">
        <v>64</v>
      </c>
      <c r="E121" s="1341"/>
      <c r="F121" s="577">
        <v>0.67</v>
      </c>
      <c r="G121" s="578">
        <v>0.68</v>
      </c>
      <c r="H121" s="577">
        <v>0.65</v>
      </c>
      <c r="I121" s="1029">
        <v>0.65</v>
      </c>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296"/>
      <c r="CC121" s="296"/>
      <c r="CD121" s="296"/>
      <c r="CE121" s="296"/>
      <c r="CF121" s="296"/>
      <c r="CG121" s="296"/>
      <c r="CH121" s="296"/>
      <c r="CI121" s="296"/>
      <c r="CJ121" s="296"/>
      <c r="CK121" s="296"/>
      <c r="CL121" s="296"/>
      <c r="CM121" s="296"/>
      <c r="CN121" s="296"/>
      <c r="CO121" s="296"/>
      <c r="CP121" s="296"/>
      <c r="CQ121" s="296"/>
      <c r="CR121" s="296"/>
      <c r="CS121" s="296"/>
      <c r="CT121" s="296"/>
      <c r="CU121" s="296"/>
      <c r="CV121" s="296"/>
      <c r="CW121" s="296"/>
      <c r="CX121" s="296"/>
      <c r="CY121" s="296"/>
      <c r="CZ121" s="296"/>
      <c r="DA121" s="296"/>
      <c r="DB121" s="296"/>
      <c r="DC121" s="296"/>
      <c r="DD121" s="296"/>
      <c r="DE121" s="296"/>
      <c r="DF121" s="296"/>
      <c r="DG121" s="296"/>
      <c r="DH121" s="296"/>
      <c r="DI121" s="296"/>
      <c r="DJ121" s="296"/>
      <c r="DK121" s="296"/>
      <c r="DL121" s="296"/>
      <c r="DM121" s="296"/>
      <c r="DN121" s="296"/>
      <c r="DO121" s="296"/>
      <c r="DP121" s="296"/>
      <c r="DQ121" s="296"/>
      <c r="DR121" s="296"/>
      <c r="DS121" s="296"/>
      <c r="DT121" s="296"/>
      <c r="DU121" s="296"/>
      <c r="DV121" s="296"/>
      <c r="DW121" s="296"/>
      <c r="DX121" s="296"/>
      <c r="DY121" s="296"/>
      <c r="DZ121" s="296"/>
      <c r="EA121" s="296"/>
      <c r="EB121" s="296"/>
      <c r="EC121" s="296"/>
      <c r="ED121" s="296"/>
      <c r="EE121" s="296"/>
      <c r="EF121" s="296"/>
      <c r="EG121" s="296"/>
      <c r="EH121" s="296"/>
      <c r="EI121" s="296"/>
      <c r="EJ121" s="296"/>
      <c r="EK121" s="296"/>
      <c r="EL121" s="296"/>
      <c r="EM121" s="296"/>
      <c r="EN121" s="296"/>
      <c r="EO121" s="296"/>
      <c r="EP121" s="296"/>
      <c r="EQ121" s="296"/>
      <c r="ER121" s="296"/>
      <c r="ES121" s="296"/>
      <c r="ET121" s="296"/>
      <c r="EU121" s="296"/>
      <c r="EV121" s="296"/>
      <c r="EW121" s="296"/>
      <c r="EX121" s="296"/>
      <c r="EY121" s="296"/>
      <c r="EZ121" s="296"/>
      <c r="FA121" s="296"/>
      <c r="FB121" s="296"/>
      <c r="FC121" s="296"/>
      <c r="FD121" s="296"/>
      <c r="FE121" s="296"/>
      <c r="FF121" s="296"/>
      <c r="FG121" s="296"/>
      <c r="FH121" s="296"/>
      <c r="FI121" s="296"/>
      <c r="FJ121" s="296"/>
      <c r="FK121" s="296"/>
      <c r="FL121" s="296"/>
      <c r="FM121" s="296"/>
      <c r="FN121" s="296"/>
      <c r="FO121" s="296"/>
      <c r="FP121" s="296"/>
      <c r="FQ121" s="296"/>
      <c r="FR121" s="296"/>
      <c r="FS121" s="296"/>
      <c r="FT121" s="296"/>
      <c r="FU121" s="296"/>
      <c r="FV121" s="296"/>
      <c r="FW121" s="296"/>
      <c r="FX121" s="296"/>
      <c r="FY121" s="296"/>
      <c r="FZ121" s="296"/>
      <c r="GA121" s="296"/>
      <c r="GB121" s="296"/>
      <c r="GC121" s="296"/>
      <c r="GD121" s="296"/>
      <c r="GE121" s="296"/>
      <c r="GF121" s="296"/>
      <c r="GG121" s="296"/>
      <c r="GH121" s="296"/>
      <c r="GI121" s="296"/>
      <c r="GJ121" s="296"/>
      <c r="GK121" s="296"/>
      <c r="GL121" s="296"/>
      <c r="GM121" s="296"/>
      <c r="GN121" s="296"/>
      <c r="GO121" s="296"/>
      <c r="GP121" s="296"/>
      <c r="GQ121" s="296"/>
      <c r="GR121" s="296"/>
      <c r="GS121" s="296"/>
      <c r="GT121" s="296"/>
      <c r="GU121" s="296"/>
      <c r="GV121" s="296"/>
      <c r="GW121" s="296"/>
      <c r="GX121" s="296"/>
      <c r="GY121" s="296"/>
      <c r="GZ121" s="296"/>
      <c r="HA121" s="296"/>
      <c r="HB121" s="296"/>
      <c r="HC121" s="296"/>
      <c r="HD121" s="296"/>
      <c r="HE121" s="296"/>
      <c r="HF121" s="296"/>
      <c r="HG121" s="296"/>
      <c r="HH121" s="296"/>
      <c r="HI121" s="296"/>
      <c r="HJ121" s="296"/>
      <c r="HK121" s="296"/>
      <c r="HL121" s="296"/>
      <c r="HM121" s="296"/>
      <c r="HN121" s="296"/>
      <c r="HO121" s="296"/>
      <c r="HP121" s="296"/>
      <c r="HQ121" s="296"/>
      <c r="HR121" s="296"/>
      <c r="HS121" s="296"/>
      <c r="HT121" s="296"/>
      <c r="HU121" s="296"/>
      <c r="HV121" s="296"/>
      <c r="HW121" s="296"/>
      <c r="HX121" s="296"/>
      <c r="HY121" s="296"/>
      <c r="HZ121" s="296"/>
      <c r="IA121" s="296"/>
      <c r="IB121" s="296"/>
      <c r="IC121" s="296"/>
      <c r="ID121" s="296"/>
      <c r="IE121" s="296"/>
      <c r="IF121" s="296"/>
      <c r="IG121" s="296"/>
      <c r="IH121" s="296"/>
      <c r="II121" s="296"/>
      <c r="IJ121" s="296"/>
      <c r="IK121" s="296"/>
      <c r="IL121" s="296"/>
      <c r="IM121" s="296"/>
      <c r="IN121" s="296"/>
      <c r="IO121" s="296"/>
      <c r="IP121" s="296"/>
      <c r="IQ121" s="296"/>
      <c r="IR121" s="296"/>
      <c r="IS121" s="296"/>
      <c r="IT121" s="296"/>
      <c r="IU121" s="296"/>
      <c r="IV121" s="296"/>
      <c r="IW121" s="296"/>
      <c r="IX121" s="296"/>
      <c r="IY121" s="296"/>
      <c r="IZ121" s="296"/>
      <c r="JA121" s="296"/>
      <c r="JB121" s="296"/>
      <c r="JC121" s="296"/>
      <c r="JD121" s="296"/>
      <c r="JE121" s="296"/>
      <c r="JF121" s="296"/>
      <c r="JG121" s="296"/>
      <c r="JH121" s="296"/>
      <c r="JI121" s="296"/>
      <c r="JJ121" s="296"/>
      <c r="JK121" s="296"/>
      <c r="JL121" s="296"/>
      <c r="JM121" s="296"/>
      <c r="JN121" s="296"/>
      <c r="JO121" s="296"/>
      <c r="JP121" s="296"/>
      <c r="JQ121" s="296"/>
      <c r="JR121" s="296"/>
      <c r="JS121" s="296"/>
      <c r="JT121" s="296"/>
      <c r="JU121" s="296"/>
      <c r="JV121" s="296"/>
      <c r="JW121" s="296"/>
      <c r="JX121" s="296"/>
      <c r="JY121" s="296"/>
      <c r="JZ121" s="296"/>
      <c r="KA121" s="296"/>
    </row>
    <row r="122" spans="1:287" s="480" customFormat="1" ht="15" customHeight="1" thickBot="1">
      <c r="A122" s="295"/>
      <c r="B122" s="296"/>
      <c r="C122" s="1300"/>
      <c r="D122" s="1342" t="s">
        <v>65</v>
      </c>
      <c r="E122" s="1342"/>
      <c r="F122" s="579">
        <v>0.1</v>
      </c>
      <c r="G122" s="580">
        <v>0.12</v>
      </c>
      <c r="H122" s="579">
        <v>0.12</v>
      </c>
      <c r="I122" s="1030">
        <v>0.13</v>
      </c>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c r="BQ122" s="296"/>
      <c r="BR122" s="296"/>
      <c r="BS122" s="296"/>
      <c r="BT122" s="296"/>
      <c r="BU122" s="296"/>
      <c r="BV122" s="296"/>
      <c r="BW122" s="296"/>
      <c r="BX122" s="296"/>
      <c r="BY122" s="296"/>
      <c r="BZ122" s="296"/>
      <c r="CA122" s="296"/>
      <c r="CB122" s="296"/>
      <c r="CC122" s="296"/>
      <c r="CD122" s="296"/>
      <c r="CE122" s="296"/>
      <c r="CF122" s="296"/>
      <c r="CG122" s="296"/>
      <c r="CH122" s="296"/>
      <c r="CI122" s="296"/>
      <c r="CJ122" s="296"/>
      <c r="CK122" s="296"/>
      <c r="CL122" s="296"/>
      <c r="CM122" s="296"/>
      <c r="CN122" s="296"/>
      <c r="CO122" s="296"/>
      <c r="CP122" s="296"/>
      <c r="CQ122" s="296"/>
      <c r="CR122" s="296"/>
      <c r="CS122" s="296"/>
      <c r="CT122" s="296"/>
      <c r="CU122" s="296"/>
      <c r="CV122" s="296"/>
      <c r="CW122" s="296"/>
      <c r="CX122" s="296"/>
      <c r="CY122" s="296"/>
      <c r="CZ122" s="296"/>
      <c r="DA122" s="296"/>
      <c r="DB122" s="296"/>
      <c r="DC122" s="296"/>
      <c r="DD122" s="296"/>
      <c r="DE122" s="296"/>
      <c r="DF122" s="296"/>
      <c r="DG122" s="296"/>
      <c r="DH122" s="296"/>
      <c r="DI122" s="296"/>
      <c r="DJ122" s="296"/>
      <c r="DK122" s="296"/>
      <c r="DL122" s="296"/>
      <c r="DM122" s="296"/>
      <c r="DN122" s="296"/>
      <c r="DO122" s="296"/>
      <c r="DP122" s="296"/>
      <c r="DQ122" s="296"/>
      <c r="DR122" s="296"/>
      <c r="DS122" s="296"/>
      <c r="DT122" s="296"/>
      <c r="DU122" s="296"/>
      <c r="DV122" s="296"/>
      <c r="DW122" s="296"/>
      <c r="DX122" s="296"/>
      <c r="DY122" s="296"/>
      <c r="DZ122" s="296"/>
      <c r="EA122" s="296"/>
      <c r="EB122" s="296"/>
      <c r="EC122" s="296"/>
      <c r="ED122" s="296"/>
      <c r="EE122" s="296"/>
      <c r="EF122" s="296"/>
      <c r="EG122" s="296"/>
      <c r="EH122" s="296"/>
      <c r="EI122" s="296"/>
      <c r="EJ122" s="296"/>
      <c r="EK122" s="296"/>
      <c r="EL122" s="296"/>
      <c r="EM122" s="296"/>
      <c r="EN122" s="296"/>
      <c r="EO122" s="296"/>
      <c r="EP122" s="296"/>
      <c r="EQ122" s="296"/>
      <c r="ER122" s="296"/>
      <c r="ES122" s="296"/>
      <c r="ET122" s="296"/>
      <c r="EU122" s="296"/>
      <c r="EV122" s="296"/>
      <c r="EW122" s="296"/>
      <c r="EX122" s="296"/>
      <c r="EY122" s="296"/>
      <c r="EZ122" s="296"/>
      <c r="FA122" s="296"/>
      <c r="FB122" s="296"/>
      <c r="FC122" s="296"/>
      <c r="FD122" s="296"/>
      <c r="FE122" s="296"/>
      <c r="FF122" s="296"/>
      <c r="FG122" s="296"/>
      <c r="FH122" s="296"/>
      <c r="FI122" s="296"/>
      <c r="FJ122" s="296"/>
      <c r="FK122" s="296"/>
      <c r="FL122" s="296"/>
      <c r="FM122" s="296"/>
      <c r="FN122" s="296"/>
      <c r="FO122" s="296"/>
      <c r="FP122" s="296"/>
      <c r="FQ122" s="296"/>
      <c r="FR122" s="296"/>
      <c r="FS122" s="296"/>
      <c r="FT122" s="296"/>
      <c r="FU122" s="296"/>
      <c r="FV122" s="296"/>
      <c r="FW122" s="296"/>
      <c r="FX122" s="296"/>
      <c r="FY122" s="296"/>
      <c r="FZ122" s="296"/>
      <c r="GA122" s="296"/>
      <c r="GB122" s="296"/>
      <c r="GC122" s="296"/>
      <c r="GD122" s="296"/>
      <c r="GE122" s="296"/>
      <c r="GF122" s="296"/>
      <c r="GG122" s="296"/>
      <c r="GH122" s="296"/>
      <c r="GI122" s="296"/>
      <c r="GJ122" s="296"/>
      <c r="GK122" s="296"/>
      <c r="GL122" s="296"/>
      <c r="GM122" s="296"/>
      <c r="GN122" s="296"/>
      <c r="GO122" s="296"/>
      <c r="GP122" s="296"/>
      <c r="GQ122" s="296"/>
      <c r="GR122" s="296"/>
      <c r="GS122" s="296"/>
      <c r="GT122" s="296"/>
      <c r="GU122" s="296"/>
      <c r="GV122" s="296"/>
      <c r="GW122" s="296"/>
      <c r="GX122" s="296"/>
      <c r="GY122" s="296"/>
      <c r="GZ122" s="296"/>
      <c r="HA122" s="296"/>
      <c r="HB122" s="296"/>
      <c r="HC122" s="296"/>
      <c r="HD122" s="296"/>
      <c r="HE122" s="296"/>
      <c r="HF122" s="296"/>
      <c r="HG122" s="296"/>
      <c r="HH122" s="296"/>
      <c r="HI122" s="296"/>
      <c r="HJ122" s="296"/>
      <c r="HK122" s="296"/>
      <c r="HL122" s="296"/>
      <c r="HM122" s="296"/>
      <c r="HN122" s="296"/>
      <c r="HO122" s="296"/>
      <c r="HP122" s="296"/>
      <c r="HQ122" s="296"/>
      <c r="HR122" s="296"/>
      <c r="HS122" s="296"/>
      <c r="HT122" s="296"/>
      <c r="HU122" s="296"/>
      <c r="HV122" s="296"/>
      <c r="HW122" s="296"/>
      <c r="HX122" s="296"/>
      <c r="HY122" s="296"/>
      <c r="HZ122" s="296"/>
      <c r="IA122" s="296"/>
      <c r="IB122" s="296"/>
      <c r="IC122" s="296"/>
      <c r="ID122" s="296"/>
      <c r="IE122" s="296"/>
      <c r="IF122" s="296"/>
      <c r="IG122" s="296"/>
      <c r="IH122" s="296"/>
      <c r="II122" s="296"/>
      <c r="IJ122" s="296"/>
      <c r="IK122" s="296"/>
      <c r="IL122" s="296"/>
      <c r="IM122" s="296"/>
      <c r="IN122" s="296"/>
      <c r="IO122" s="296"/>
      <c r="IP122" s="296"/>
      <c r="IQ122" s="296"/>
      <c r="IR122" s="296"/>
      <c r="IS122" s="296"/>
      <c r="IT122" s="296"/>
      <c r="IU122" s="296"/>
      <c r="IV122" s="296"/>
      <c r="IW122" s="296"/>
      <c r="IX122" s="296"/>
      <c r="IY122" s="296"/>
      <c r="IZ122" s="296"/>
      <c r="JA122" s="296"/>
      <c r="JB122" s="296"/>
      <c r="JC122" s="296"/>
      <c r="JD122" s="296"/>
      <c r="JE122" s="296"/>
      <c r="JF122" s="296"/>
      <c r="JG122" s="296"/>
      <c r="JH122" s="296"/>
      <c r="JI122" s="296"/>
      <c r="JJ122" s="296"/>
      <c r="JK122" s="296"/>
      <c r="JL122" s="296"/>
      <c r="JM122" s="296"/>
      <c r="JN122" s="296"/>
      <c r="JO122" s="296"/>
      <c r="JP122" s="296"/>
      <c r="JQ122" s="296"/>
      <c r="JR122" s="296"/>
      <c r="JS122" s="296"/>
      <c r="JT122" s="296"/>
      <c r="JU122" s="296"/>
      <c r="JV122" s="296"/>
      <c r="JW122" s="296"/>
      <c r="JX122" s="296"/>
      <c r="JY122" s="296"/>
      <c r="JZ122" s="296"/>
      <c r="KA122" s="296"/>
    </row>
    <row r="123" spans="1:287" s="480" customFormat="1" ht="15" customHeight="1">
      <c r="A123" s="295"/>
      <c r="B123" s="296"/>
      <c r="C123" s="1300"/>
      <c r="D123" s="1344" t="s">
        <v>43</v>
      </c>
      <c r="E123" s="1344"/>
      <c r="F123" s="581">
        <v>0.82</v>
      </c>
      <c r="G123" s="582">
        <v>0.68</v>
      </c>
      <c r="H123" s="581">
        <v>0.67</v>
      </c>
      <c r="I123" s="1029">
        <v>0.66</v>
      </c>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296"/>
      <c r="BA123" s="296"/>
      <c r="BB123" s="296"/>
      <c r="BC123" s="296"/>
      <c r="BD123" s="296"/>
      <c r="BE123" s="296"/>
      <c r="BF123" s="296"/>
      <c r="BG123" s="296"/>
      <c r="BH123" s="296"/>
      <c r="BI123" s="296"/>
      <c r="BJ123" s="296"/>
      <c r="BK123" s="296"/>
      <c r="BL123" s="296"/>
      <c r="BM123" s="296"/>
      <c r="BN123" s="296"/>
      <c r="BO123" s="296"/>
      <c r="BP123" s="296"/>
      <c r="BQ123" s="296"/>
      <c r="BR123" s="296"/>
      <c r="BS123" s="296"/>
      <c r="BT123" s="296"/>
      <c r="BU123" s="296"/>
      <c r="BV123" s="296"/>
      <c r="BW123" s="296"/>
      <c r="BX123" s="296"/>
      <c r="BY123" s="296"/>
      <c r="BZ123" s="296"/>
      <c r="CA123" s="296"/>
      <c r="CB123" s="296"/>
      <c r="CC123" s="296"/>
      <c r="CD123" s="296"/>
      <c r="CE123" s="296"/>
      <c r="CF123" s="296"/>
      <c r="CG123" s="296"/>
      <c r="CH123" s="296"/>
      <c r="CI123" s="296"/>
      <c r="CJ123" s="296"/>
      <c r="CK123" s="296"/>
      <c r="CL123" s="296"/>
      <c r="CM123" s="296"/>
      <c r="CN123" s="296"/>
      <c r="CO123" s="296"/>
      <c r="CP123" s="296"/>
      <c r="CQ123" s="296"/>
      <c r="CR123" s="296"/>
      <c r="CS123" s="296"/>
      <c r="CT123" s="296"/>
      <c r="CU123" s="296"/>
      <c r="CV123" s="296"/>
      <c r="CW123" s="296"/>
      <c r="CX123" s="296"/>
      <c r="CY123" s="296"/>
      <c r="CZ123" s="296"/>
      <c r="DA123" s="296"/>
      <c r="DB123" s="296"/>
      <c r="DC123" s="296"/>
      <c r="DD123" s="296"/>
      <c r="DE123" s="296"/>
      <c r="DF123" s="296"/>
      <c r="DG123" s="296"/>
      <c r="DH123" s="296"/>
      <c r="DI123" s="296"/>
      <c r="DJ123" s="296"/>
      <c r="DK123" s="296"/>
      <c r="DL123" s="296"/>
      <c r="DM123" s="296"/>
      <c r="DN123" s="296"/>
      <c r="DO123" s="296"/>
      <c r="DP123" s="296"/>
      <c r="DQ123" s="296"/>
      <c r="DR123" s="296"/>
      <c r="DS123" s="296"/>
      <c r="DT123" s="296"/>
      <c r="DU123" s="296"/>
      <c r="DV123" s="296"/>
      <c r="DW123" s="296"/>
      <c r="DX123" s="296"/>
      <c r="DY123" s="296"/>
      <c r="DZ123" s="296"/>
      <c r="EA123" s="296"/>
      <c r="EB123" s="296"/>
      <c r="EC123" s="296"/>
      <c r="ED123" s="296"/>
      <c r="EE123" s="296"/>
      <c r="EF123" s="296"/>
      <c r="EG123" s="296"/>
      <c r="EH123" s="296"/>
      <c r="EI123" s="296"/>
      <c r="EJ123" s="296"/>
      <c r="EK123" s="296"/>
      <c r="EL123" s="296"/>
      <c r="EM123" s="296"/>
      <c r="EN123" s="296"/>
      <c r="EO123" s="296"/>
      <c r="EP123" s="296"/>
      <c r="EQ123" s="296"/>
      <c r="ER123" s="296"/>
      <c r="ES123" s="296"/>
      <c r="ET123" s="296"/>
      <c r="EU123" s="296"/>
      <c r="EV123" s="296"/>
      <c r="EW123" s="296"/>
      <c r="EX123" s="296"/>
      <c r="EY123" s="296"/>
      <c r="EZ123" s="296"/>
      <c r="FA123" s="296"/>
      <c r="FB123" s="296"/>
      <c r="FC123" s="296"/>
      <c r="FD123" s="296"/>
      <c r="FE123" s="296"/>
      <c r="FF123" s="296"/>
      <c r="FG123" s="296"/>
      <c r="FH123" s="296"/>
      <c r="FI123" s="296"/>
      <c r="FJ123" s="296"/>
      <c r="FK123" s="296"/>
      <c r="FL123" s="296"/>
      <c r="FM123" s="296"/>
      <c r="FN123" s="296"/>
      <c r="FO123" s="296"/>
      <c r="FP123" s="296"/>
      <c r="FQ123" s="296"/>
      <c r="FR123" s="296"/>
      <c r="FS123" s="296"/>
      <c r="FT123" s="296"/>
      <c r="FU123" s="296"/>
      <c r="FV123" s="296"/>
      <c r="FW123" s="296"/>
      <c r="FX123" s="296"/>
      <c r="FY123" s="296"/>
      <c r="FZ123" s="296"/>
      <c r="GA123" s="296"/>
      <c r="GB123" s="296"/>
      <c r="GC123" s="296"/>
      <c r="GD123" s="296"/>
      <c r="GE123" s="296"/>
      <c r="GF123" s="296"/>
      <c r="GG123" s="296"/>
      <c r="GH123" s="296"/>
      <c r="GI123" s="296"/>
      <c r="GJ123" s="296"/>
      <c r="GK123" s="296"/>
      <c r="GL123" s="296"/>
      <c r="GM123" s="296"/>
      <c r="GN123" s="296"/>
      <c r="GO123" s="296"/>
      <c r="GP123" s="296"/>
      <c r="GQ123" s="296"/>
      <c r="GR123" s="296"/>
      <c r="GS123" s="296"/>
      <c r="GT123" s="296"/>
      <c r="GU123" s="296"/>
      <c r="GV123" s="296"/>
      <c r="GW123" s="296"/>
      <c r="GX123" s="296"/>
      <c r="GY123" s="296"/>
      <c r="GZ123" s="296"/>
      <c r="HA123" s="296"/>
      <c r="HB123" s="296"/>
      <c r="HC123" s="296"/>
      <c r="HD123" s="296"/>
      <c r="HE123" s="296"/>
      <c r="HF123" s="296"/>
      <c r="HG123" s="296"/>
      <c r="HH123" s="296"/>
      <c r="HI123" s="296"/>
      <c r="HJ123" s="296"/>
      <c r="HK123" s="296"/>
      <c r="HL123" s="296"/>
      <c r="HM123" s="296"/>
      <c r="HN123" s="296"/>
      <c r="HO123" s="296"/>
      <c r="HP123" s="296"/>
      <c r="HQ123" s="296"/>
      <c r="HR123" s="296"/>
      <c r="HS123" s="296"/>
      <c r="HT123" s="296"/>
      <c r="HU123" s="296"/>
      <c r="HV123" s="296"/>
      <c r="HW123" s="296"/>
      <c r="HX123" s="296"/>
      <c r="HY123" s="296"/>
      <c r="HZ123" s="296"/>
      <c r="IA123" s="296"/>
      <c r="IB123" s="296"/>
      <c r="IC123" s="296"/>
      <c r="ID123" s="296"/>
      <c r="IE123" s="296"/>
      <c r="IF123" s="296"/>
      <c r="IG123" s="296"/>
      <c r="IH123" s="296"/>
      <c r="II123" s="296"/>
      <c r="IJ123" s="296"/>
      <c r="IK123" s="296"/>
      <c r="IL123" s="296"/>
      <c r="IM123" s="296"/>
      <c r="IN123" s="296"/>
      <c r="IO123" s="296"/>
      <c r="IP123" s="296"/>
      <c r="IQ123" s="296"/>
      <c r="IR123" s="296"/>
      <c r="IS123" s="296"/>
      <c r="IT123" s="296"/>
      <c r="IU123" s="296"/>
      <c r="IV123" s="296"/>
      <c r="IW123" s="296"/>
      <c r="IX123" s="296"/>
      <c r="IY123" s="296"/>
      <c r="IZ123" s="296"/>
      <c r="JA123" s="296"/>
      <c r="JB123" s="296"/>
      <c r="JC123" s="296"/>
      <c r="JD123" s="296"/>
      <c r="JE123" s="296"/>
      <c r="JF123" s="296"/>
      <c r="JG123" s="296"/>
      <c r="JH123" s="296"/>
      <c r="JI123" s="296"/>
      <c r="JJ123" s="296"/>
      <c r="JK123" s="296"/>
      <c r="JL123" s="296"/>
      <c r="JM123" s="296"/>
      <c r="JN123" s="296"/>
      <c r="JO123" s="296"/>
      <c r="JP123" s="296"/>
      <c r="JQ123" s="296"/>
      <c r="JR123" s="296"/>
      <c r="JS123" s="296"/>
      <c r="JT123" s="296"/>
      <c r="JU123" s="296"/>
      <c r="JV123" s="296"/>
      <c r="JW123" s="296"/>
      <c r="JX123" s="296"/>
      <c r="JY123" s="296"/>
      <c r="JZ123" s="296"/>
      <c r="KA123" s="296"/>
    </row>
    <row r="124" spans="1:287" s="480" customFormat="1" ht="15" customHeight="1">
      <c r="A124" s="295"/>
      <c r="B124" s="296"/>
      <c r="C124" s="1300"/>
      <c r="D124" s="1341" t="s">
        <v>44</v>
      </c>
      <c r="E124" s="1341"/>
      <c r="F124" s="583">
        <v>0.18</v>
      </c>
      <c r="G124" s="584">
        <v>0.17</v>
      </c>
      <c r="H124" s="583">
        <v>0.18</v>
      </c>
      <c r="I124" s="1029">
        <v>0.18</v>
      </c>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c r="AR124" s="296"/>
      <c r="AS124" s="296"/>
      <c r="AT124" s="296"/>
      <c r="AU124" s="296"/>
      <c r="AV124" s="296"/>
      <c r="AW124" s="296"/>
      <c r="AX124" s="296"/>
      <c r="AY124" s="296"/>
      <c r="AZ124" s="296"/>
      <c r="BA124" s="296"/>
      <c r="BB124" s="296"/>
      <c r="BC124" s="296"/>
      <c r="BD124" s="296"/>
      <c r="BE124" s="296"/>
      <c r="BF124" s="296"/>
      <c r="BG124" s="296"/>
      <c r="BH124" s="296"/>
      <c r="BI124" s="296"/>
      <c r="BJ124" s="296"/>
      <c r="BK124" s="296"/>
      <c r="BL124" s="296"/>
      <c r="BM124" s="296"/>
      <c r="BN124" s="296"/>
      <c r="BO124" s="296"/>
      <c r="BP124" s="296"/>
      <c r="BQ124" s="296"/>
      <c r="BR124" s="296"/>
      <c r="BS124" s="296"/>
      <c r="BT124" s="296"/>
      <c r="BU124" s="296"/>
      <c r="BV124" s="296"/>
      <c r="BW124" s="296"/>
      <c r="BX124" s="296"/>
      <c r="BY124" s="296"/>
      <c r="BZ124" s="296"/>
      <c r="CA124" s="296"/>
      <c r="CB124" s="296"/>
      <c r="CC124" s="296"/>
      <c r="CD124" s="296"/>
      <c r="CE124" s="296"/>
      <c r="CF124" s="296"/>
      <c r="CG124" s="296"/>
      <c r="CH124" s="296"/>
      <c r="CI124" s="296"/>
      <c r="CJ124" s="296"/>
      <c r="CK124" s="296"/>
      <c r="CL124" s="296"/>
      <c r="CM124" s="296"/>
      <c r="CN124" s="296"/>
      <c r="CO124" s="296"/>
      <c r="CP124" s="296"/>
      <c r="CQ124" s="296"/>
      <c r="CR124" s="296"/>
      <c r="CS124" s="296"/>
      <c r="CT124" s="296"/>
      <c r="CU124" s="296"/>
      <c r="CV124" s="296"/>
      <c r="CW124" s="296"/>
      <c r="CX124" s="296"/>
      <c r="CY124" s="296"/>
      <c r="CZ124" s="296"/>
      <c r="DA124" s="296"/>
      <c r="DB124" s="296"/>
      <c r="DC124" s="296"/>
      <c r="DD124" s="296"/>
      <c r="DE124" s="296"/>
      <c r="DF124" s="296"/>
      <c r="DG124" s="296"/>
      <c r="DH124" s="296"/>
      <c r="DI124" s="296"/>
      <c r="DJ124" s="296"/>
      <c r="DK124" s="296"/>
      <c r="DL124" s="296"/>
      <c r="DM124" s="296"/>
      <c r="DN124" s="296"/>
      <c r="DO124" s="296"/>
      <c r="DP124" s="296"/>
      <c r="DQ124" s="296"/>
      <c r="DR124" s="296"/>
      <c r="DS124" s="296"/>
      <c r="DT124" s="296"/>
      <c r="DU124" s="296"/>
      <c r="DV124" s="296"/>
      <c r="DW124" s="296"/>
      <c r="DX124" s="296"/>
      <c r="DY124" s="296"/>
      <c r="DZ124" s="296"/>
      <c r="EA124" s="296"/>
      <c r="EB124" s="296"/>
      <c r="EC124" s="296"/>
      <c r="ED124" s="296"/>
      <c r="EE124" s="296"/>
      <c r="EF124" s="296"/>
      <c r="EG124" s="296"/>
      <c r="EH124" s="296"/>
      <c r="EI124" s="296"/>
      <c r="EJ124" s="296"/>
      <c r="EK124" s="296"/>
      <c r="EL124" s="296"/>
      <c r="EM124" s="296"/>
      <c r="EN124" s="296"/>
      <c r="EO124" s="296"/>
      <c r="EP124" s="296"/>
      <c r="EQ124" s="296"/>
      <c r="ER124" s="296"/>
      <c r="ES124" s="296"/>
      <c r="ET124" s="296"/>
      <c r="EU124" s="296"/>
      <c r="EV124" s="296"/>
      <c r="EW124" s="296"/>
      <c r="EX124" s="296"/>
      <c r="EY124" s="296"/>
      <c r="EZ124" s="296"/>
      <c r="FA124" s="296"/>
      <c r="FB124" s="296"/>
      <c r="FC124" s="296"/>
      <c r="FD124" s="296"/>
      <c r="FE124" s="296"/>
      <c r="FF124" s="296"/>
      <c r="FG124" s="296"/>
      <c r="FH124" s="296"/>
      <c r="FI124" s="296"/>
      <c r="FJ124" s="296"/>
      <c r="FK124" s="296"/>
      <c r="FL124" s="296"/>
      <c r="FM124" s="296"/>
      <c r="FN124" s="296"/>
      <c r="FO124" s="296"/>
      <c r="FP124" s="296"/>
      <c r="FQ124" s="296"/>
      <c r="FR124" s="296"/>
      <c r="FS124" s="296"/>
      <c r="FT124" s="296"/>
      <c r="FU124" s="296"/>
      <c r="FV124" s="296"/>
      <c r="FW124" s="296"/>
      <c r="FX124" s="296"/>
      <c r="FY124" s="296"/>
      <c r="FZ124" s="296"/>
      <c r="GA124" s="296"/>
      <c r="GB124" s="296"/>
      <c r="GC124" s="296"/>
      <c r="GD124" s="296"/>
      <c r="GE124" s="296"/>
      <c r="GF124" s="296"/>
      <c r="GG124" s="296"/>
      <c r="GH124" s="296"/>
      <c r="GI124" s="296"/>
      <c r="GJ124" s="296"/>
      <c r="GK124" s="296"/>
      <c r="GL124" s="296"/>
      <c r="GM124" s="296"/>
      <c r="GN124" s="296"/>
      <c r="GO124" s="296"/>
      <c r="GP124" s="296"/>
      <c r="GQ124" s="296"/>
      <c r="GR124" s="296"/>
      <c r="GS124" s="296"/>
      <c r="GT124" s="296"/>
      <c r="GU124" s="296"/>
      <c r="GV124" s="296"/>
      <c r="GW124" s="296"/>
      <c r="GX124" s="296"/>
      <c r="GY124" s="296"/>
      <c r="GZ124" s="296"/>
      <c r="HA124" s="296"/>
      <c r="HB124" s="296"/>
      <c r="HC124" s="296"/>
      <c r="HD124" s="296"/>
      <c r="HE124" s="296"/>
      <c r="HF124" s="296"/>
      <c r="HG124" s="296"/>
      <c r="HH124" s="296"/>
      <c r="HI124" s="296"/>
      <c r="HJ124" s="296"/>
      <c r="HK124" s="296"/>
      <c r="HL124" s="296"/>
      <c r="HM124" s="296"/>
      <c r="HN124" s="296"/>
      <c r="HO124" s="296"/>
      <c r="HP124" s="296"/>
      <c r="HQ124" s="296"/>
      <c r="HR124" s="296"/>
      <c r="HS124" s="296"/>
      <c r="HT124" s="296"/>
      <c r="HU124" s="296"/>
      <c r="HV124" s="296"/>
      <c r="HW124" s="296"/>
      <c r="HX124" s="296"/>
      <c r="HY124" s="296"/>
      <c r="HZ124" s="296"/>
      <c r="IA124" s="296"/>
      <c r="IB124" s="296"/>
      <c r="IC124" s="296"/>
      <c r="ID124" s="296"/>
      <c r="IE124" s="296"/>
      <c r="IF124" s="296"/>
      <c r="IG124" s="296"/>
      <c r="IH124" s="296"/>
      <c r="II124" s="296"/>
      <c r="IJ124" s="296"/>
      <c r="IK124" s="296"/>
      <c r="IL124" s="296"/>
      <c r="IM124" s="296"/>
      <c r="IN124" s="296"/>
      <c r="IO124" s="296"/>
      <c r="IP124" s="296"/>
      <c r="IQ124" s="296"/>
      <c r="IR124" s="296"/>
      <c r="IS124" s="296"/>
      <c r="IT124" s="296"/>
      <c r="IU124" s="296"/>
      <c r="IV124" s="296"/>
      <c r="IW124" s="296"/>
      <c r="IX124" s="296"/>
      <c r="IY124" s="296"/>
      <c r="IZ124" s="296"/>
      <c r="JA124" s="296"/>
      <c r="JB124" s="296"/>
      <c r="JC124" s="296"/>
      <c r="JD124" s="296"/>
      <c r="JE124" s="296"/>
      <c r="JF124" s="296"/>
      <c r="JG124" s="296"/>
      <c r="JH124" s="296"/>
      <c r="JI124" s="296"/>
      <c r="JJ124" s="296"/>
      <c r="JK124" s="296"/>
      <c r="JL124" s="296"/>
      <c r="JM124" s="296"/>
      <c r="JN124" s="296"/>
      <c r="JO124" s="296"/>
      <c r="JP124" s="296"/>
      <c r="JQ124" s="296"/>
      <c r="JR124" s="296"/>
      <c r="JS124" s="296"/>
      <c r="JT124" s="296"/>
      <c r="JU124" s="296"/>
      <c r="JV124" s="296"/>
      <c r="JW124" s="296"/>
      <c r="JX124" s="296"/>
      <c r="JY124" s="296"/>
      <c r="JZ124" s="296"/>
      <c r="KA124" s="296"/>
    </row>
    <row r="125" spans="1:287" s="480" customFormat="1" ht="15" customHeight="1">
      <c r="A125" s="295"/>
      <c r="B125" s="296"/>
      <c r="C125" s="1300"/>
      <c r="D125" s="1341" t="s">
        <v>46</v>
      </c>
      <c r="E125" s="1341"/>
      <c r="F125" s="577" t="s">
        <v>48</v>
      </c>
      <c r="G125" s="578">
        <v>0.01</v>
      </c>
      <c r="H125" s="577">
        <v>0.01</v>
      </c>
      <c r="I125" s="1029">
        <v>0</v>
      </c>
      <c r="J125" s="296"/>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c r="AW125" s="296"/>
      <c r="AX125" s="296"/>
      <c r="AY125" s="296"/>
      <c r="AZ125" s="296"/>
      <c r="BA125" s="296"/>
      <c r="BB125" s="296"/>
      <c r="BC125" s="296"/>
      <c r="BD125" s="296"/>
      <c r="BE125" s="296"/>
      <c r="BF125" s="296"/>
      <c r="BG125" s="296"/>
      <c r="BH125" s="296"/>
      <c r="BI125" s="296"/>
      <c r="BJ125" s="296"/>
      <c r="BK125" s="296"/>
      <c r="BL125" s="296"/>
      <c r="BM125" s="296"/>
      <c r="BN125" s="296"/>
      <c r="BO125" s="296"/>
      <c r="BP125" s="296"/>
      <c r="BQ125" s="296"/>
      <c r="BR125" s="296"/>
      <c r="BS125" s="296"/>
      <c r="BT125" s="296"/>
      <c r="BU125" s="296"/>
      <c r="BV125" s="296"/>
      <c r="BW125" s="296"/>
      <c r="BX125" s="296"/>
      <c r="BY125" s="296"/>
      <c r="BZ125" s="296"/>
      <c r="CA125" s="296"/>
      <c r="CB125" s="296"/>
      <c r="CC125" s="296"/>
      <c r="CD125" s="296"/>
      <c r="CE125" s="296"/>
      <c r="CF125" s="296"/>
      <c r="CG125" s="296"/>
      <c r="CH125" s="296"/>
      <c r="CI125" s="296"/>
      <c r="CJ125" s="296"/>
      <c r="CK125" s="296"/>
      <c r="CL125" s="296"/>
      <c r="CM125" s="296"/>
      <c r="CN125" s="296"/>
      <c r="CO125" s="296"/>
      <c r="CP125" s="296"/>
      <c r="CQ125" s="296"/>
      <c r="CR125" s="296"/>
      <c r="CS125" s="296"/>
      <c r="CT125" s="296"/>
      <c r="CU125" s="296"/>
      <c r="CV125" s="296"/>
      <c r="CW125" s="296"/>
      <c r="CX125" s="296"/>
      <c r="CY125" s="296"/>
      <c r="CZ125" s="296"/>
      <c r="DA125" s="296"/>
      <c r="DB125" s="296"/>
      <c r="DC125" s="296"/>
      <c r="DD125" s="296"/>
      <c r="DE125" s="296"/>
      <c r="DF125" s="296"/>
      <c r="DG125" s="296"/>
      <c r="DH125" s="296"/>
      <c r="DI125" s="296"/>
      <c r="DJ125" s="296"/>
      <c r="DK125" s="296"/>
      <c r="DL125" s="296"/>
      <c r="DM125" s="296"/>
      <c r="DN125" s="296"/>
      <c r="DO125" s="296"/>
      <c r="DP125" s="296"/>
      <c r="DQ125" s="296"/>
      <c r="DR125" s="296"/>
      <c r="DS125" s="296"/>
      <c r="DT125" s="296"/>
      <c r="DU125" s="296"/>
      <c r="DV125" s="296"/>
      <c r="DW125" s="296"/>
      <c r="DX125" s="296"/>
      <c r="DY125" s="296"/>
      <c r="DZ125" s="296"/>
      <c r="EA125" s="296"/>
      <c r="EB125" s="296"/>
      <c r="EC125" s="296"/>
      <c r="ED125" s="296"/>
      <c r="EE125" s="296"/>
      <c r="EF125" s="296"/>
      <c r="EG125" s="296"/>
      <c r="EH125" s="296"/>
      <c r="EI125" s="296"/>
      <c r="EJ125" s="296"/>
      <c r="EK125" s="296"/>
      <c r="EL125" s="296"/>
      <c r="EM125" s="296"/>
      <c r="EN125" s="296"/>
      <c r="EO125" s="296"/>
      <c r="EP125" s="296"/>
      <c r="EQ125" s="296"/>
      <c r="ER125" s="296"/>
      <c r="ES125" s="296"/>
      <c r="ET125" s="296"/>
      <c r="EU125" s="296"/>
      <c r="EV125" s="296"/>
      <c r="EW125" s="296"/>
      <c r="EX125" s="296"/>
      <c r="EY125" s="296"/>
      <c r="EZ125" s="296"/>
      <c r="FA125" s="296"/>
      <c r="FB125" s="296"/>
      <c r="FC125" s="296"/>
      <c r="FD125" s="296"/>
      <c r="FE125" s="296"/>
      <c r="FF125" s="296"/>
      <c r="FG125" s="296"/>
      <c r="FH125" s="296"/>
      <c r="FI125" s="296"/>
      <c r="FJ125" s="296"/>
      <c r="FK125" s="296"/>
      <c r="FL125" s="296"/>
      <c r="FM125" s="296"/>
      <c r="FN125" s="296"/>
      <c r="FO125" s="296"/>
      <c r="FP125" s="296"/>
      <c r="FQ125" s="296"/>
      <c r="FR125" s="296"/>
      <c r="FS125" s="296"/>
      <c r="FT125" s="296"/>
      <c r="FU125" s="296"/>
      <c r="FV125" s="296"/>
      <c r="FW125" s="296"/>
      <c r="FX125" s="296"/>
      <c r="FY125" s="296"/>
      <c r="FZ125" s="296"/>
      <c r="GA125" s="296"/>
      <c r="GB125" s="296"/>
      <c r="GC125" s="296"/>
      <c r="GD125" s="296"/>
      <c r="GE125" s="296"/>
      <c r="GF125" s="296"/>
      <c r="GG125" s="296"/>
      <c r="GH125" s="296"/>
      <c r="GI125" s="296"/>
      <c r="GJ125" s="296"/>
      <c r="GK125" s="296"/>
      <c r="GL125" s="296"/>
      <c r="GM125" s="296"/>
      <c r="GN125" s="296"/>
      <c r="GO125" s="296"/>
      <c r="GP125" s="296"/>
      <c r="GQ125" s="296"/>
      <c r="GR125" s="296"/>
      <c r="GS125" s="296"/>
      <c r="GT125" s="296"/>
      <c r="GU125" s="296"/>
      <c r="GV125" s="296"/>
      <c r="GW125" s="296"/>
      <c r="GX125" s="296"/>
      <c r="GY125" s="296"/>
      <c r="GZ125" s="296"/>
      <c r="HA125" s="296"/>
      <c r="HB125" s="296"/>
      <c r="HC125" s="296"/>
      <c r="HD125" s="296"/>
      <c r="HE125" s="296"/>
      <c r="HF125" s="296"/>
      <c r="HG125" s="296"/>
      <c r="HH125" s="296"/>
      <c r="HI125" s="296"/>
      <c r="HJ125" s="296"/>
      <c r="HK125" s="296"/>
      <c r="HL125" s="296"/>
      <c r="HM125" s="296"/>
      <c r="HN125" s="296"/>
      <c r="HO125" s="296"/>
      <c r="HP125" s="296"/>
      <c r="HQ125" s="296"/>
      <c r="HR125" s="296"/>
      <c r="HS125" s="296"/>
      <c r="HT125" s="296"/>
      <c r="HU125" s="296"/>
      <c r="HV125" s="296"/>
      <c r="HW125" s="296"/>
      <c r="HX125" s="296"/>
      <c r="HY125" s="296"/>
      <c r="HZ125" s="296"/>
      <c r="IA125" s="296"/>
      <c r="IB125" s="296"/>
      <c r="IC125" s="296"/>
      <c r="ID125" s="296"/>
      <c r="IE125" s="296"/>
      <c r="IF125" s="296"/>
      <c r="IG125" s="296"/>
      <c r="IH125" s="296"/>
      <c r="II125" s="296"/>
      <c r="IJ125" s="296"/>
      <c r="IK125" s="296"/>
      <c r="IL125" s="296"/>
      <c r="IM125" s="296"/>
      <c r="IN125" s="296"/>
      <c r="IO125" s="296"/>
      <c r="IP125" s="296"/>
      <c r="IQ125" s="296"/>
      <c r="IR125" s="296"/>
      <c r="IS125" s="296"/>
      <c r="IT125" s="296"/>
      <c r="IU125" s="296"/>
      <c r="IV125" s="296"/>
      <c r="IW125" s="296"/>
      <c r="IX125" s="296"/>
      <c r="IY125" s="296"/>
      <c r="IZ125" s="296"/>
      <c r="JA125" s="296"/>
      <c r="JB125" s="296"/>
      <c r="JC125" s="296"/>
      <c r="JD125" s="296"/>
      <c r="JE125" s="296"/>
      <c r="JF125" s="296"/>
      <c r="JG125" s="296"/>
      <c r="JH125" s="296"/>
      <c r="JI125" s="296"/>
      <c r="JJ125" s="296"/>
      <c r="JK125" s="296"/>
      <c r="JL125" s="296"/>
      <c r="JM125" s="296"/>
      <c r="JN125" s="296"/>
      <c r="JO125" s="296"/>
      <c r="JP125" s="296"/>
      <c r="JQ125" s="296"/>
      <c r="JR125" s="296"/>
      <c r="JS125" s="296"/>
      <c r="JT125" s="296"/>
      <c r="JU125" s="296"/>
      <c r="JV125" s="296"/>
      <c r="JW125" s="296"/>
      <c r="JX125" s="296"/>
      <c r="JY125" s="296"/>
      <c r="JZ125" s="296"/>
      <c r="KA125" s="296"/>
    </row>
    <row r="126" spans="1:287" s="480" customFormat="1" ht="15" customHeight="1" thickBot="1">
      <c r="A126" s="295"/>
      <c r="B126" s="296"/>
      <c r="C126" s="1301"/>
      <c r="D126" s="1342" t="s">
        <v>47</v>
      </c>
      <c r="E126" s="1342"/>
      <c r="F126" s="579" t="s">
        <v>48</v>
      </c>
      <c r="G126" s="580">
        <v>0.15</v>
      </c>
      <c r="H126" s="585">
        <v>0.14000000000000001</v>
      </c>
      <c r="I126" s="1030">
        <v>0.16</v>
      </c>
      <c r="J126" s="296"/>
      <c r="K126" s="296"/>
      <c r="L126" s="296"/>
      <c r="M126" s="296"/>
      <c r="N126" s="296"/>
      <c r="O126" s="296"/>
      <c r="P126" s="296"/>
      <c r="Q126" s="296"/>
      <c r="R126" s="296"/>
      <c r="S126" s="296"/>
      <c r="T126" s="296"/>
      <c r="U126" s="296"/>
      <c r="V126" s="296"/>
      <c r="W126" s="296"/>
      <c r="X126" s="296"/>
      <c r="Y126" s="296"/>
      <c r="Z126" s="296"/>
      <c r="AA126" s="296"/>
      <c r="AB126" s="296"/>
      <c r="AC126" s="296"/>
      <c r="AD126" s="296"/>
      <c r="AE126" s="296"/>
      <c r="AF126" s="296"/>
      <c r="AG126" s="296"/>
      <c r="AH126" s="296"/>
      <c r="AI126" s="296"/>
      <c r="AJ126" s="296"/>
      <c r="AK126" s="296"/>
      <c r="AL126" s="296"/>
      <c r="AM126" s="296"/>
      <c r="AN126" s="296"/>
      <c r="AO126" s="296"/>
      <c r="AP126" s="296"/>
      <c r="AQ126" s="296"/>
      <c r="AR126" s="296"/>
      <c r="AS126" s="296"/>
      <c r="AT126" s="296"/>
      <c r="AU126" s="296"/>
      <c r="AV126" s="296"/>
      <c r="AW126" s="296"/>
      <c r="AX126" s="296"/>
      <c r="AY126" s="296"/>
      <c r="AZ126" s="296"/>
      <c r="BA126" s="296"/>
      <c r="BB126" s="296"/>
      <c r="BC126" s="296"/>
      <c r="BD126" s="296"/>
      <c r="BE126" s="296"/>
      <c r="BF126" s="296"/>
      <c r="BG126" s="296"/>
      <c r="BH126" s="296"/>
      <c r="BI126" s="296"/>
      <c r="BJ126" s="296"/>
      <c r="BK126" s="296"/>
      <c r="BL126" s="296"/>
      <c r="BM126" s="296"/>
      <c r="BN126" s="296"/>
      <c r="BO126" s="296"/>
      <c r="BP126" s="296"/>
      <c r="BQ126" s="296"/>
      <c r="BR126" s="296"/>
      <c r="BS126" s="296"/>
      <c r="BT126" s="296"/>
      <c r="BU126" s="296"/>
      <c r="BV126" s="296"/>
      <c r="BW126" s="296"/>
      <c r="BX126" s="296"/>
      <c r="BY126" s="296"/>
      <c r="BZ126" s="296"/>
      <c r="CA126" s="296"/>
      <c r="CB126" s="296"/>
      <c r="CC126" s="296"/>
      <c r="CD126" s="296"/>
      <c r="CE126" s="296"/>
      <c r="CF126" s="296"/>
      <c r="CG126" s="296"/>
      <c r="CH126" s="296"/>
      <c r="CI126" s="296"/>
      <c r="CJ126" s="296"/>
      <c r="CK126" s="296"/>
      <c r="CL126" s="296"/>
      <c r="CM126" s="296"/>
      <c r="CN126" s="296"/>
      <c r="CO126" s="296"/>
      <c r="CP126" s="296"/>
      <c r="CQ126" s="296"/>
      <c r="CR126" s="296"/>
      <c r="CS126" s="296"/>
      <c r="CT126" s="296"/>
      <c r="CU126" s="296"/>
      <c r="CV126" s="296"/>
      <c r="CW126" s="296"/>
      <c r="CX126" s="296"/>
      <c r="CY126" s="296"/>
      <c r="CZ126" s="296"/>
      <c r="DA126" s="296"/>
      <c r="DB126" s="296"/>
      <c r="DC126" s="296"/>
      <c r="DD126" s="296"/>
      <c r="DE126" s="296"/>
      <c r="DF126" s="296"/>
      <c r="DG126" s="296"/>
      <c r="DH126" s="296"/>
      <c r="DI126" s="296"/>
      <c r="DJ126" s="296"/>
      <c r="DK126" s="296"/>
      <c r="DL126" s="296"/>
      <c r="DM126" s="296"/>
      <c r="DN126" s="296"/>
      <c r="DO126" s="296"/>
      <c r="DP126" s="296"/>
      <c r="DQ126" s="296"/>
      <c r="DR126" s="296"/>
      <c r="DS126" s="296"/>
      <c r="DT126" s="296"/>
      <c r="DU126" s="296"/>
      <c r="DV126" s="296"/>
      <c r="DW126" s="296"/>
      <c r="DX126" s="296"/>
      <c r="DY126" s="296"/>
      <c r="DZ126" s="296"/>
      <c r="EA126" s="296"/>
      <c r="EB126" s="296"/>
      <c r="EC126" s="296"/>
      <c r="ED126" s="296"/>
      <c r="EE126" s="296"/>
      <c r="EF126" s="296"/>
      <c r="EG126" s="296"/>
      <c r="EH126" s="296"/>
      <c r="EI126" s="296"/>
      <c r="EJ126" s="296"/>
      <c r="EK126" s="296"/>
      <c r="EL126" s="296"/>
      <c r="EM126" s="296"/>
      <c r="EN126" s="296"/>
      <c r="EO126" s="296"/>
      <c r="EP126" s="296"/>
      <c r="EQ126" s="296"/>
      <c r="ER126" s="296"/>
      <c r="ES126" s="296"/>
      <c r="ET126" s="296"/>
      <c r="EU126" s="296"/>
      <c r="EV126" s="296"/>
      <c r="EW126" s="296"/>
      <c r="EX126" s="296"/>
      <c r="EY126" s="296"/>
      <c r="EZ126" s="296"/>
      <c r="FA126" s="296"/>
      <c r="FB126" s="296"/>
      <c r="FC126" s="296"/>
      <c r="FD126" s="296"/>
      <c r="FE126" s="296"/>
      <c r="FF126" s="296"/>
      <c r="FG126" s="296"/>
      <c r="FH126" s="296"/>
      <c r="FI126" s="296"/>
      <c r="FJ126" s="296"/>
      <c r="FK126" s="296"/>
      <c r="FL126" s="296"/>
      <c r="FM126" s="296"/>
      <c r="FN126" s="296"/>
      <c r="FO126" s="296"/>
      <c r="FP126" s="296"/>
      <c r="FQ126" s="296"/>
      <c r="FR126" s="296"/>
      <c r="FS126" s="296"/>
      <c r="FT126" s="296"/>
      <c r="FU126" s="296"/>
      <c r="FV126" s="296"/>
      <c r="FW126" s="296"/>
      <c r="FX126" s="296"/>
      <c r="FY126" s="296"/>
      <c r="FZ126" s="296"/>
      <c r="GA126" s="296"/>
      <c r="GB126" s="296"/>
      <c r="GC126" s="296"/>
      <c r="GD126" s="296"/>
      <c r="GE126" s="296"/>
      <c r="GF126" s="296"/>
      <c r="GG126" s="296"/>
      <c r="GH126" s="296"/>
      <c r="GI126" s="296"/>
      <c r="GJ126" s="296"/>
      <c r="GK126" s="296"/>
      <c r="GL126" s="296"/>
      <c r="GM126" s="296"/>
      <c r="GN126" s="296"/>
      <c r="GO126" s="296"/>
      <c r="GP126" s="296"/>
      <c r="GQ126" s="296"/>
      <c r="GR126" s="296"/>
      <c r="GS126" s="296"/>
      <c r="GT126" s="296"/>
      <c r="GU126" s="296"/>
      <c r="GV126" s="296"/>
      <c r="GW126" s="296"/>
      <c r="GX126" s="296"/>
      <c r="GY126" s="296"/>
      <c r="GZ126" s="296"/>
      <c r="HA126" s="296"/>
      <c r="HB126" s="296"/>
      <c r="HC126" s="296"/>
      <c r="HD126" s="296"/>
      <c r="HE126" s="296"/>
      <c r="HF126" s="296"/>
      <c r="HG126" s="296"/>
      <c r="HH126" s="296"/>
      <c r="HI126" s="296"/>
      <c r="HJ126" s="296"/>
      <c r="HK126" s="296"/>
      <c r="HL126" s="296"/>
      <c r="HM126" s="296"/>
      <c r="HN126" s="296"/>
      <c r="HO126" s="296"/>
      <c r="HP126" s="296"/>
      <c r="HQ126" s="296"/>
      <c r="HR126" s="296"/>
      <c r="HS126" s="296"/>
      <c r="HT126" s="296"/>
      <c r="HU126" s="296"/>
      <c r="HV126" s="296"/>
      <c r="HW126" s="296"/>
      <c r="HX126" s="296"/>
      <c r="HY126" s="296"/>
      <c r="HZ126" s="296"/>
      <c r="IA126" s="296"/>
      <c r="IB126" s="296"/>
      <c r="IC126" s="296"/>
      <c r="ID126" s="296"/>
      <c r="IE126" s="296"/>
      <c r="IF126" s="296"/>
      <c r="IG126" s="296"/>
      <c r="IH126" s="296"/>
      <c r="II126" s="296"/>
      <c r="IJ126" s="296"/>
      <c r="IK126" s="296"/>
      <c r="IL126" s="296"/>
      <c r="IM126" s="296"/>
      <c r="IN126" s="296"/>
      <c r="IO126" s="296"/>
      <c r="IP126" s="296"/>
      <c r="IQ126" s="296"/>
      <c r="IR126" s="296"/>
      <c r="IS126" s="296"/>
      <c r="IT126" s="296"/>
      <c r="IU126" s="296"/>
      <c r="IV126" s="296"/>
      <c r="IW126" s="296"/>
      <c r="IX126" s="296"/>
      <c r="IY126" s="296"/>
      <c r="IZ126" s="296"/>
      <c r="JA126" s="296"/>
      <c r="JB126" s="296"/>
      <c r="JC126" s="296"/>
      <c r="JD126" s="296"/>
      <c r="JE126" s="296"/>
      <c r="JF126" s="296"/>
      <c r="JG126" s="296"/>
      <c r="JH126" s="296"/>
      <c r="JI126" s="296"/>
      <c r="JJ126" s="296"/>
      <c r="JK126" s="296"/>
      <c r="JL126" s="296"/>
      <c r="JM126" s="296"/>
      <c r="JN126" s="296"/>
      <c r="JO126" s="296"/>
      <c r="JP126" s="296"/>
      <c r="JQ126" s="296"/>
      <c r="JR126" s="296"/>
      <c r="JS126" s="296"/>
      <c r="JT126" s="296"/>
      <c r="JU126" s="296"/>
      <c r="JV126" s="296"/>
      <c r="JW126" s="296"/>
      <c r="JX126" s="296"/>
      <c r="JY126" s="296"/>
      <c r="JZ126" s="296"/>
      <c r="KA126" s="296"/>
    </row>
    <row r="127" spans="1:287" s="480" customFormat="1" ht="15" customHeight="1">
      <c r="A127" s="295"/>
      <c r="B127" s="296"/>
      <c r="C127" s="1354" t="s">
        <v>416</v>
      </c>
      <c r="D127" s="1298" t="s">
        <v>63</v>
      </c>
      <c r="E127" s="1298"/>
      <c r="F127" s="561">
        <v>0</v>
      </c>
      <c r="G127" s="562">
        <v>0</v>
      </c>
      <c r="H127" s="563">
        <v>0</v>
      </c>
      <c r="I127" s="1026">
        <v>0</v>
      </c>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c r="AF127" s="296"/>
      <c r="AG127" s="296"/>
      <c r="AH127" s="296"/>
      <c r="AI127" s="296"/>
      <c r="AJ127" s="296"/>
      <c r="AK127" s="296"/>
      <c r="AL127" s="296"/>
      <c r="AM127" s="296"/>
      <c r="AN127" s="296"/>
      <c r="AO127" s="296"/>
      <c r="AP127" s="296"/>
      <c r="AQ127" s="296"/>
      <c r="AR127" s="296"/>
      <c r="AS127" s="296"/>
      <c r="AT127" s="296"/>
      <c r="AU127" s="296"/>
      <c r="AV127" s="296"/>
      <c r="AW127" s="296"/>
      <c r="AX127" s="296"/>
      <c r="AY127" s="296"/>
      <c r="AZ127" s="296"/>
      <c r="BA127" s="296"/>
      <c r="BB127" s="296"/>
      <c r="BC127" s="296"/>
      <c r="BD127" s="296"/>
      <c r="BE127" s="296"/>
      <c r="BF127" s="296"/>
      <c r="BG127" s="296"/>
      <c r="BH127" s="296"/>
      <c r="BI127" s="296"/>
      <c r="BJ127" s="296"/>
      <c r="BK127" s="296"/>
      <c r="BL127" s="296"/>
      <c r="BM127" s="296"/>
      <c r="BN127" s="296"/>
      <c r="BO127" s="296"/>
      <c r="BP127" s="296"/>
      <c r="BQ127" s="296"/>
      <c r="BR127" s="296"/>
      <c r="BS127" s="296"/>
      <c r="BT127" s="296"/>
      <c r="BU127" s="296"/>
      <c r="BV127" s="296"/>
      <c r="BW127" s="296"/>
      <c r="BX127" s="296"/>
      <c r="BY127" s="296"/>
      <c r="BZ127" s="296"/>
      <c r="CA127" s="296"/>
      <c r="CB127" s="296"/>
      <c r="CC127" s="296"/>
      <c r="CD127" s="296"/>
      <c r="CE127" s="296"/>
      <c r="CF127" s="296"/>
      <c r="CG127" s="296"/>
      <c r="CH127" s="296"/>
      <c r="CI127" s="296"/>
      <c r="CJ127" s="296"/>
      <c r="CK127" s="296"/>
      <c r="CL127" s="296"/>
      <c r="CM127" s="296"/>
      <c r="CN127" s="296"/>
      <c r="CO127" s="296"/>
      <c r="CP127" s="296"/>
      <c r="CQ127" s="296"/>
      <c r="CR127" s="296"/>
      <c r="CS127" s="296"/>
      <c r="CT127" s="296"/>
      <c r="CU127" s="296"/>
      <c r="CV127" s="296"/>
      <c r="CW127" s="296"/>
      <c r="CX127" s="296"/>
      <c r="CY127" s="296"/>
      <c r="CZ127" s="296"/>
      <c r="DA127" s="296"/>
      <c r="DB127" s="296"/>
      <c r="DC127" s="296"/>
      <c r="DD127" s="296"/>
      <c r="DE127" s="296"/>
      <c r="DF127" s="296"/>
      <c r="DG127" s="296"/>
      <c r="DH127" s="296"/>
      <c r="DI127" s="296"/>
      <c r="DJ127" s="296"/>
      <c r="DK127" s="296"/>
      <c r="DL127" s="296"/>
      <c r="DM127" s="296"/>
      <c r="DN127" s="296"/>
      <c r="DO127" s="296"/>
      <c r="DP127" s="296"/>
      <c r="DQ127" s="296"/>
      <c r="DR127" s="296"/>
      <c r="DS127" s="296"/>
      <c r="DT127" s="296"/>
      <c r="DU127" s="296"/>
      <c r="DV127" s="296"/>
      <c r="DW127" s="296"/>
      <c r="DX127" s="296"/>
      <c r="DY127" s="296"/>
      <c r="DZ127" s="296"/>
      <c r="EA127" s="296"/>
      <c r="EB127" s="296"/>
      <c r="EC127" s="296"/>
      <c r="ED127" s="296"/>
      <c r="EE127" s="296"/>
      <c r="EF127" s="296"/>
      <c r="EG127" s="296"/>
      <c r="EH127" s="296"/>
      <c r="EI127" s="296"/>
      <c r="EJ127" s="296"/>
      <c r="EK127" s="296"/>
      <c r="EL127" s="296"/>
      <c r="EM127" s="296"/>
      <c r="EN127" s="296"/>
      <c r="EO127" s="296"/>
      <c r="EP127" s="296"/>
      <c r="EQ127" s="296"/>
      <c r="ER127" s="296"/>
      <c r="ES127" s="296"/>
      <c r="ET127" s="296"/>
      <c r="EU127" s="296"/>
      <c r="EV127" s="296"/>
      <c r="EW127" s="296"/>
      <c r="EX127" s="296"/>
      <c r="EY127" s="296"/>
      <c r="EZ127" s="296"/>
      <c r="FA127" s="296"/>
      <c r="FB127" s="296"/>
      <c r="FC127" s="296"/>
      <c r="FD127" s="296"/>
      <c r="FE127" s="296"/>
      <c r="FF127" s="296"/>
      <c r="FG127" s="296"/>
      <c r="FH127" s="296"/>
      <c r="FI127" s="296"/>
      <c r="FJ127" s="296"/>
      <c r="FK127" s="296"/>
      <c r="FL127" s="296"/>
      <c r="FM127" s="296"/>
      <c r="FN127" s="296"/>
      <c r="FO127" s="296"/>
      <c r="FP127" s="296"/>
      <c r="FQ127" s="296"/>
      <c r="FR127" s="296"/>
      <c r="FS127" s="296"/>
      <c r="FT127" s="296"/>
      <c r="FU127" s="296"/>
      <c r="FV127" s="296"/>
      <c r="FW127" s="296"/>
      <c r="FX127" s="296"/>
      <c r="FY127" s="296"/>
      <c r="FZ127" s="296"/>
      <c r="GA127" s="296"/>
      <c r="GB127" s="296"/>
      <c r="GC127" s="296"/>
      <c r="GD127" s="296"/>
      <c r="GE127" s="296"/>
      <c r="GF127" s="296"/>
      <c r="GG127" s="296"/>
      <c r="GH127" s="296"/>
      <c r="GI127" s="296"/>
      <c r="GJ127" s="296"/>
      <c r="GK127" s="296"/>
      <c r="GL127" s="296"/>
      <c r="GM127" s="296"/>
      <c r="GN127" s="296"/>
      <c r="GO127" s="296"/>
      <c r="GP127" s="296"/>
      <c r="GQ127" s="296"/>
      <c r="GR127" s="296"/>
      <c r="GS127" s="296"/>
      <c r="GT127" s="296"/>
      <c r="GU127" s="296"/>
      <c r="GV127" s="296"/>
      <c r="GW127" s="296"/>
      <c r="GX127" s="296"/>
      <c r="GY127" s="296"/>
      <c r="GZ127" s="296"/>
      <c r="HA127" s="296"/>
      <c r="HB127" s="296"/>
      <c r="HC127" s="296"/>
      <c r="HD127" s="296"/>
      <c r="HE127" s="296"/>
      <c r="HF127" s="296"/>
      <c r="HG127" s="296"/>
      <c r="HH127" s="296"/>
      <c r="HI127" s="296"/>
      <c r="HJ127" s="296"/>
      <c r="HK127" s="296"/>
      <c r="HL127" s="296"/>
      <c r="HM127" s="296"/>
      <c r="HN127" s="296"/>
      <c r="HO127" s="296"/>
      <c r="HP127" s="296"/>
      <c r="HQ127" s="296"/>
      <c r="HR127" s="296"/>
      <c r="HS127" s="296"/>
      <c r="HT127" s="296"/>
      <c r="HU127" s="296"/>
      <c r="HV127" s="296"/>
      <c r="HW127" s="296"/>
      <c r="HX127" s="296"/>
      <c r="HY127" s="296"/>
      <c r="HZ127" s="296"/>
      <c r="IA127" s="296"/>
      <c r="IB127" s="296"/>
      <c r="IC127" s="296"/>
      <c r="ID127" s="296"/>
      <c r="IE127" s="296"/>
      <c r="IF127" s="296"/>
      <c r="IG127" s="296"/>
      <c r="IH127" s="296"/>
      <c r="II127" s="296"/>
      <c r="IJ127" s="296"/>
      <c r="IK127" s="296"/>
      <c r="IL127" s="296"/>
      <c r="IM127" s="296"/>
      <c r="IN127" s="296"/>
      <c r="IO127" s="296"/>
      <c r="IP127" s="296"/>
      <c r="IQ127" s="296"/>
      <c r="IR127" s="296"/>
      <c r="IS127" s="296"/>
      <c r="IT127" s="296"/>
      <c r="IU127" s="296"/>
      <c r="IV127" s="296"/>
      <c r="IW127" s="296"/>
      <c r="IX127" s="296"/>
      <c r="IY127" s="296"/>
      <c r="IZ127" s="296"/>
      <c r="JA127" s="296"/>
      <c r="JB127" s="296"/>
      <c r="JC127" s="296"/>
      <c r="JD127" s="296"/>
      <c r="JE127" s="296"/>
      <c r="JF127" s="296"/>
      <c r="JG127" s="296"/>
      <c r="JH127" s="296"/>
      <c r="JI127" s="296"/>
      <c r="JJ127" s="296"/>
      <c r="JK127" s="296"/>
      <c r="JL127" s="296"/>
      <c r="JM127" s="296"/>
      <c r="JN127" s="296"/>
      <c r="JO127" s="296"/>
      <c r="JP127" s="296"/>
      <c r="JQ127" s="296"/>
      <c r="JR127" s="296"/>
      <c r="JS127" s="296"/>
      <c r="JT127" s="296"/>
      <c r="JU127" s="296"/>
      <c r="JV127" s="296"/>
      <c r="JW127" s="296"/>
      <c r="JX127" s="296"/>
      <c r="JY127" s="296"/>
      <c r="JZ127" s="296"/>
      <c r="KA127" s="296"/>
    </row>
    <row r="128" spans="1:287" s="480" customFormat="1" ht="15" customHeight="1">
      <c r="A128" s="295"/>
      <c r="B128" s="296"/>
      <c r="C128" s="1355"/>
      <c r="D128" s="1296" t="s">
        <v>64</v>
      </c>
      <c r="E128" s="1296"/>
      <c r="F128" s="564">
        <v>0.33</v>
      </c>
      <c r="G128" s="565">
        <v>0.31</v>
      </c>
      <c r="H128" s="564">
        <v>0.27</v>
      </c>
      <c r="I128" s="1027">
        <v>0.27</v>
      </c>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c r="BQ128" s="296"/>
      <c r="BR128" s="296"/>
      <c r="BS128" s="296"/>
      <c r="BT128" s="296"/>
      <c r="BU128" s="296"/>
      <c r="BV128" s="296"/>
      <c r="BW128" s="296"/>
      <c r="BX128" s="296"/>
      <c r="BY128" s="296"/>
      <c r="BZ128" s="296"/>
      <c r="CA128" s="296"/>
      <c r="CB128" s="296"/>
      <c r="CC128" s="296"/>
      <c r="CD128" s="296"/>
      <c r="CE128" s="296"/>
      <c r="CF128" s="296"/>
      <c r="CG128" s="296"/>
      <c r="CH128" s="296"/>
      <c r="CI128" s="296"/>
      <c r="CJ128" s="296"/>
      <c r="CK128" s="296"/>
      <c r="CL128" s="296"/>
      <c r="CM128" s="296"/>
      <c r="CN128" s="296"/>
      <c r="CO128" s="296"/>
      <c r="CP128" s="296"/>
      <c r="CQ128" s="296"/>
      <c r="CR128" s="296"/>
      <c r="CS128" s="296"/>
      <c r="CT128" s="296"/>
      <c r="CU128" s="296"/>
      <c r="CV128" s="296"/>
      <c r="CW128" s="296"/>
      <c r="CX128" s="296"/>
      <c r="CY128" s="296"/>
      <c r="CZ128" s="296"/>
      <c r="DA128" s="296"/>
      <c r="DB128" s="296"/>
      <c r="DC128" s="296"/>
      <c r="DD128" s="296"/>
      <c r="DE128" s="296"/>
      <c r="DF128" s="296"/>
      <c r="DG128" s="296"/>
      <c r="DH128" s="296"/>
      <c r="DI128" s="296"/>
      <c r="DJ128" s="296"/>
      <c r="DK128" s="296"/>
      <c r="DL128" s="296"/>
      <c r="DM128" s="296"/>
      <c r="DN128" s="296"/>
      <c r="DO128" s="296"/>
      <c r="DP128" s="296"/>
      <c r="DQ128" s="296"/>
      <c r="DR128" s="296"/>
      <c r="DS128" s="296"/>
      <c r="DT128" s="296"/>
      <c r="DU128" s="296"/>
      <c r="DV128" s="296"/>
      <c r="DW128" s="296"/>
      <c r="DX128" s="296"/>
      <c r="DY128" s="296"/>
      <c r="DZ128" s="296"/>
      <c r="EA128" s="296"/>
      <c r="EB128" s="296"/>
      <c r="EC128" s="296"/>
      <c r="ED128" s="296"/>
      <c r="EE128" s="296"/>
      <c r="EF128" s="296"/>
      <c r="EG128" s="296"/>
      <c r="EH128" s="296"/>
      <c r="EI128" s="296"/>
      <c r="EJ128" s="296"/>
      <c r="EK128" s="296"/>
      <c r="EL128" s="296"/>
      <c r="EM128" s="296"/>
      <c r="EN128" s="296"/>
      <c r="EO128" s="296"/>
      <c r="EP128" s="296"/>
      <c r="EQ128" s="296"/>
      <c r="ER128" s="296"/>
      <c r="ES128" s="296"/>
      <c r="ET128" s="296"/>
      <c r="EU128" s="296"/>
      <c r="EV128" s="296"/>
      <c r="EW128" s="296"/>
      <c r="EX128" s="296"/>
      <c r="EY128" s="296"/>
      <c r="EZ128" s="296"/>
      <c r="FA128" s="296"/>
      <c r="FB128" s="296"/>
      <c r="FC128" s="296"/>
      <c r="FD128" s="296"/>
      <c r="FE128" s="296"/>
      <c r="FF128" s="296"/>
      <c r="FG128" s="296"/>
      <c r="FH128" s="296"/>
      <c r="FI128" s="296"/>
      <c r="FJ128" s="296"/>
      <c r="FK128" s="296"/>
      <c r="FL128" s="296"/>
      <c r="FM128" s="296"/>
      <c r="FN128" s="296"/>
      <c r="FO128" s="296"/>
      <c r="FP128" s="296"/>
      <c r="FQ128" s="296"/>
      <c r="FR128" s="296"/>
      <c r="FS128" s="296"/>
      <c r="FT128" s="296"/>
      <c r="FU128" s="296"/>
      <c r="FV128" s="296"/>
      <c r="FW128" s="296"/>
      <c r="FX128" s="296"/>
      <c r="FY128" s="296"/>
      <c r="FZ128" s="296"/>
      <c r="GA128" s="296"/>
      <c r="GB128" s="296"/>
      <c r="GC128" s="296"/>
      <c r="GD128" s="296"/>
      <c r="GE128" s="296"/>
      <c r="GF128" s="296"/>
      <c r="GG128" s="296"/>
      <c r="GH128" s="296"/>
      <c r="GI128" s="296"/>
      <c r="GJ128" s="296"/>
      <c r="GK128" s="296"/>
      <c r="GL128" s="296"/>
      <c r="GM128" s="296"/>
      <c r="GN128" s="296"/>
      <c r="GO128" s="296"/>
      <c r="GP128" s="296"/>
      <c r="GQ128" s="296"/>
      <c r="GR128" s="296"/>
      <c r="GS128" s="296"/>
      <c r="GT128" s="296"/>
      <c r="GU128" s="296"/>
      <c r="GV128" s="296"/>
      <c r="GW128" s="296"/>
      <c r="GX128" s="296"/>
      <c r="GY128" s="296"/>
      <c r="GZ128" s="296"/>
      <c r="HA128" s="296"/>
      <c r="HB128" s="296"/>
      <c r="HC128" s="296"/>
      <c r="HD128" s="296"/>
      <c r="HE128" s="296"/>
      <c r="HF128" s="296"/>
      <c r="HG128" s="296"/>
      <c r="HH128" s="296"/>
      <c r="HI128" s="296"/>
      <c r="HJ128" s="296"/>
      <c r="HK128" s="296"/>
      <c r="HL128" s="296"/>
      <c r="HM128" s="296"/>
      <c r="HN128" s="296"/>
      <c r="HO128" s="296"/>
      <c r="HP128" s="296"/>
      <c r="HQ128" s="296"/>
      <c r="HR128" s="296"/>
      <c r="HS128" s="296"/>
      <c r="HT128" s="296"/>
      <c r="HU128" s="296"/>
      <c r="HV128" s="296"/>
      <c r="HW128" s="296"/>
      <c r="HX128" s="296"/>
      <c r="HY128" s="296"/>
      <c r="HZ128" s="296"/>
      <c r="IA128" s="296"/>
      <c r="IB128" s="296"/>
      <c r="IC128" s="296"/>
      <c r="ID128" s="296"/>
      <c r="IE128" s="296"/>
      <c r="IF128" s="296"/>
      <c r="IG128" s="296"/>
      <c r="IH128" s="296"/>
      <c r="II128" s="296"/>
      <c r="IJ128" s="296"/>
      <c r="IK128" s="296"/>
      <c r="IL128" s="296"/>
      <c r="IM128" s="296"/>
      <c r="IN128" s="296"/>
      <c r="IO128" s="296"/>
      <c r="IP128" s="296"/>
      <c r="IQ128" s="296"/>
      <c r="IR128" s="296"/>
      <c r="IS128" s="296"/>
      <c r="IT128" s="296"/>
      <c r="IU128" s="296"/>
      <c r="IV128" s="296"/>
      <c r="IW128" s="296"/>
      <c r="IX128" s="296"/>
      <c r="IY128" s="296"/>
      <c r="IZ128" s="296"/>
      <c r="JA128" s="296"/>
      <c r="JB128" s="296"/>
      <c r="JC128" s="296"/>
      <c r="JD128" s="296"/>
      <c r="JE128" s="296"/>
      <c r="JF128" s="296"/>
      <c r="JG128" s="296"/>
      <c r="JH128" s="296"/>
      <c r="JI128" s="296"/>
      <c r="JJ128" s="296"/>
      <c r="JK128" s="296"/>
      <c r="JL128" s="296"/>
      <c r="JM128" s="296"/>
      <c r="JN128" s="296"/>
      <c r="JO128" s="296"/>
      <c r="JP128" s="296"/>
      <c r="JQ128" s="296"/>
      <c r="JR128" s="296"/>
      <c r="JS128" s="296"/>
      <c r="JT128" s="296"/>
      <c r="JU128" s="296"/>
      <c r="JV128" s="296"/>
      <c r="JW128" s="296"/>
      <c r="JX128" s="296"/>
      <c r="JY128" s="296"/>
      <c r="JZ128" s="296"/>
      <c r="KA128" s="296"/>
    </row>
    <row r="129" spans="1:287" s="480" customFormat="1" ht="15" customHeight="1" thickBot="1">
      <c r="A129" s="295"/>
      <c r="B129" s="296"/>
      <c r="C129" s="1355"/>
      <c r="D129" s="1297" t="s">
        <v>65</v>
      </c>
      <c r="E129" s="1297"/>
      <c r="F129" s="567">
        <v>0.67</v>
      </c>
      <c r="G129" s="568">
        <v>0.69</v>
      </c>
      <c r="H129" s="567">
        <v>0.73</v>
      </c>
      <c r="I129" s="1028">
        <v>0.73</v>
      </c>
      <c r="J129" s="296"/>
      <c r="K129" s="296"/>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296"/>
      <c r="CC129" s="296"/>
      <c r="CD129" s="296"/>
      <c r="CE129" s="296"/>
      <c r="CF129" s="296"/>
      <c r="CG129" s="296"/>
      <c r="CH129" s="296"/>
      <c r="CI129" s="296"/>
      <c r="CJ129" s="296"/>
      <c r="CK129" s="296"/>
      <c r="CL129" s="296"/>
      <c r="CM129" s="296"/>
      <c r="CN129" s="296"/>
      <c r="CO129" s="296"/>
      <c r="CP129" s="296"/>
      <c r="CQ129" s="296"/>
      <c r="CR129" s="296"/>
      <c r="CS129" s="296"/>
      <c r="CT129" s="296"/>
      <c r="CU129" s="296"/>
      <c r="CV129" s="296"/>
      <c r="CW129" s="296"/>
      <c r="CX129" s="296"/>
      <c r="CY129" s="296"/>
      <c r="CZ129" s="296"/>
      <c r="DA129" s="296"/>
      <c r="DB129" s="296"/>
      <c r="DC129" s="296"/>
      <c r="DD129" s="296"/>
      <c r="DE129" s="296"/>
      <c r="DF129" s="296"/>
      <c r="DG129" s="296"/>
      <c r="DH129" s="296"/>
      <c r="DI129" s="296"/>
      <c r="DJ129" s="296"/>
      <c r="DK129" s="296"/>
      <c r="DL129" s="296"/>
      <c r="DM129" s="296"/>
      <c r="DN129" s="296"/>
      <c r="DO129" s="296"/>
      <c r="DP129" s="296"/>
      <c r="DQ129" s="296"/>
      <c r="DR129" s="296"/>
      <c r="DS129" s="296"/>
      <c r="DT129" s="296"/>
      <c r="DU129" s="296"/>
      <c r="DV129" s="296"/>
      <c r="DW129" s="296"/>
      <c r="DX129" s="296"/>
      <c r="DY129" s="296"/>
      <c r="DZ129" s="296"/>
      <c r="EA129" s="296"/>
      <c r="EB129" s="296"/>
      <c r="EC129" s="296"/>
      <c r="ED129" s="296"/>
      <c r="EE129" s="296"/>
      <c r="EF129" s="296"/>
      <c r="EG129" s="296"/>
      <c r="EH129" s="296"/>
      <c r="EI129" s="296"/>
      <c r="EJ129" s="296"/>
      <c r="EK129" s="296"/>
      <c r="EL129" s="296"/>
      <c r="EM129" s="296"/>
      <c r="EN129" s="296"/>
      <c r="EO129" s="296"/>
      <c r="EP129" s="296"/>
      <c r="EQ129" s="296"/>
      <c r="ER129" s="296"/>
      <c r="ES129" s="296"/>
      <c r="ET129" s="296"/>
      <c r="EU129" s="296"/>
      <c r="EV129" s="296"/>
      <c r="EW129" s="296"/>
      <c r="EX129" s="296"/>
      <c r="EY129" s="296"/>
      <c r="EZ129" s="296"/>
      <c r="FA129" s="296"/>
      <c r="FB129" s="296"/>
      <c r="FC129" s="296"/>
      <c r="FD129" s="296"/>
      <c r="FE129" s="296"/>
      <c r="FF129" s="296"/>
      <c r="FG129" s="296"/>
      <c r="FH129" s="296"/>
      <c r="FI129" s="296"/>
      <c r="FJ129" s="296"/>
      <c r="FK129" s="296"/>
      <c r="FL129" s="296"/>
      <c r="FM129" s="296"/>
      <c r="FN129" s="296"/>
      <c r="FO129" s="296"/>
      <c r="FP129" s="296"/>
      <c r="FQ129" s="296"/>
      <c r="FR129" s="296"/>
      <c r="FS129" s="296"/>
      <c r="FT129" s="296"/>
      <c r="FU129" s="296"/>
      <c r="FV129" s="296"/>
      <c r="FW129" s="296"/>
      <c r="FX129" s="296"/>
      <c r="FY129" s="296"/>
      <c r="FZ129" s="296"/>
      <c r="GA129" s="296"/>
      <c r="GB129" s="296"/>
      <c r="GC129" s="296"/>
      <c r="GD129" s="296"/>
      <c r="GE129" s="296"/>
      <c r="GF129" s="296"/>
      <c r="GG129" s="296"/>
      <c r="GH129" s="296"/>
      <c r="GI129" s="296"/>
      <c r="GJ129" s="296"/>
      <c r="GK129" s="296"/>
      <c r="GL129" s="296"/>
      <c r="GM129" s="296"/>
      <c r="GN129" s="296"/>
      <c r="GO129" s="296"/>
      <c r="GP129" s="296"/>
      <c r="GQ129" s="296"/>
      <c r="GR129" s="296"/>
      <c r="GS129" s="296"/>
      <c r="GT129" s="296"/>
      <c r="GU129" s="296"/>
      <c r="GV129" s="296"/>
      <c r="GW129" s="296"/>
      <c r="GX129" s="296"/>
      <c r="GY129" s="296"/>
      <c r="GZ129" s="296"/>
      <c r="HA129" s="296"/>
      <c r="HB129" s="296"/>
      <c r="HC129" s="296"/>
      <c r="HD129" s="296"/>
      <c r="HE129" s="296"/>
      <c r="HF129" s="296"/>
      <c r="HG129" s="296"/>
      <c r="HH129" s="296"/>
      <c r="HI129" s="296"/>
      <c r="HJ129" s="296"/>
      <c r="HK129" s="296"/>
      <c r="HL129" s="296"/>
      <c r="HM129" s="296"/>
      <c r="HN129" s="296"/>
      <c r="HO129" s="296"/>
      <c r="HP129" s="296"/>
      <c r="HQ129" s="296"/>
      <c r="HR129" s="296"/>
      <c r="HS129" s="296"/>
      <c r="HT129" s="296"/>
      <c r="HU129" s="296"/>
      <c r="HV129" s="296"/>
      <c r="HW129" s="296"/>
      <c r="HX129" s="296"/>
      <c r="HY129" s="296"/>
      <c r="HZ129" s="296"/>
      <c r="IA129" s="296"/>
      <c r="IB129" s="296"/>
      <c r="IC129" s="296"/>
      <c r="ID129" s="296"/>
      <c r="IE129" s="296"/>
      <c r="IF129" s="296"/>
      <c r="IG129" s="296"/>
      <c r="IH129" s="296"/>
      <c r="II129" s="296"/>
      <c r="IJ129" s="296"/>
      <c r="IK129" s="296"/>
      <c r="IL129" s="296"/>
      <c r="IM129" s="296"/>
      <c r="IN129" s="296"/>
      <c r="IO129" s="296"/>
      <c r="IP129" s="296"/>
      <c r="IQ129" s="296"/>
      <c r="IR129" s="296"/>
      <c r="IS129" s="296"/>
      <c r="IT129" s="296"/>
      <c r="IU129" s="296"/>
      <c r="IV129" s="296"/>
      <c r="IW129" s="296"/>
      <c r="IX129" s="296"/>
      <c r="IY129" s="296"/>
      <c r="IZ129" s="296"/>
      <c r="JA129" s="296"/>
      <c r="JB129" s="296"/>
      <c r="JC129" s="296"/>
      <c r="JD129" s="296"/>
      <c r="JE129" s="296"/>
      <c r="JF129" s="296"/>
      <c r="JG129" s="296"/>
      <c r="JH129" s="296"/>
      <c r="JI129" s="296"/>
      <c r="JJ129" s="296"/>
      <c r="JK129" s="296"/>
      <c r="JL129" s="296"/>
      <c r="JM129" s="296"/>
      <c r="JN129" s="296"/>
      <c r="JO129" s="296"/>
      <c r="JP129" s="296"/>
      <c r="JQ129" s="296"/>
      <c r="JR129" s="296"/>
      <c r="JS129" s="296"/>
      <c r="JT129" s="296"/>
      <c r="JU129" s="296"/>
      <c r="JV129" s="296"/>
      <c r="JW129" s="296"/>
      <c r="JX129" s="296"/>
      <c r="JY129" s="296"/>
      <c r="JZ129" s="296"/>
      <c r="KA129" s="296"/>
    </row>
    <row r="130" spans="1:287" s="480" customFormat="1" ht="15" customHeight="1">
      <c r="A130" s="295"/>
      <c r="B130" s="296"/>
      <c r="C130" s="1355"/>
      <c r="D130" s="1307" t="s">
        <v>43</v>
      </c>
      <c r="E130" s="1307"/>
      <c r="F130" s="569">
        <v>0.83</v>
      </c>
      <c r="G130" s="570">
        <v>0.77</v>
      </c>
      <c r="H130" s="569">
        <v>0.64</v>
      </c>
      <c r="I130" s="1027">
        <v>0.73</v>
      </c>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c r="BF130" s="296"/>
      <c r="BG130" s="296"/>
      <c r="BH130" s="296"/>
      <c r="BI130" s="296"/>
      <c r="BJ130" s="296"/>
      <c r="BK130" s="296"/>
      <c r="BL130" s="296"/>
      <c r="BM130" s="296"/>
      <c r="BN130" s="296"/>
      <c r="BO130" s="296"/>
      <c r="BP130" s="296"/>
      <c r="BQ130" s="296"/>
      <c r="BR130" s="296"/>
      <c r="BS130" s="296"/>
      <c r="BT130" s="296"/>
      <c r="BU130" s="296"/>
      <c r="BV130" s="296"/>
      <c r="BW130" s="296"/>
      <c r="BX130" s="296"/>
      <c r="BY130" s="296"/>
      <c r="BZ130" s="296"/>
      <c r="CA130" s="296"/>
      <c r="CB130" s="296"/>
      <c r="CC130" s="296"/>
      <c r="CD130" s="296"/>
      <c r="CE130" s="296"/>
      <c r="CF130" s="296"/>
      <c r="CG130" s="296"/>
      <c r="CH130" s="296"/>
      <c r="CI130" s="296"/>
      <c r="CJ130" s="296"/>
      <c r="CK130" s="296"/>
      <c r="CL130" s="296"/>
      <c r="CM130" s="296"/>
      <c r="CN130" s="296"/>
      <c r="CO130" s="296"/>
      <c r="CP130" s="296"/>
      <c r="CQ130" s="296"/>
      <c r="CR130" s="296"/>
      <c r="CS130" s="296"/>
      <c r="CT130" s="296"/>
      <c r="CU130" s="296"/>
      <c r="CV130" s="296"/>
      <c r="CW130" s="296"/>
      <c r="CX130" s="296"/>
      <c r="CY130" s="296"/>
      <c r="CZ130" s="296"/>
      <c r="DA130" s="296"/>
      <c r="DB130" s="296"/>
      <c r="DC130" s="296"/>
      <c r="DD130" s="296"/>
      <c r="DE130" s="296"/>
      <c r="DF130" s="296"/>
      <c r="DG130" s="296"/>
      <c r="DH130" s="296"/>
      <c r="DI130" s="296"/>
      <c r="DJ130" s="296"/>
      <c r="DK130" s="296"/>
      <c r="DL130" s="296"/>
      <c r="DM130" s="296"/>
      <c r="DN130" s="296"/>
      <c r="DO130" s="296"/>
      <c r="DP130" s="296"/>
      <c r="DQ130" s="296"/>
      <c r="DR130" s="296"/>
      <c r="DS130" s="296"/>
      <c r="DT130" s="296"/>
      <c r="DU130" s="296"/>
      <c r="DV130" s="296"/>
      <c r="DW130" s="296"/>
      <c r="DX130" s="296"/>
      <c r="DY130" s="296"/>
      <c r="DZ130" s="296"/>
      <c r="EA130" s="296"/>
      <c r="EB130" s="296"/>
      <c r="EC130" s="296"/>
      <c r="ED130" s="296"/>
      <c r="EE130" s="296"/>
      <c r="EF130" s="296"/>
      <c r="EG130" s="296"/>
      <c r="EH130" s="296"/>
      <c r="EI130" s="296"/>
      <c r="EJ130" s="296"/>
      <c r="EK130" s="296"/>
      <c r="EL130" s="296"/>
      <c r="EM130" s="296"/>
      <c r="EN130" s="296"/>
      <c r="EO130" s="296"/>
      <c r="EP130" s="296"/>
      <c r="EQ130" s="296"/>
      <c r="ER130" s="296"/>
      <c r="ES130" s="296"/>
      <c r="ET130" s="296"/>
      <c r="EU130" s="296"/>
      <c r="EV130" s="296"/>
      <c r="EW130" s="296"/>
      <c r="EX130" s="296"/>
      <c r="EY130" s="296"/>
      <c r="EZ130" s="296"/>
      <c r="FA130" s="296"/>
      <c r="FB130" s="296"/>
      <c r="FC130" s="296"/>
      <c r="FD130" s="296"/>
      <c r="FE130" s="296"/>
      <c r="FF130" s="296"/>
      <c r="FG130" s="296"/>
      <c r="FH130" s="296"/>
      <c r="FI130" s="296"/>
      <c r="FJ130" s="296"/>
      <c r="FK130" s="296"/>
      <c r="FL130" s="296"/>
      <c r="FM130" s="296"/>
      <c r="FN130" s="296"/>
      <c r="FO130" s="296"/>
      <c r="FP130" s="296"/>
      <c r="FQ130" s="296"/>
      <c r="FR130" s="296"/>
      <c r="FS130" s="296"/>
      <c r="FT130" s="296"/>
      <c r="FU130" s="296"/>
      <c r="FV130" s="296"/>
      <c r="FW130" s="296"/>
      <c r="FX130" s="296"/>
      <c r="FY130" s="296"/>
      <c r="FZ130" s="296"/>
      <c r="GA130" s="296"/>
      <c r="GB130" s="296"/>
      <c r="GC130" s="296"/>
      <c r="GD130" s="296"/>
      <c r="GE130" s="296"/>
      <c r="GF130" s="296"/>
      <c r="GG130" s="296"/>
      <c r="GH130" s="296"/>
      <c r="GI130" s="296"/>
      <c r="GJ130" s="296"/>
      <c r="GK130" s="296"/>
      <c r="GL130" s="296"/>
      <c r="GM130" s="296"/>
      <c r="GN130" s="296"/>
      <c r="GO130" s="296"/>
      <c r="GP130" s="296"/>
      <c r="GQ130" s="296"/>
      <c r="GR130" s="296"/>
      <c r="GS130" s="296"/>
      <c r="GT130" s="296"/>
      <c r="GU130" s="296"/>
      <c r="GV130" s="296"/>
      <c r="GW130" s="296"/>
      <c r="GX130" s="296"/>
      <c r="GY130" s="296"/>
      <c r="GZ130" s="296"/>
      <c r="HA130" s="296"/>
      <c r="HB130" s="296"/>
      <c r="HC130" s="296"/>
      <c r="HD130" s="296"/>
      <c r="HE130" s="296"/>
      <c r="HF130" s="296"/>
      <c r="HG130" s="296"/>
      <c r="HH130" s="296"/>
      <c r="HI130" s="296"/>
      <c r="HJ130" s="296"/>
      <c r="HK130" s="296"/>
      <c r="HL130" s="296"/>
      <c r="HM130" s="296"/>
      <c r="HN130" s="296"/>
      <c r="HO130" s="296"/>
      <c r="HP130" s="296"/>
      <c r="HQ130" s="296"/>
      <c r="HR130" s="296"/>
      <c r="HS130" s="296"/>
      <c r="HT130" s="296"/>
      <c r="HU130" s="296"/>
      <c r="HV130" s="296"/>
      <c r="HW130" s="296"/>
      <c r="HX130" s="296"/>
      <c r="HY130" s="296"/>
      <c r="HZ130" s="296"/>
      <c r="IA130" s="296"/>
      <c r="IB130" s="296"/>
      <c r="IC130" s="296"/>
      <c r="ID130" s="296"/>
      <c r="IE130" s="296"/>
      <c r="IF130" s="296"/>
      <c r="IG130" s="296"/>
      <c r="IH130" s="296"/>
      <c r="II130" s="296"/>
      <c r="IJ130" s="296"/>
      <c r="IK130" s="296"/>
      <c r="IL130" s="296"/>
      <c r="IM130" s="296"/>
      <c r="IN130" s="296"/>
      <c r="IO130" s="296"/>
      <c r="IP130" s="296"/>
      <c r="IQ130" s="296"/>
      <c r="IR130" s="296"/>
      <c r="IS130" s="296"/>
      <c r="IT130" s="296"/>
      <c r="IU130" s="296"/>
      <c r="IV130" s="296"/>
      <c r="IW130" s="296"/>
      <c r="IX130" s="296"/>
      <c r="IY130" s="296"/>
      <c r="IZ130" s="296"/>
      <c r="JA130" s="296"/>
      <c r="JB130" s="296"/>
      <c r="JC130" s="296"/>
      <c r="JD130" s="296"/>
      <c r="JE130" s="296"/>
      <c r="JF130" s="296"/>
      <c r="JG130" s="296"/>
      <c r="JH130" s="296"/>
      <c r="JI130" s="296"/>
      <c r="JJ130" s="296"/>
      <c r="JK130" s="296"/>
      <c r="JL130" s="296"/>
      <c r="JM130" s="296"/>
      <c r="JN130" s="296"/>
      <c r="JO130" s="296"/>
      <c r="JP130" s="296"/>
      <c r="JQ130" s="296"/>
      <c r="JR130" s="296"/>
      <c r="JS130" s="296"/>
      <c r="JT130" s="296"/>
      <c r="JU130" s="296"/>
      <c r="JV130" s="296"/>
      <c r="JW130" s="296"/>
      <c r="JX130" s="296"/>
      <c r="JY130" s="296"/>
      <c r="JZ130" s="296"/>
      <c r="KA130" s="296"/>
    </row>
    <row r="131" spans="1:287" s="480" customFormat="1" ht="15" customHeight="1">
      <c r="A131" s="295"/>
      <c r="B131" s="296"/>
      <c r="C131" s="1355"/>
      <c r="D131" s="1296" t="s">
        <v>44</v>
      </c>
      <c r="E131" s="1296"/>
      <c r="F131" s="571">
        <v>0.17</v>
      </c>
      <c r="G131" s="572">
        <v>0.23</v>
      </c>
      <c r="H131" s="571">
        <v>0.18</v>
      </c>
      <c r="I131" s="1027">
        <v>0.27</v>
      </c>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296"/>
      <c r="AF131" s="296"/>
      <c r="AG131" s="296"/>
      <c r="AH131" s="296"/>
      <c r="AI131" s="296"/>
      <c r="AJ131" s="296"/>
      <c r="AK131" s="296"/>
      <c r="AL131" s="296"/>
      <c r="AM131" s="296"/>
      <c r="AN131" s="296"/>
      <c r="AO131" s="296"/>
      <c r="AP131" s="296"/>
      <c r="AQ131" s="296"/>
      <c r="AR131" s="296"/>
      <c r="AS131" s="296"/>
      <c r="AT131" s="296"/>
      <c r="AU131" s="296"/>
      <c r="AV131" s="296"/>
      <c r="AW131" s="296"/>
      <c r="AX131" s="296"/>
      <c r="AY131" s="296"/>
      <c r="AZ131" s="296"/>
      <c r="BA131" s="296"/>
      <c r="BB131" s="296"/>
      <c r="BC131" s="296"/>
      <c r="BD131" s="296"/>
      <c r="BE131" s="296"/>
      <c r="BF131" s="296"/>
      <c r="BG131" s="296"/>
      <c r="BH131" s="296"/>
      <c r="BI131" s="296"/>
      <c r="BJ131" s="296"/>
      <c r="BK131" s="296"/>
      <c r="BL131" s="296"/>
      <c r="BM131" s="296"/>
      <c r="BN131" s="296"/>
      <c r="BO131" s="296"/>
      <c r="BP131" s="296"/>
      <c r="BQ131" s="296"/>
      <c r="BR131" s="296"/>
      <c r="BS131" s="296"/>
      <c r="BT131" s="296"/>
      <c r="BU131" s="296"/>
      <c r="BV131" s="296"/>
      <c r="BW131" s="296"/>
      <c r="BX131" s="296"/>
      <c r="BY131" s="296"/>
      <c r="BZ131" s="296"/>
      <c r="CA131" s="296"/>
      <c r="CB131" s="296"/>
      <c r="CC131" s="296"/>
      <c r="CD131" s="296"/>
      <c r="CE131" s="296"/>
      <c r="CF131" s="296"/>
      <c r="CG131" s="296"/>
      <c r="CH131" s="296"/>
      <c r="CI131" s="296"/>
      <c r="CJ131" s="296"/>
      <c r="CK131" s="296"/>
      <c r="CL131" s="296"/>
      <c r="CM131" s="296"/>
      <c r="CN131" s="296"/>
      <c r="CO131" s="296"/>
      <c r="CP131" s="296"/>
      <c r="CQ131" s="296"/>
      <c r="CR131" s="296"/>
      <c r="CS131" s="296"/>
      <c r="CT131" s="296"/>
      <c r="CU131" s="296"/>
      <c r="CV131" s="296"/>
      <c r="CW131" s="296"/>
      <c r="CX131" s="296"/>
      <c r="CY131" s="296"/>
      <c r="CZ131" s="296"/>
      <c r="DA131" s="296"/>
      <c r="DB131" s="296"/>
      <c r="DC131" s="296"/>
      <c r="DD131" s="296"/>
      <c r="DE131" s="296"/>
      <c r="DF131" s="296"/>
      <c r="DG131" s="296"/>
      <c r="DH131" s="296"/>
      <c r="DI131" s="296"/>
      <c r="DJ131" s="296"/>
      <c r="DK131" s="296"/>
      <c r="DL131" s="296"/>
      <c r="DM131" s="296"/>
      <c r="DN131" s="296"/>
      <c r="DO131" s="296"/>
      <c r="DP131" s="296"/>
      <c r="DQ131" s="296"/>
      <c r="DR131" s="296"/>
      <c r="DS131" s="296"/>
      <c r="DT131" s="296"/>
      <c r="DU131" s="296"/>
      <c r="DV131" s="296"/>
      <c r="DW131" s="296"/>
      <c r="DX131" s="296"/>
      <c r="DY131" s="296"/>
      <c r="DZ131" s="296"/>
      <c r="EA131" s="296"/>
      <c r="EB131" s="296"/>
      <c r="EC131" s="296"/>
      <c r="ED131" s="296"/>
      <c r="EE131" s="296"/>
      <c r="EF131" s="296"/>
      <c r="EG131" s="296"/>
      <c r="EH131" s="296"/>
      <c r="EI131" s="296"/>
      <c r="EJ131" s="296"/>
      <c r="EK131" s="296"/>
      <c r="EL131" s="296"/>
      <c r="EM131" s="296"/>
      <c r="EN131" s="296"/>
      <c r="EO131" s="296"/>
      <c r="EP131" s="296"/>
      <c r="EQ131" s="296"/>
      <c r="ER131" s="296"/>
      <c r="ES131" s="296"/>
      <c r="ET131" s="296"/>
      <c r="EU131" s="296"/>
      <c r="EV131" s="296"/>
      <c r="EW131" s="296"/>
      <c r="EX131" s="296"/>
      <c r="EY131" s="296"/>
      <c r="EZ131" s="296"/>
      <c r="FA131" s="296"/>
      <c r="FB131" s="296"/>
      <c r="FC131" s="296"/>
      <c r="FD131" s="296"/>
      <c r="FE131" s="296"/>
      <c r="FF131" s="296"/>
      <c r="FG131" s="296"/>
      <c r="FH131" s="296"/>
      <c r="FI131" s="296"/>
      <c r="FJ131" s="296"/>
      <c r="FK131" s="296"/>
      <c r="FL131" s="296"/>
      <c r="FM131" s="296"/>
      <c r="FN131" s="296"/>
      <c r="FO131" s="296"/>
      <c r="FP131" s="296"/>
      <c r="FQ131" s="296"/>
      <c r="FR131" s="296"/>
      <c r="FS131" s="296"/>
      <c r="FT131" s="296"/>
      <c r="FU131" s="296"/>
      <c r="FV131" s="296"/>
      <c r="FW131" s="296"/>
      <c r="FX131" s="296"/>
      <c r="FY131" s="296"/>
      <c r="FZ131" s="296"/>
      <c r="GA131" s="296"/>
      <c r="GB131" s="296"/>
      <c r="GC131" s="296"/>
      <c r="GD131" s="296"/>
      <c r="GE131" s="296"/>
      <c r="GF131" s="296"/>
      <c r="GG131" s="296"/>
      <c r="GH131" s="296"/>
      <c r="GI131" s="296"/>
      <c r="GJ131" s="296"/>
      <c r="GK131" s="296"/>
      <c r="GL131" s="296"/>
      <c r="GM131" s="296"/>
      <c r="GN131" s="296"/>
      <c r="GO131" s="296"/>
      <c r="GP131" s="296"/>
      <c r="GQ131" s="296"/>
      <c r="GR131" s="296"/>
      <c r="GS131" s="296"/>
      <c r="GT131" s="296"/>
      <c r="GU131" s="296"/>
      <c r="GV131" s="296"/>
      <c r="GW131" s="296"/>
      <c r="GX131" s="296"/>
      <c r="GY131" s="296"/>
      <c r="GZ131" s="296"/>
      <c r="HA131" s="296"/>
      <c r="HB131" s="296"/>
      <c r="HC131" s="296"/>
      <c r="HD131" s="296"/>
      <c r="HE131" s="296"/>
      <c r="HF131" s="296"/>
      <c r="HG131" s="296"/>
      <c r="HH131" s="296"/>
      <c r="HI131" s="296"/>
      <c r="HJ131" s="296"/>
      <c r="HK131" s="296"/>
      <c r="HL131" s="296"/>
      <c r="HM131" s="296"/>
      <c r="HN131" s="296"/>
      <c r="HO131" s="296"/>
      <c r="HP131" s="296"/>
      <c r="HQ131" s="296"/>
      <c r="HR131" s="296"/>
      <c r="HS131" s="296"/>
      <c r="HT131" s="296"/>
      <c r="HU131" s="296"/>
      <c r="HV131" s="296"/>
      <c r="HW131" s="296"/>
      <c r="HX131" s="296"/>
      <c r="HY131" s="296"/>
      <c r="HZ131" s="296"/>
      <c r="IA131" s="296"/>
      <c r="IB131" s="296"/>
      <c r="IC131" s="296"/>
      <c r="ID131" s="296"/>
      <c r="IE131" s="296"/>
      <c r="IF131" s="296"/>
      <c r="IG131" s="296"/>
      <c r="IH131" s="296"/>
      <c r="II131" s="296"/>
      <c r="IJ131" s="296"/>
      <c r="IK131" s="296"/>
      <c r="IL131" s="296"/>
      <c r="IM131" s="296"/>
      <c r="IN131" s="296"/>
      <c r="IO131" s="296"/>
      <c r="IP131" s="296"/>
      <c r="IQ131" s="296"/>
      <c r="IR131" s="296"/>
      <c r="IS131" s="296"/>
      <c r="IT131" s="296"/>
      <c r="IU131" s="296"/>
      <c r="IV131" s="296"/>
      <c r="IW131" s="296"/>
      <c r="IX131" s="296"/>
      <c r="IY131" s="296"/>
      <c r="IZ131" s="296"/>
      <c r="JA131" s="296"/>
      <c r="JB131" s="296"/>
      <c r="JC131" s="296"/>
      <c r="JD131" s="296"/>
      <c r="JE131" s="296"/>
      <c r="JF131" s="296"/>
      <c r="JG131" s="296"/>
      <c r="JH131" s="296"/>
      <c r="JI131" s="296"/>
      <c r="JJ131" s="296"/>
      <c r="JK131" s="296"/>
      <c r="JL131" s="296"/>
      <c r="JM131" s="296"/>
      <c r="JN131" s="296"/>
      <c r="JO131" s="296"/>
      <c r="JP131" s="296"/>
      <c r="JQ131" s="296"/>
      <c r="JR131" s="296"/>
      <c r="JS131" s="296"/>
      <c r="JT131" s="296"/>
      <c r="JU131" s="296"/>
      <c r="JV131" s="296"/>
      <c r="JW131" s="296"/>
      <c r="JX131" s="296"/>
      <c r="JY131" s="296"/>
      <c r="JZ131" s="296"/>
      <c r="KA131" s="296"/>
    </row>
    <row r="132" spans="1:287" s="480" customFormat="1" ht="15" customHeight="1">
      <c r="A132" s="295"/>
      <c r="B132" s="296"/>
      <c r="C132" s="1355"/>
      <c r="D132" s="1296" t="s">
        <v>46</v>
      </c>
      <c r="E132" s="1296"/>
      <c r="F132" s="564" t="s">
        <v>48</v>
      </c>
      <c r="G132" s="565">
        <v>0</v>
      </c>
      <c r="H132" s="564">
        <v>0</v>
      </c>
      <c r="I132" s="1027">
        <v>0</v>
      </c>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296"/>
      <c r="BR132" s="296"/>
      <c r="BS132" s="296"/>
      <c r="BT132" s="296"/>
      <c r="BU132" s="296"/>
      <c r="BV132" s="296"/>
      <c r="BW132" s="296"/>
      <c r="BX132" s="296"/>
      <c r="BY132" s="296"/>
      <c r="BZ132" s="296"/>
      <c r="CA132" s="296"/>
      <c r="CB132" s="296"/>
      <c r="CC132" s="296"/>
      <c r="CD132" s="296"/>
      <c r="CE132" s="296"/>
      <c r="CF132" s="296"/>
      <c r="CG132" s="296"/>
      <c r="CH132" s="296"/>
      <c r="CI132" s="296"/>
      <c r="CJ132" s="296"/>
      <c r="CK132" s="296"/>
      <c r="CL132" s="296"/>
      <c r="CM132" s="296"/>
      <c r="CN132" s="296"/>
      <c r="CO132" s="296"/>
      <c r="CP132" s="296"/>
      <c r="CQ132" s="296"/>
      <c r="CR132" s="296"/>
      <c r="CS132" s="296"/>
      <c r="CT132" s="296"/>
      <c r="CU132" s="296"/>
      <c r="CV132" s="296"/>
      <c r="CW132" s="296"/>
      <c r="CX132" s="296"/>
      <c r="CY132" s="296"/>
      <c r="CZ132" s="296"/>
      <c r="DA132" s="296"/>
      <c r="DB132" s="296"/>
      <c r="DC132" s="296"/>
      <c r="DD132" s="296"/>
      <c r="DE132" s="296"/>
      <c r="DF132" s="296"/>
      <c r="DG132" s="296"/>
      <c r="DH132" s="296"/>
      <c r="DI132" s="296"/>
      <c r="DJ132" s="296"/>
      <c r="DK132" s="296"/>
      <c r="DL132" s="296"/>
      <c r="DM132" s="296"/>
      <c r="DN132" s="296"/>
      <c r="DO132" s="296"/>
      <c r="DP132" s="296"/>
      <c r="DQ132" s="296"/>
      <c r="DR132" s="296"/>
      <c r="DS132" s="296"/>
      <c r="DT132" s="296"/>
      <c r="DU132" s="296"/>
      <c r="DV132" s="296"/>
      <c r="DW132" s="296"/>
      <c r="DX132" s="296"/>
      <c r="DY132" s="296"/>
      <c r="DZ132" s="296"/>
      <c r="EA132" s="296"/>
      <c r="EB132" s="296"/>
      <c r="EC132" s="296"/>
      <c r="ED132" s="296"/>
      <c r="EE132" s="296"/>
      <c r="EF132" s="296"/>
      <c r="EG132" s="296"/>
      <c r="EH132" s="296"/>
      <c r="EI132" s="296"/>
      <c r="EJ132" s="296"/>
      <c r="EK132" s="296"/>
      <c r="EL132" s="296"/>
      <c r="EM132" s="296"/>
      <c r="EN132" s="296"/>
      <c r="EO132" s="296"/>
      <c r="EP132" s="296"/>
      <c r="EQ132" s="296"/>
      <c r="ER132" s="296"/>
      <c r="ES132" s="296"/>
      <c r="ET132" s="296"/>
      <c r="EU132" s="296"/>
      <c r="EV132" s="296"/>
      <c r="EW132" s="296"/>
      <c r="EX132" s="296"/>
      <c r="EY132" s="296"/>
      <c r="EZ132" s="296"/>
      <c r="FA132" s="296"/>
      <c r="FB132" s="296"/>
      <c r="FC132" s="296"/>
      <c r="FD132" s="296"/>
      <c r="FE132" s="296"/>
      <c r="FF132" s="296"/>
      <c r="FG132" s="296"/>
      <c r="FH132" s="296"/>
      <c r="FI132" s="296"/>
      <c r="FJ132" s="296"/>
      <c r="FK132" s="296"/>
      <c r="FL132" s="296"/>
      <c r="FM132" s="296"/>
      <c r="FN132" s="296"/>
      <c r="FO132" s="296"/>
      <c r="FP132" s="296"/>
      <c r="FQ132" s="296"/>
      <c r="FR132" s="296"/>
      <c r="FS132" s="296"/>
      <c r="FT132" s="296"/>
      <c r="FU132" s="296"/>
      <c r="FV132" s="296"/>
      <c r="FW132" s="296"/>
      <c r="FX132" s="296"/>
      <c r="FY132" s="296"/>
      <c r="FZ132" s="296"/>
      <c r="GA132" s="296"/>
      <c r="GB132" s="296"/>
      <c r="GC132" s="296"/>
      <c r="GD132" s="296"/>
      <c r="GE132" s="296"/>
      <c r="GF132" s="296"/>
      <c r="GG132" s="296"/>
      <c r="GH132" s="296"/>
      <c r="GI132" s="296"/>
      <c r="GJ132" s="296"/>
      <c r="GK132" s="296"/>
      <c r="GL132" s="296"/>
      <c r="GM132" s="296"/>
      <c r="GN132" s="296"/>
      <c r="GO132" s="296"/>
      <c r="GP132" s="296"/>
      <c r="GQ132" s="296"/>
      <c r="GR132" s="296"/>
      <c r="GS132" s="296"/>
      <c r="GT132" s="296"/>
      <c r="GU132" s="296"/>
      <c r="GV132" s="296"/>
      <c r="GW132" s="296"/>
      <c r="GX132" s="296"/>
      <c r="GY132" s="296"/>
      <c r="GZ132" s="296"/>
      <c r="HA132" s="296"/>
      <c r="HB132" s="296"/>
      <c r="HC132" s="296"/>
      <c r="HD132" s="296"/>
      <c r="HE132" s="296"/>
      <c r="HF132" s="296"/>
      <c r="HG132" s="296"/>
      <c r="HH132" s="296"/>
      <c r="HI132" s="296"/>
      <c r="HJ132" s="296"/>
      <c r="HK132" s="296"/>
      <c r="HL132" s="296"/>
      <c r="HM132" s="296"/>
      <c r="HN132" s="296"/>
      <c r="HO132" s="296"/>
      <c r="HP132" s="296"/>
      <c r="HQ132" s="296"/>
      <c r="HR132" s="296"/>
      <c r="HS132" s="296"/>
      <c r="HT132" s="296"/>
      <c r="HU132" s="296"/>
      <c r="HV132" s="296"/>
      <c r="HW132" s="296"/>
      <c r="HX132" s="296"/>
      <c r="HY132" s="296"/>
      <c r="HZ132" s="296"/>
      <c r="IA132" s="296"/>
      <c r="IB132" s="296"/>
      <c r="IC132" s="296"/>
      <c r="ID132" s="296"/>
      <c r="IE132" s="296"/>
      <c r="IF132" s="296"/>
      <c r="IG132" s="296"/>
      <c r="IH132" s="296"/>
      <c r="II132" s="296"/>
      <c r="IJ132" s="296"/>
      <c r="IK132" s="296"/>
      <c r="IL132" s="296"/>
      <c r="IM132" s="296"/>
      <c r="IN132" s="296"/>
      <c r="IO132" s="296"/>
      <c r="IP132" s="296"/>
      <c r="IQ132" s="296"/>
      <c r="IR132" s="296"/>
      <c r="IS132" s="296"/>
      <c r="IT132" s="296"/>
      <c r="IU132" s="296"/>
      <c r="IV132" s="296"/>
      <c r="IW132" s="296"/>
      <c r="IX132" s="296"/>
      <c r="IY132" s="296"/>
      <c r="IZ132" s="296"/>
      <c r="JA132" s="296"/>
      <c r="JB132" s="296"/>
      <c r="JC132" s="296"/>
      <c r="JD132" s="296"/>
      <c r="JE132" s="296"/>
      <c r="JF132" s="296"/>
      <c r="JG132" s="296"/>
      <c r="JH132" s="296"/>
      <c r="JI132" s="296"/>
      <c r="JJ132" s="296"/>
      <c r="JK132" s="296"/>
      <c r="JL132" s="296"/>
      <c r="JM132" s="296"/>
      <c r="JN132" s="296"/>
      <c r="JO132" s="296"/>
      <c r="JP132" s="296"/>
      <c r="JQ132" s="296"/>
      <c r="JR132" s="296"/>
      <c r="JS132" s="296"/>
      <c r="JT132" s="296"/>
      <c r="JU132" s="296"/>
      <c r="JV132" s="296"/>
      <c r="JW132" s="296"/>
      <c r="JX132" s="296"/>
      <c r="JY132" s="296"/>
      <c r="JZ132" s="296"/>
      <c r="KA132" s="296"/>
    </row>
    <row r="133" spans="1:287" s="480" customFormat="1" ht="15" customHeight="1" thickBot="1">
      <c r="A133" s="295"/>
      <c r="B133" s="296"/>
      <c r="C133" s="1356"/>
      <c r="D133" s="1297" t="s">
        <v>47</v>
      </c>
      <c r="E133" s="1297"/>
      <c r="F133" s="567" t="s">
        <v>48</v>
      </c>
      <c r="G133" s="568">
        <v>0</v>
      </c>
      <c r="H133" s="573">
        <v>0.18</v>
      </c>
      <c r="I133" s="1028">
        <v>0</v>
      </c>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c r="AQ133" s="296"/>
      <c r="AR133" s="296"/>
      <c r="AS133" s="296"/>
      <c r="AT133" s="296"/>
      <c r="AU133" s="296"/>
      <c r="AV133" s="296"/>
      <c r="AW133" s="296"/>
      <c r="AX133" s="296"/>
      <c r="AY133" s="296"/>
      <c r="AZ133" s="296"/>
      <c r="BA133" s="296"/>
      <c r="BB133" s="296"/>
      <c r="BC133" s="296"/>
      <c r="BD133" s="296"/>
      <c r="BE133" s="296"/>
      <c r="BF133" s="296"/>
      <c r="BG133" s="296"/>
      <c r="BH133" s="296"/>
      <c r="BI133" s="296"/>
      <c r="BJ133" s="296"/>
      <c r="BK133" s="296"/>
      <c r="BL133" s="296"/>
      <c r="BM133" s="296"/>
      <c r="BN133" s="296"/>
      <c r="BO133" s="296"/>
      <c r="BP133" s="296"/>
      <c r="BQ133" s="296"/>
      <c r="BR133" s="296"/>
      <c r="BS133" s="296"/>
      <c r="BT133" s="296"/>
      <c r="BU133" s="296"/>
      <c r="BV133" s="296"/>
      <c r="BW133" s="296"/>
      <c r="BX133" s="296"/>
      <c r="BY133" s="296"/>
      <c r="BZ133" s="296"/>
      <c r="CA133" s="296"/>
      <c r="CB133" s="296"/>
      <c r="CC133" s="296"/>
      <c r="CD133" s="296"/>
      <c r="CE133" s="296"/>
      <c r="CF133" s="296"/>
      <c r="CG133" s="296"/>
      <c r="CH133" s="296"/>
      <c r="CI133" s="296"/>
      <c r="CJ133" s="296"/>
      <c r="CK133" s="296"/>
      <c r="CL133" s="296"/>
      <c r="CM133" s="296"/>
      <c r="CN133" s="296"/>
      <c r="CO133" s="296"/>
      <c r="CP133" s="296"/>
      <c r="CQ133" s="296"/>
      <c r="CR133" s="296"/>
      <c r="CS133" s="296"/>
      <c r="CT133" s="296"/>
      <c r="CU133" s="296"/>
      <c r="CV133" s="296"/>
      <c r="CW133" s="296"/>
      <c r="CX133" s="296"/>
      <c r="CY133" s="296"/>
      <c r="CZ133" s="296"/>
      <c r="DA133" s="296"/>
      <c r="DB133" s="296"/>
      <c r="DC133" s="296"/>
      <c r="DD133" s="296"/>
      <c r="DE133" s="296"/>
      <c r="DF133" s="296"/>
      <c r="DG133" s="296"/>
      <c r="DH133" s="296"/>
      <c r="DI133" s="296"/>
      <c r="DJ133" s="296"/>
      <c r="DK133" s="296"/>
      <c r="DL133" s="296"/>
      <c r="DM133" s="296"/>
      <c r="DN133" s="296"/>
      <c r="DO133" s="296"/>
      <c r="DP133" s="296"/>
      <c r="DQ133" s="296"/>
      <c r="DR133" s="296"/>
      <c r="DS133" s="296"/>
      <c r="DT133" s="296"/>
      <c r="DU133" s="296"/>
      <c r="DV133" s="296"/>
      <c r="DW133" s="296"/>
      <c r="DX133" s="296"/>
      <c r="DY133" s="296"/>
      <c r="DZ133" s="296"/>
      <c r="EA133" s="296"/>
      <c r="EB133" s="296"/>
      <c r="EC133" s="296"/>
      <c r="ED133" s="296"/>
      <c r="EE133" s="296"/>
      <c r="EF133" s="296"/>
      <c r="EG133" s="296"/>
      <c r="EH133" s="296"/>
      <c r="EI133" s="296"/>
      <c r="EJ133" s="296"/>
      <c r="EK133" s="296"/>
      <c r="EL133" s="296"/>
      <c r="EM133" s="296"/>
      <c r="EN133" s="296"/>
      <c r="EO133" s="296"/>
      <c r="EP133" s="296"/>
      <c r="EQ133" s="296"/>
      <c r="ER133" s="296"/>
      <c r="ES133" s="296"/>
      <c r="ET133" s="296"/>
      <c r="EU133" s="296"/>
      <c r="EV133" s="296"/>
      <c r="EW133" s="296"/>
      <c r="EX133" s="296"/>
      <c r="EY133" s="296"/>
      <c r="EZ133" s="296"/>
      <c r="FA133" s="296"/>
      <c r="FB133" s="296"/>
      <c r="FC133" s="296"/>
      <c r="FD133" s="296"/>
      <c r="FE133" s="296"/>
      <c r="FF133" s="296"/>
      <c r="FG133" s="296"/>
      <c r="FH133" s="296"/>
      <c r="FI133" s="296"/>
      <c r="FJ133" s="296"/>
      <c r="FK133" s="296"/>
      <c r="FL133" s="296"/>
      <c r="FM133" s="296"/>
      <c r="FN133" s="296"/>
      <c r="FO133" s="296"/>
      <c r="FP133" s="296"/>
      <c r="FQ133" s="296"/>
      <c r="FR133" s="296"/>
      <c r="FS133" s="296"/>
      <c r="FT133" s="296"/>
      <c r="FU133" s="296"/>
      <c r="FV133" s="296"/>
      <c r="FW133" s="296"/>
      <c r="FX133" s="296"/>
      <c r="FY133" s="296"/>
      <c r="FZ133" s="296"/>
      <c r="GA133" s="296"/>
      <c r="GB133" s="296"/>
      <c r="GC133" s="296"/>
      <c r="GD133" s="296"/>
      <c r="GE133" s="296"/>
      <c r="GF133" s="296"/>
      <c r="GG133" s="296"/>
      <c r="GH133" s="296"/>
      <c r="GI133" s="296"/>
      <c r="GJ133" s="296"/>
      <c r="GK133" s="296"/>
      <c r="GL133" s="296"/>
      <c r="GM133" s="296"/>
      <c r="GN133" s="296"/>
      <c r="GO133" s="296"/>
      <c r="GP133" s="296"/>
      <c r="GQ133" s="296"/>
      <c r="GR133" s="296"/>
      <c r="GS133" s="296"/>
      <c r="GT133" s="296"/>
      <c r="GU133" s="296"/>
      <c r="GV133" s="296"/>
      <c r="GW133" s="296"/>
      <c r="GX133" s="296"/>
      <c r="GY133" s="296"/>
      <c r="GZ133" s="296"/>
      <c r="HA133" s="296"/>
      <c r="HB133" s="296"/>
      <c r="HC133" s="296"/>
      <c r="HD133" s="296"/>
      <c r="HE133" s="296"/>
      <c r="HF133" s="296"/>
      <c r="HG133" s="296"/>
      <c r="HH133" s="296"/>
      <c r="HI133" s="296"/>
      <c r="HJ133" s="296"/>
      <c r="HK133" s="296"/>
      <c r="HL133" s="296"/>
      <c r="HM133" s="296"/>
      <c r="HN133" s="296"/>
      <c r="HO133" s="296"/>
      <c r="HP133" s="296"/>
      <c r="HQ133" s="296"/>
      <c r="HR133" s="296"/>
      <c r="HS133" s="296"/>
      <c r="HT133" s="296"/>
      <c r="HU133" s="296"/>
      <c r="HV133" s="296"/>
      <c r="HW133" s="296"/>
      <c r="HX133" s="296"/>
      <c r="HY133" s="296"/>
      <c r="HZ133" s="296"/>
      <c r="IA133" s="296"/>
      <c r="IB133" s="296"/>
      <c r="IC133" s="296"/>
      <c r="ID133" s="296"/>
      <c r="IE133" s="296"/>
      <c r="IF133" s="296"/>
      <c r="IG133" s="296"/>
      <c r="IH133" s="296"/>
      <c r="II133" s="296"/>
      <c r="IJ133" s="296"/>
      <c r="IK133" s="296"/>
      <c r="IL133" s="296"/>
      <c r="IM133" s="296"/>
      <c r="IN133" s="296"/>
      <c r="IO133" s="296"/>
      <c r="IP133" s="296"/>
      <c r="IQ133" s="296"/>
      <c r="IR133" s="296"/>
      <c r="IS133" s="296"/>
      <c r="IT133" s="296"/>
      <c r="IU133" s="296"/>
      <c r="IV133" s="296"/>
      <c r="IW133" s="296"/>
      <c r="IX133" s="296"/>
      <c r="IY133" s="296"/>
      <c r="IZ133" s="296"/>
      <c r="JA133" s="296"/>
      <c r="JB133" s="296"/>
      <c r="JC133" s="296"/>
      <c r="JD133" s="296"/>
      <c r="JE133" s="296"/>
      <c r="JF133" s="296"/>
      <c r="JG133" s="296"/>
      <c r="JH133" s="296"/>
      <c r="JI133" s="296"/>
      <c r="JJ133" s="296"/>
      <c r="JK133" s="296"/>
      <c r="JL133" s="296"/>
      <c r="JM133" s="296"/>
      <c r="JN133" s="296"/>
      <c r="JO133" s="296"/>
      <c r="JP133" s="296"/>
      <c r="JQ133" s="296"/>
      <c r="JR133" s="296"/>
      <c r="JS133" s="296"/>
      <c r="JT133" s="296"/>
      <c r="JU133" s="296"/>
      <c r="JV133" s="296"/>
      <c r="JW133" s="296"/>
      <c r="JX133" s="296"/>
      <c r="JY133" s="296"/>
      <c r="JZ133" s="296"/>
      <c r="KA133" s="296"/>
    </row>
    <row r="134" spans="1:287" s="480" customFormat="1" ht="24" customHeight="1">
      <c r="A134" s="295"/>
      <c r="B134" s="296"/>
      <c r="C134" s="1365" t="s">
        <v>418</v>
      </c>
      <c r="D134" s="1365"/>
      <c r="E134" s="1365"/>
      <c r="F134" s="1365"/>
      <c r="G134" s="1365"/>
      <c r="H134" s="1365"/>
      <c r="I134" s="1365"/>
      <c r="J134" s="1365"/>
      <c r="K134" s="1365"/>
      <c r="L134" s="1365"/>
      <c r="M134" s="1365"/>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c r="BQ134" s="296"/>
      <c r="BR134" s="296"/>
      <c r="BS134" s="296"/>
      <c r="BT134" s="296"/>
      <c r="BU134" s="296"/>
      <c r="BV134" s="296"/>
      <c r="BW134" s="296"/>
      <c r="BX134" s="296"/>
      <c r="BY134" s="296"/>
      <c r="BZ134" s="296"/>
      <c r="CA134" s="296"/>
      <c r="CB134" s="296"/>
      <c r="CC134" s="296"/>
      <c r="CD134" s="296"/>
      <c r="CE134" s="296"/>
      <c r="CF134" s="296"/>
      <c r="CG134" s="296"/>
      <c r="CH134" s="296"/>
      <c r="CI134" s="296"/>
      <c r="CJ134" s="296"/>
      <c r="CK134" s="296"/>
      <c r="CL134" s="296"/>
      <c r="CM134" s="296"/>
      <c r="CN134" s="296"/>
      <c r="CO134" s="296"/>
      <c r="CP134" s="296"/>
      <c r="CQ134" s="296"/>
      <c r="CR134" s="296"/>
      <c r="CS134" s="296"/>
      <c r="CT134" s="296"/>
      <c r="CU134" s="296"/>
      <c r="CV134" s="296"/>
      <c r="CW134" s="296"/>
      <c r="CX134" s="296"/>
      <c r="CY134" s="296"/>
      <c r="CZ134" s="296"/>
      <c r="DA134" s="296"/>
      <c r="DB134" s="296"/>
      <c r="DC134" s="296"/>
      <c r="DD134" s="296"/>
      <c r="DE134" s="296"/>
      <c r="DF134" s="296"/>
      <c r="DG134" s="296"/>
      <c r="DH134" s="296"/>
      <c r="DI134" s="296"/>
      <c r="DJ134" s="296"/>
      <c r="DK134" s="296"/>
      <c r="DL134" s="296"/>
      <c r="DM134" s="296"/>
      <c r="DN134" s="296"/>
      <c r="DO134" s="296"/>
      <c r="DP134" s="296"/>
      <c r="DQ134" s="296"/>
      <c r="DR134" s="296"/>
      <c r="DS134" s="296"/>
      <c r="DT134" s="296"/>
      <c r="DU134" s="296"/>
      <c r="DV134" s="296"/>
      <c r="DW134" s="296"/>
      <c r="DX134" s="296"/>
      <c r="DY134" s="296"/>
      <c r="DZ134" s="296"/>
      <c r="EA134" s="296"/>
      <c r="EB134" s="296"/>
      <c r="EC134" s="296"/>
      <c r="ED134" s="296"/>
      <c r="EE134" s="296"/>
      <c r="EF134" s="296"/>
      <c r="EG134" s="296"/>
      <c r="EH134" s="296"/>
      <c r="EI134" s="296"/>
      <c r="EJ134" s="296"/>
      <c r="EK134" s="296"/>
      <c r="EL134" s="296"/>
      <c r="EM134" s="296"/>
      <c r="EN134" s="296"/>
      <c r="EO134" s="296"/>
      <c r="EP134" s="296"/>
      <c r="EQ134" s="296"/>
      <c r="ER134" s="296"/>
      <c r="ES134" s="296"/>
      <c r="ET134" s="296"/>
      <c r="EU134" s="296"/>
      <c r="EV134" s="296"/>
      <c r="EW134" s="296"/>
      <c r="EX134" s="296"/>
      <c r="EY134" s="296"/>
      <c r="EZ134" s="296"/>
      <c r="FA134" s="296"/>
      <c r="FB134" s="296"/>
      <c r="FC134" s="296"/>
      <c r="FD134" s="296"/>
      <c r="FE134" s="296"/>
      <c r="FF134" s="296"/>
      <c r="FG134" s="296"/>
      <c r="FH134" s="296"/>
      <c r="FI134" s="296"/>
      <c r="FJ134" s="296"/>
      <c r="FK134" s="296"/>
      <c r="FL134" s="296"/>
      <c r="FM134" s="296"/>
      <c r="FN134" s="296"/>
      <c r="FO134" s="296"/>
      <c r="FP134" s="296"/>
      <c r="FQ134" s="296"/>
      <c r="FR134" s="296"/>
      <c r="FS134" s="296"/>
      <c r="FT134" s="296"/>
      <c r="FU134" s="296"/>
      <c r="FV134" s="296"/>
      <c r="FW134" s="296"/>
      <c r="FX134" s="296"/>
      <c r="FY134" s="296"/>
      <c r="FZ134" s="296"/>
      <c r="GA134" s="296"/>
      <c r="GB134" s="296"/>
      <c r="GC134" s="296"/>
      <c r="GD134" s="296"/>
      <c r="GE134" s="296"/>
      <c r="GF134" s="296"/>
      <c r="GG134" s="296"/>
      <c r="GH134" s="296"/>
      <c r="GI134" s="296"/>
      <c r="GJ134" s="296"/>
      <c r="GK134" s="296"/>
      <c r="GL134" s="296"/>
      <c r="GM134" s="296"/>
      <c r="GN134" s="296"/>
      <c r="GO134" s="296"/>
      <c r="GP134" s="296"/>
      <c r="GQ134" s="296"/>
      <c r="GR134" s="296"/>
      <c r="GS134" s="296"/>
      <c r="GT134" s="296"/>
      <c r="GU134" s="296"/>
      <c r="GV134" s="296"/>
      <c r="GW134" s="296"/>
      <c r="GX134" s="296"/>
      <c r="GY134" s="296"/>
      <c r="GZ134" s="296"/>
      <c r="HA134" s="296"/>
      <c r="HB134" s="296"/>
      <c r="HC134" s="296"/>
      <c r="HD134" s="296"/>
      <c r="HE134" s="296"/>
      <c r="HF134" s="296"/>
      <c r="HG134" s="296"/>
      <c r="HH134" s="296"/>
      <c r="HI134" s="296"/>
      <c r="HJ134" s="296"/>
      <c r="HK134" s="296"/>
      <c r="HL134" s="296"/>
      <c r="HM134" s="296"/>
      <c r="HN134" s="296"/>
      <c r="HO134" s="296"/>
      <c r="HP134" s="296"/>
      <c r="HQ134" s="296"/>
      <c r="HR134" s="296"/>
      <c r="HS134" s="296"/>
      <c r="HT134" s="296"/>
      <c r="HU134" s="296"/>
      <c r="HV134" s="296"/>
      <c r="HW134" s="296"/>
      <c r="HX134" s="296"/>
      <c r="HY134" s="296"/>
      <c r="HZ134" s="296"/>
      <c r="IA134" s="296"/>
      <c r="IB134" s="296"/>
      <c r="IC134" s="296"/>
      <c r="ID134" s="296"/>
      <c r="IE134" s="296"/>
      <c r="IF134" s="296"/>
      <c r="IG134" s="296"/>
      <c r="IH134" s="296"/>
      <c r="II134" s="296"/>
      <c r="IJ134" s="296"/>
      <c r="IK134" s="296"/>
      <c r="IL134" s="296"/>
      <c r="IM134" s="296"/>
      <c r="IN134" s="296"/>
      <c r="IO134" s="296"/>
      <c r="IP134" s="296"/>
      <c r="IQ134" s="296"/>
      <c r="IR134" s="296"/>
      <c r="IS134" s="296"/>
      <c r="IT134" s="296"/>
      <c r="IU134" s="296"/>
      <c r="IV134" s="296"/>
      <c r="IW134" s="296"/>
      <c r="IX134" s="296"/>
      <c r="IY134" s="296"/>
      <c r="IZ134" s="296"/>
      <c r="JA134" s="296"/>
      <c r="JB134" s="296"/>
      <c r="JC134" s="296"/>
      <c r="JD134" s="296"/>
      <c r="JE134" s="296"/>
      <c r="JF134" s="296"/>
      <c r="JG134" s="296"/>
      <c r="JH134" s="296"/>
      <c r="JI134" s="296"/>
      <c r="JJ134" s="296"/>
      <c r="JK134" s="296"/>
      <c r="JL134" s="296"/>
      <c r="JM134" s="296"/>
      <c r="JN134" s="296"/>
      <c r="JO134" s="296"/>
      <c r="JP134" s="296"/>
      <c r="JQ134" s="296"/>
      <c r="JR134" s="296"/>
      <c r="JS134" s="296"/>
      <c r="JT134" s="296"/>
      <c r="JU134" s="296"/>
      <c r="JV134" s="296"/>
      <c r="JW134" s="296"/>
      <c r="JX134" s="296"/>
      <c r="JY134" s="296"/>
    </row>
    <row r="135" spans="1:287" s="480" customFormat="1" ht="15" customHeight="1">
      <c r="A135" s="295"/>
      <c r="B135" s="296"/>
      <c r="C135" s="560"/>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96"/>
      <c r="AE135" s="296"/>
      <c r="AF135" s="296"/>
      <c r="AG135" s="296"/>
      <c r="AH135" s="296"/>
      <c r="AI135" s="296"/>
      <c r="AJ135" s="296"/>
      <c r="AK135" s="296"/>
      <c r="AL135" s="296"/>
      <c r="AM135" s="296"/>
      <c r="AN135" s="296"/>
      <c r="AO135" s="296"/>
      <c r="AP135" s="296"/>
      <c r="AQ135" s="296"/>
      <c r="AR135" s="296"/>
      <c r="AS135" s="296"/>
      <c r="AT135" s="296"/>
      <c r="AU135" s="296"/>
      <c r="AV135" s="296"/>
      <c r="AW135" s="296"/>
      <c r="AX135" s="296"/>
      <c r="AY135" s="296"/>
      <c r="AZ135" s="296"/>
      <c r="BA135" s="296"/>
      <c r="BB135" s="296"/>
      <c r="BC135" s="296"/>
      <c r="BD135" s="296"/>
      <c r="BE135" s="296"/>
      <c r="BF135" s="296"/>
      <c r="BG135" s="296"/>
      <c r="BH135" s="296"/>
      <c r="BI135" s="296"/>
      <c r="BJ135" s="296"/>
      <c r="BK135" s="296"/>
      <c r="BL135" s="296"/>
      <c r="BM135" s="296"/>
      <c r="BN135" s="296"/>
      <c r="BO135" s="296"/>
      <c r="BP135" s="296"/>
      <c r="BQ135" s="296"/>
      <c r="BR135" s="296"/>
      <c r="BS135" s="296"/>
      <c r="BT135" s="296"/>
      <c r="BU135" s="296"/>
      <c r="BV135" s="296"/>
      <c r="BW135" s="296"/>
      <c r="BX135" s="296"/>
      <c r="BY135" s="296"/>
      <c r="BZ135" s="296"/>
      <c r="CA135" s="296"/>
      <c r="CB135" s="296"/>
      <c r="CC135" s="296"/>
      <c r="CD135" s="296"/>
      <c r="CE135" s="296"/>
      <c r="CF135" s="296"/>
      <c r="CG135" s="296"/>
      <c r="CH135" s="296"/>
      <c r="CI135" s="296"/>
      <c r="CJ135" s="296"/>
      <c r="CK135" s="296"/>
      <c r="CL135" s="296"/>
      <c r="CM135" s="296"/>
      <c r="CN135" s="296"/>
      <c r="CO135" s="296"/>
      <c r="CP135" s="296"/>
      <c r="CQ135" s="296"/>
      <c r="CR135" s="296"/>
      <c r="CS135" s="296"/>
      <c r="CT135" s="296"/>
      <c r="CU135" s="296"/>
      <c r="CV135" s="296"/>
      <c r="CW135" s="296"/>
      <c r="CX135" s="296"/>
      <c r="CY135" s="296"/>
      <c r="CZ135" s="296"/>
      <c r="DA135" s="296"/>
      <c r="DB135" s="296"/>
      <c r="DC135" s="296"/>
      <c r="DD135" s="296"/>
      <c r="DE135" s="296"/>
      <c r="DF135" s="296"/>
      <c r="DG135" s="296"/>
      <c r="DH135" s="296"/>
      <c r="DI135" s="296"/>
      <c r="DJ135" s="296"/>
      <c r="DK135" s="296"/>
      <c r="DL135" s="296"/>
      <c r="DM135" s="296"/>
      <c r="DN135" s="296"/>
      <c r="DO135" s="296"/>
      <c r="DP135" s="296"/>
      <c r="DQ135" s="296"/>
      <c r="DR135" s="296"/>
      <c r="DS135" s="296"/>
      <c r="DT135" s="296"/>
      <c r="DU135" s="296"/>
      <c r="DV135" s="296"/>
      <c r="DW135" s="296"/>
      <c r="DX135" s="296"/>
      <c r="DY135" s="296"/>
      <c r="DZ135" s="296"/>
      <c r="EA135" s="296"/>
      <c r="EB135" s="296"/>
      <c r="EC135" s="296"/>
      <c r="ED135" s="296"/>
      <c r="EE135" s="296"/>
      <c r="EF135" s="296"/>
      <c r="EG135" s="296"/>
      <c r="EH135" s="296"/>
      <c r="EI135" s="296"/>
      <c r="EJ135" s="296"/>
      <c r="EK135" s="296"/>
      <c r="EL135" s="296"/>
      <c r="EM135" s="296"/>
      <c r="EN135" s="296"/>
      <c r="EO135" s="296"/>
      <c r="EP135" s="296"/>
      <c r="EQ135" s="296"/>
      <c r="ER135" s="296"/>
      <c r="ES135" s="296"/>
      <c r="ET135" s="296"/>
      <c r="EU135" s="296"/>
      <c r="EV135" s="296"/>
      <c r="EW135" s="296"/>
      <c r="EX135" s="296"/>
      <c r="EY135" s="296"/>
      <c r="EZ135" s="296"/>
      <c r="FA135" s="296"/>
      <c r="FB135" s="296"/>
      <c r="FC135" s="296"/>
      <c r="FD135" s="296"/>
      <c r="FE135" s="296"/>
      <c r="FF135" s="296"/>
      <c r="FG135" s="296"/>
      <c r="FH135" s="296"/>
      <c r="FI135" s="296"/>
      <c r="FJ135" s="296"/>
      <c r="FK135" s="296"/>
      <c r="FL135" s="296"/>
      <c r="FM135" s="296"/>
      <c r="FN135" s="296"/>
      <c r="FO135" s="296"/>
      <c r="FP135" s="296"/>
      <c r="FQ135" s="296"/>
      <c r="FR135" s="296"/>
      <c r="FS135" s="296"/>
      <c r="FT135" s="296"/>
      <c r="FU135" s="296"/>
      <c r="FV135" s="296"/>
      <c r="FW135" s="296"/>
      <c r="FX135" s="296"/>
      <c r="FY135" s="296"/>
      <c r="FZ135" s="296"/>
      <c r="GA135" s="296"/>
      <c r="GB135" s="296"/>
      <c r="GC135" s="296"/>
      <c r="GD135" s="296"/>
      <c r="GE135" s="296"/>
      <c r="GF135" s="296"/>
      <c r="GG135" s="296"/>
      <c r="GH135" s="296"/>
      <c r="GI135" s="296"/>
      <c r="GJ135" s="296"/>
      <c r="GK135" s="296"/>
      <c r="GL135" s="296"/>
      <c r="GM135" s="296"/>
      <c r="GN135" s="296"/>
      <c r="GO135" s="296"/>
      <c r="GP135" s="296"/>
      <c r="GQ135" s="296"/>
      <c r="GR135" s="296"/>
      <c r="GS135" s="296"/>
      <c r="GT135" s="296"/>
      <c r="GU135" s="296"/>
      <c r="GV135" s="296"/>
      <c r="GW135" s="296"/>
      <c r="GX135" s="296"/>
      <c r="GY135" s="296"/>
      <c r="GZ135" s="296"/>
      <c r="HA135" s="296"/>
      <c r="HB135" s="296"/>
      <c r="HC135" s="296"/>
      <c r="HD135" s="296"/>
      <c r="HE135" s="296"/>
      <c r="HF135" s="296"/>
      <c r="HG135" s="296"/>
      <c r="HH135" s="296"/>
      <c r="HI135" s="296"/>
      <c r="HJ135" s="296"/>
      <c r="HK135" s="296"/>
      <c r="HL135" s="296"/>
      <c r="HM135" s="296"/>
      <c r="HN135" s="296"/>
      <c r="HO135" s="296"/>
      <c r="HP135" s="296"/>
      <c r="HQ135" s="296"/>
      <c r="HR135" s="296"/>
      <c r="HS135" s="296"/>
      <c r="HT135" s="296"/>
      <c r="HU135" s="296"/>
      <c r="HV135" s="296"/>
      <c r="HW135" s="296"/>
      <c r="HX135" s="296"/>
      <c r="HY135" s="296"/>
      <c r="HZ135" s="296"/>
      <c r="IA135" s="296"/>
      <c r="IB135" s="296"/>
      <c r="IC135" s="296"/>
      <c r="ID135" s="296"/>
      <c r="IE135" s="296"/>
      <c r="IF135" s="296"/>
      <c r="IG135" s="296"/>
      <c r="IH135" s="296"/>
      <c r="II135" s="296"/>
      <c r="IJ135" s="296"/>
      <c r="IK135" s="296"/>
      <c r="IL135" s="296"/>
      <c r="IM135" s="296"/>
      <c r="IN135" s="296"/>
      <c r="IO135" s="296"/>
      <c r="IP135" s="296"/>
      <c r="IQ135" s="296"/>
      <c r="IR135" s="296"/>
      <c r="IS135" s="296"/>
      <c r="IT135" s="296"/>
      <c r="IU135" s="296"/>
      <c r="IV135" s="296"/>
      <c r="IW135" s="296"/>
      <c r="IX135" s="296"/>
      <c r="IY135" s="296"/>
      <c r="IZ135" s="296"/>
      <c r="JA135" s="296"/>
      <c r="JB135" s="296"/>
      <c r="JC135" s="296"/>
      <c r="JD135" s="296"/>
      <c r="JE135" s="296"/>
      <c r="JF135" s="296"/>
      <c r="JG135" s="296"/>
      <c r="JH135" s="296"/>
      <c r="JI135" s="296"/>
      <c r="JJ135" s="296"/>
      <c r="JK135" s="296"/>
      <c r="JL135" s="296"/>
      <c r="JM135" s="296"/>
      <c r="JN135" s="296"/>
      <c r="JO135" s="296"/>
      <c r="JP135" s="296"/>
      <c r="JQ135" s="296"/>
      <c r="JR135" s="296"/>
      <c r="JS135" s="296"/>
      <c r="JT135" s="296"/>
      <c r="JU135" s="296"/>
      <c r="JV135" s="296"/>
      <c r="JW135" s="296"/>
      <c r="JX135" s="296"/>
      <c r="JY135" s="296"/>
    </row>
    <row r="136" spans="1:287" s="480" customFormat="1" ht="15" customHeight="1">
      <c r="A136" s="295"/>
      <c r="B136" s="296"/>
      <c r="C136" s="560"/>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96"/>
      <c r="AE136" s="296"/>
      <c r="AF136" s="296"/>
      <c r="AG136" s="296"/>
      <c r="AH136" s="296"/>
      <c r="AI136" s="296"/>
      <c r="AJ136" s="296"/>
      <c r="AK136" s="296"/>
      <c r="AL136" s="296"/>
      <c r="AM136" s="296"/>
      <c r="AN136" s="296"/>
      <c r="AO136" s="296"/>
      <c r="AP136" s="296"/>
      <c r="AQ136" s="296"/>
      <c r="AR136" s="296"/>
      <c r="AS136" s="296"/>
      <c r="AT136" s="296"/>
      <c r="AU136" s="296"/>
      <c r="AV136" s="296"/>
      <c r="AW136" s="296"/>
      <c r="AX136" s="296"/>
      <c r="AY136" s="296"/>
      <c r="AZ136" s="296"/>
      <c r="BA136" s="296"/>
      <c r="BB136" s="296"/>
      <c r="BC136" s="296"/>
      <c r="BD136" s="296"/>
      <c r="BE136" s="296"/>
      <c r="BF136" s="296"/>
      <c r="BG136" s="296"/>
      <c r="BH136" s="296"/>
      <c r="BI136" s="296"/>
      <c r="BJ136" s="296"/>
      <c r="BK136" s="296"/>
      <c r="BL136" s="296"/>
      <c r="BM136" s="296"/>
      <c r="BN136" s="296"/>
      <c r="BO136" s="296"/>
      <c r="BP136" s="296"/>
      <c r="BQ136" s="296"/>
      <c r="BR136" s="296"/>
      <c r="BS136" s="296"/>
      <c r="BT136" s="296"/>
      <c r="BU136" s="296"/>
      <c r="BV136" s="296"/>
      <c r="BW136" s="296"/>
      <c r="BX136" s="296"/>
      <c r="BY136" s="296"/>
      <c r="BZ136" s="296"/>
      <c r="CA136" s="296"/>
      <c r="CB136" s="296"/>
      <c r="CC136" s="296"/>
      <c r="CD136" s="296"/>
      <c r="CE136" s="296"/>
      <c r="CF136" s="296"/>
      <c r="CG136" s="296"/>
      <c r="CH136" s="296"/>
      <c r="CI136" s="296"/>
      <c r="CJ136" s="296"/>
      <c r="CK136" s="296"/>
      <c r="CL136" s="296"/>
      <c r="CM136" s="296"/>
      <c r="CN136" s="296"/>
      <c r="CO136" s="296"/>
      <c r="CP136" s="296"/>
      <c r="CQ136" s="296"/>
      <c r="CR136" s="296"/>
      <c r="CS136" s="296"/>
      <c r="CT136" s="296"/>
      <c r="CU136" s="296"/>
      <c r="CV136" s="296"/>
      <c r="CW136" s="296"/>
      <c r="CX136" s="296"/>
      <c r="CY136" s="296"/>
      <c r="CZ136" s="296"/>
      <c r="DA136" s="296"/>
      <c r="DB136" s="296"/>
      <c r="DC136" s="296"/>
      <c r="DD136" s="296"/>
      <c r="DE136" s="296"/>
      <c r="DF136" s="296"/>
      <c r="DG136" s="296"/>
      <c r="DH136" s="296"/>
      <c r="DI136" s="296"/>
      <c r="DJ136" s="296"/>
      <c r="DK136" s="296"/>
      <c r="DL136" s="296"/>
      <c r="DM136" s="296"/>
      <c r="DN136" s="296"/>
      <c r="DO136" s="296"/>
      <c r="DP136" s="296"/>
      <c r="DQ136" s="296"/>
      <c r="DR136" s="296"/>
      <c r="DS136" s="296"/>
      <c r="DT136" s="296"/>
      <c r="DU136" s="296"/>
      <c r="DV136" s="296"/>
      <c r="DW136" s="296"/>
      <c r="DX136" s="296"/>
      <c r="DY136" s="296"/>
      <c r="DZ136" s="296"/>
      <c r="EA136" s="296"/>
      <c r="EB136" s="296"/>
      <c r="EC136" s="296"/>
      <c r="ED136" s="296"/>
      <c r="EE136" s="296"/>
      <c r="EF136" s="296"/>
      <c r="EG136" s="296"/>
      <c r="EH136" s="296"/>
      <c r="EI136" s="296"/>
      <c r="EJ136" s="296"/>
      <c r="EK136" s="296"/>
      <c r="EL136" s="296"/>
      <c r="EM136" s="296"/>
      <c r="EN136" s="296"/>
      <c r="EO136" s="296"/>
      <c r="EP136" s="296"/>
      <c r="EQ136" s="296"/>
      <c r="ER136" s="296"/>
      <c r="ES136" s="296"/>
      <c r="ET136" s="296"/>
      <c r="EU136" s="296"/>
      <c r="EV136" s="296"/>
      <c r="EW136" s="296"/>
      <c r="EX136" s="296"/>
      <c r="EY136" s="296"/>
      <c r="EZ136" s="296"/>
      <c r="FA136" s="296"/>
      <c r="FB136" s="296"/>
      <c r="FC136" s="296"/>
      <c r="FD136" s="296"/>
      <c r="FE136" s="296"/>
      <c r="FF136" s="296"/>
      <c r="FG136" s="296"/>
      <c r="FH136" s="296"/>
      <c r="FI136" s="296"/>
      <c r="FJ136" s="296"/>
      <c r="FK136" s="296"/>
      <c r="FL136" s="296"/>
      <c r="FM136" s="296"/>
      <c r="FN136" s="296"/>
      <c r="FO136" s="296"/>
      <c r="FP136" s="296"/>
      <c r="FQ136" s="296"/>
      <c r="FR136" s="296"/>
      <c r="FS136" s="296"/>
      <c r="FT136" s="296"/>
      <c r="FU136" s="296"/>
      <c r="FV136" s="296"/>
      <c r="FW136" s="296"/>
      <c r="FX136" s="296"/>
      <c r="FY136" s="296"/>
      <c r="FZ136" s="296"/>
      <c r="GA136" s="296"/>
      <c r="GB136" s="296"/>
      <c r="GC136" s="296"/>
      <c r="GD136" s="296"/>
      <c r="GE136" s="296"/>
      <c r="GF136" s="296"/>
      <c r="GG136" s="296"/>
      <c r="GH136" s="296"/>
      <c r="GI136" s="296"/>
      <c r="GJ136" s="296"/>
      <c r="GK136" s="296"/>
      <c r="GL136" s="296"/>
      <c r="GM136" s="296"/>
      <c r="GN136" s="296"/>
      <c r="GO136" s="296"/>
      <c r="GP136" s="296"/>
      <c r="GQ136" s="296"/>
      <c r="GR136" s="296"/>
      <c r="GS136" s="296"/>
      <c r="GT136" s="296"/>
      <c r="GU136" s="296"/>
      <c r="GV136" s="296"/>
      <c r="GW136" s="296"/>
      <c r="GX136" s="296"/>
      <c r="GY136" s="296"/>
      <c r="GZ136" s="296"/>
      <c r="HA136" s="296"/>
      <c r="HB136" s="296"/>
      <c r="HC136" s="296"/>
      <c r="HD136" s="296"/>
      <c r="HE136" s="296"/>
      <c r="HF136" s="296"/>
      <c r="HG136" s="296"/>
      <c r="HH136" s="296"/>
      <c r="HI136" s="296"/>
      <c r="HJ136" s="296"/>
      <c r="HK136" s="296"/>
      <c r="HL136" s="296"/>
      <c r="HM136" s="296"/>
      <c r="HN136" s="296"/>
      <c r="HO136" s="296"/>
      <c r="HP136" s="296"/>
      <c r="HQ136" s="296"/>
      <c r="HR136" s="296"/>
      <c r="HS136" s="296"/>
      <c r="HT136" s="296"/>
      <c r="HU136" s="296"/>
      <c r="HV136" s="296"/>
      <c r="HW136" s="296"/>
      <c r="HX136" s="296"/>
      <c r="HY136" s="296"/>
      <c r="HZ136" s="296"/>
      <c r="IA136" s="296"/>
      <c r="IB136" s="296"/>
      <c r="IC136" s="296"/>
      <c r="ID136" s="296"/>
      <c r="IE136" s="296"/>
      <c r="IF136" s="296"/>
      <c r="IG136" s="296"/>
      <c r="IH136" s="296"/>
      <c r="II136" s="296"/>
      <c r="IJ136" s="296"/>
      <c r="IK136" s="296"/>
      <c r="IL136" s="296"/>
      <c r="IM136" s="296"/>
      <c r="IN136" s="296"/>
      <c r="IO136" s="296"/>
      <c r="IP136" s="296"/>
      <c r="IQ136" s="296"/>
      <c r="IR136" s="296"/>
      <c r="IS136" s="296"/>
      <c r="IT136" s="296"/>
      <c r="IU136" s="296"/>
      <c r="IV136" s="296"/>
      <c r="IW136" s="296"/>
      <c r="IX136" s="296"/>
      <c r="IY136" s="296"/>
      <c r="IZ136" s="296"/>
      <c r="JA136" s="296"/>
      <c r="JB136" s="296"/>
      <c r="JC136" s="296"/>
      <c r="JD136" s="296"/>
      <c r="JE136" s="296"/>
      <c r="JF136" s="296"/>
      <c r="JG136" s="296"/>
      <c r="JH136" s="296"/>
      <c r="JI136" s="296"/>
      <c r="JJ136" s="296"/>
      <c r="JK136" s="296"/>
      <c r="JL136" s="296"/>
      <c r="JM136" s="296"/>
      <c r="JN136" s="296"/>
      <c r="JO136" s="296"/>
      <c r="JP136" s="296"/>
      <c r="JQ136" s="296"/>
      <c r="JR136" s="296"/>
      <c r="JS136" s="296"/>
      <c r="JT136" s="296"/>
      <c r="JU136" s="296"/>
      <c r="JV136" s="296"/>
      <c r="JW136" s="296"/>
      <c r="JX136" s="296"/>
      <c r="JY136" s="296"/>
    </row>
    <row r="137" spans="1:287" s="480" customFormat="1" ht="15" customHeight="1">
      <c r="A137" s="295"/>
      <c r="B137" s="296"/>
      <c r="C137" s="1357" t="s">
        <v>67</v>
      </c>
      <c r="D137" s="1357"/>
      <c r="E137" s="1357"/>
      <c r="F137" s="1357"/>
      <c r="G137" s="1357"/>
      <c r="H137" s="1357"/>
      <c r="I137" s="1357"/>
      <c r="J137" s="1357"/>
      <c r="K137" s="1357"/>
      <c r="L137" s="1357"/>
      <c r="M137" s="1357"/>
      <c r="N137" s="1357"/>
      <c r="O137" s="1357"/>
      <c r="P137" s="1357"/>
      <c r="Q137" s="1357"/>
      <c r="R137" s="1357"/>
      <c r="S137" s="1357"/>
      <c r="T137" s="1357"/>
      <c r="U137" s="1357"/>
      <c r="V137" s="1357"/>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c r="AW137" s="296"/>
      <c r="AX137" s="296"/>
      <c r="AY137" s="296"/>
      <c r="AZ137" s="296"/>
      <c r="BA137" s="296"/>
      <c r="BB137" s="296"/>
      <c r="BC137" s="296"/>
      <c r="BD137" s="296"/>
      <c r="BE137" s="296"/>
      <c r="BF137" s="296"/>
      <c r="BG137" s="296"/>
      <c r="BH137" s="296"/>
      <c r="BI137" s="296"/>
      <c r="BJ137" s="296"/>
      <c r="BK137" s="296"/>
      <c r="BL137" s="296"/>
      <c r="BM137" s="296"/>
      <c r="BN137" s="296"/>
      <c r="BO137" s="296"/>
      <c r="BP137" s="296"/>
      <c r="BQ137" s="296"/>
      <c r="BR137" s="296"/>
      <c r="BS137" s="296"/>
      <c r="BT137" s="296"/>
      <c r="BU137" s="296"/>
      <c r="BV137" s="296"/>
      <c r="BW137" s="296"/>
      <c r="BX137" s="296"/>
      <c r="BY137" s="296"/>
      <c r="BZ137" s="296"/>
      <c r="CA137" s="296"/>
      <c r="CB137" s="296"/>
      <c r="CC137" s="296"/>
      <c r="CD137" s="296"/>
      <c r="CE137" s="296"/>
      <c r="CF137" s="296"/>
      <c r="CG137" s="296"/>
      <c r="CH137" s="296"/>
      <c r="CI137" s="296"/>
      <c r="CJ137" s="296"/>
      <c r="CK137" s="296"/>
      <c r="CL137" s="296"/>
      <c r="CM137" s="296"/>
      <c r="CN137" s="296"/>
      <c r="CO137" s="296"/>
      <c r="CP137" s="296"/>
      <c r="CQ137" s="296"/>
      <c r="CR137" s="296"/>
      <c r="CS137" s="296"/>
      <c r="CT137" s="296"/>
      <c r="CU137" s="296"/>
      <c r="CV137" s="296"/>
      <c r="CW137" s="296"/>
      <c r="CX137" s="296"/>
      <c r="CY137" s="296"/>
      <c r="CZ137" s="296"/>
      <c r="DA137" s="296"/>
      <c r="DB137" s="296"/>
      <c r="DC137" s="296"/>
      <c r="DD137" s="296"/>
      <c r="DE137" s="296"/>
      <c r="DF137" s="296"/>
      <c r="DG137" s="296"/>
      <c r="DH137" s="296"/>
      <c r="DI137" s="296"/>
      <c r="DJ137" s="296"/>
      <c r="DK137" s="296"/>
      <c r="DL137" s="296"/>
      <c r="DM137" s="296"/>
      <c r="DN137" s="296"/>
      <c r="DO137" s="296"/>
      <c r="DP137" s="296"/>
      <c r="DQ137" s="296"/>
      <c r="DR137" s="296"/>
      <c r="DS137" s="296"/>
      <c r="DT137" s="296"/>
      <c r="DU137" s="296"/>
      <c r="DV137" s="296"/>
      <c r="DW137" s="296"/>
      <c r="DX137" s="296"/>
      <c r="DY137" s="296"/>
      <c r="DZ137" s="296"/>
      <c r="EA137" s="296"/>
      <c r="EB137" s="296"/>
      <c r="EC137" s="296"/>
      <c r="ED137" s="296"/>
      <c r="EE137" s="296"/>
      <c r="EF137" s="296"/>
      <c r="EG137" s="296"/>
      <c r="EH137" s="296"/>
      <c r="EI137" s="296"/>
      <c r="EJ137" s="296"/>
      <c r="EK137" s="296"/>
      <c r="EL137" s="296"/>
      <c r="EM137" s="296"/>
      <c r="EN137" s="296"/>
      <c r="EO137" s="296"/>
      <c r="EP137" s="296"/>
      <c r="EQ137" s="296"/>
      <c r="ER137" s="296"/>
      <c r="ES137" s="296"/>
      <c r="ET137" s="296"/>
      <c r="EU137" s="296"/>
      <c r="EV137" s="296"/>
      <c r="EW137" s="296"/>
      <c r="EX137" s="296"/>
      <c r="EY137" s="296"/>
      <c r="EZ137" s="296"/>
      <c r="FA137" s="296"/>
      <c r="FB137" s="296"/>
      <c r="FC137" s="296"/>
      <c r="FD137" s="296"/>
      <c r="FE137" s="296"/>
      <c r="FF137" s="296"/>
      <c r="FG137" s="296"/>
      <c r="FH137" s="296"/>
      <c r="FI137" s="296"/>
      <c r="FJ137" s="296"/>
      <c r="FK137" s="296"/>
      <c r="FL137" s="296"/>
      <c r="FM137" s="296"/>
      <c r="FN137" s="296"/>
      <c r="FO137" s="296"/>
      <c r="FP137" s="296"/>
      <c r="FQ137" s="296"/>
      <c r="FR137" s="296"/>
      <c r="FS137" s="296"/>
      <c r="FT137" s="296"/>
      <c r="FU137" s="296"/>
      <c r="FV137" s="296"/>
      <c r="FW137" s="296"/>
      <c r="FX137" s="296"/>
      <c r="FY137" s="296"/>
      <c r="FZ137" s="296"/>
      <c r="GA137" s="296"/>
      <c r="GB137" s="296"/>
      <c r="GC137" s="296"/>
      <c r="GD137" s="296"/>
      <c r="GE137" s="296"/>
      <c r="GF137" s="296"/>
      <c r="GG137" s="296"/>
      <c r="GH137" s="296"/>
      <c r="GI137" s="296"/>
      <c r="GJ137" s="296"/>
      <c r="GK137" s="296"/>
      <c r="GL137" s="296"/>
      <c r="GM137" s="296"/>
      <c r="GN137" s="296"/>
      <c r="GO137" s="296"/>
      <c r="GP137" s="296"/>
      <c r="GQ137" s="296"/>
      <c r="GR137" s="296"/>
      <c r="GS137" s="296"/>
      <c r="GT137" s="296"/>
      <c r="GU137" s="296"/>
      <c r="GV137" s="296"/>
      <c r="GW137" s="296"/>
      <c r="GX137" s="296"/>
      <c r="GY137" s="296"/>
      <c r="GZ137" s="296"/>
      <c r="HA137" s="296"/>
      <c r="HB137" s="296"/>
      <c r="HC137" s="296"/>
      <c r="HD137" s="296"/>
      <c r="HE137" s="296"/>
      <c r="HF137" s="296"/>
      <c r="HG137" s="296"/>
      <c r="HH137" s="296"/>
      <c r="HI137" s="296"/>
      <c r="HJ137" s="296"/>
      <c r="HK137" s="296"/>
      <c r="HL137" s="296"/>
      <c r="HM137" s="296"/>
      <c r="HN137" s="296"/>
      <c r="HO137" s="296"/>
      <c r="HP137" s="296"/>
      <c r="HQ137" s="296"/>
      <c r="HR137" s="296"/>
      <c r="HS137" s="296"/>
      <c r="HT137" s="296"/>
      <c r="HU137" s="296"/>
      <c r="HV137" s="296"/>
      <c r="HW137" s="296"/>
      <c r="HX137" s="296"/>
      <c r="HY137" s="296"/>
      <c r="HZ137" s="296"/>
      <c r="IA137" s="296"/>
      <c r="IB137" s="296"/>
      <c r="IC137" s="296"/>
      <c r="ID137" s="296"/>
      <c r="IE137" s="296"/>
      <c r="IF137" s="296"/>
      <c r="IG137" s="296"/>
      <c r="IH137" s="296"/>
      <c r="II137" s="296"/>
      <c r="IJ137" s="296"/>
      <c r="IK137" s="296"/>
      <c r="IL137" s="296"/>
      <c r="IM137" s="296"/>
      <c r="IN137" s="296"/>
      <c r="IO137" s="296"/>
      <c r="IP137" s="296"/>
      <c r="IQ137" s="296"/>
      <c r="IR137" s="296"/>
      <c r="IS137" s="296"/>
      <c r="IT137" s="296"/>
      <c r="IU137" s="296"/>
      <c r="IV137" s="296"/>
      <c r="IW137" s="296"/>
      <c r="IX137" s="296"/>
      <c r="IY137" s="296"/>
      <c r="IZ137" s="296"/>
      <c r="JA137" s="296"/>
      <c r="JB137" s="296"/>
      <c r="JC137" s="296"/>
      <c r="JD137" s="296"/>
      <c r="JE137" s="296"/>
      <c r="JF137" s="296"/>
      <c r="JG137" s="296"/>
      <c r="JH137" s="296"/>
      <c r="JI137" s="296"/>
      <c r="JJ137" s="296"/>
      <c r="JK137" s="296"/>
      <c r="JL137" s="296"/>
      <c r="JM137" s="296"/>
      <c r="JN137" s="296"/>
      <c r="JO137" s="296"/>
      <c r="JP137" s="296"/>
      <c r="JQ137" s="296"/>
      <c r="JR137" s="296"/>
      <c r="JS137" s="296"/>
      <c r="JT137" s="296"/>
      <c r="JU137" s="296"/>
      <c r="JV137" s="296"/>
      <c r="JW137" s="296"/>
      <c r="JX137" s="296"/>
      <c r="JY137" s="296"/>
    </row>
    <row r="138" spans="1:287" s="480" customFormat="1" ht="15" customHeight="1">
      <c r="A138" s="295"/>
      <c r="B138" s="296"/>
      <c r="C138" s="56" t="s">
        <v>42</v>
      </c>
      <c r="D138" s="56"/>
      <c r="E138" s="1321">
        <v>2023</v>
      </c>
      <c r="F138" s="1321"/>
      <c r="G138" s="1321"/>
      <c r="H138" s="1321"/>
      <c r="I138" s="1321"/>
      <c r="J138" s="1321"/>
      <c r="K138" s="1321">
        <v>2024</v>
      </c>
      <c r="L138" s="1321"/>
      <c r="M138" s="1321"/>
      <c r="N138" s="1321"/>
      <c r="O138" s="1321"/>
      <c r="P138" s="1321"/>
      <c r="Q138" s="1358">
        <v>2025</v>
      </c>
      <c r="R138" s="1359"/>
      <c r="S138" s="1359"/>
      <c r="T138" s="1359"/>
      <c r="U138" s="1359"/>
      <c r="V138" s="1360"/>
      <c r="W138" s="296"/>
      <c r="X138" s="296"/>
      <c r="Y138" s="296"/>
      <c r="Z138" s="296"/>
      <c r="AA138" s="296"/>
      <c r="AB138" s="296"/>
      <c r="AC138" s="296"/>
    </row>
    <row r="139" spans="1:287" s="480" customFormat="1" ht="15" customHeight="1">
      <c r="A139" s="295"/>
      <c r="B139" s="296"/>
      <c r="C139" s="56"/>
      <c r="D139" s="56"/>
      <c r="E139" s="300" t="s">
        <v>53</v>
      </c>
      <c r="F139" s="300" t="s">
        <v>54</v>
      </c>
      <c r="G139" s="300" t="s">
        <v>55</v>
      </c>
      <c r="H139" s="300" t="s">
        <v>68</v>
      </c>
      <c r="I139" s="300" t="s">
        <v>69</v>
      </c>
      <c r="J139" s="300" t="s">
        <v>70</v>
      </c>
      <c r="K139" s="300" t="s">
        <v>53</v>
      </c>
      <c r="L139" s="300" t="s">
        <v>54</v>
      </c>
      <c r="M139" s="300" t="s">
        <v>55</v>
      </c>
      <c r="N139" s="300" t="s">
        <v>68</v>
      </c>
      <c r="O139" s="300" t="s">
        <v>69</v>
      </c>
      <c r="P139" s="300" t="s">
        <v>70</v>
      </c>
      <c r="Q139" s="300" t="s">
        <v>53</v>
      </c>
      <c r="R139" s="300" t="s">
        <v>54</v>
      </c>
      <c r="S139" s="300" t="s">
        <v>55</v>
      </c>
      <c r="T139" s="300" t="s">
        <v>68</v>
      </c>
      <c r="U139" s="300" t="s">
        <v>69</v>
      </c>
      <c r="V139" s="300" t="s">
        <v>70</v>
      </c>
      <c r="W139" s="296"/>
      <c r="X139" s="296"/>
      <c r="Y139" s="296"/>
      <c r="Z139" s="296"/>
      <c r="AA139" s="296"/>
      <c r="AB139" s="296"/>
      <c r="AC139" s="296"/>
    </row>
    <row r="140" spans="1:287" s="480" customFormat="1" ht="15" customHeight="1">
      <c r="A140" s="295"/>
      <c r="B140" s="296"/>
      <c r="C140" s="1294" t="s">
        <v>71</v>
      </c>
      <c r="D140" s="1295"/>
      <c r="E140" s="586">
        <v>0</v>
      </c>
      <c r="F140" s="587">
        <v>1</v>
      </c>
      <c r="G140" s="587">
        <v>0</v>
      </c>
      <c r="H140" s="587">
        <v>0</v>
      </c>
      <c r="I140" s="587">
        <v>0</v>
      </c>
      <c r="J140" s="588">
        <v>0</v>
      </c>
      <c r="K140" s="589">
        <v>0</v>
      </c>
      <c r="L140" s="590">
        <v>0.66669999999999996</v>
      </c>
      <c r="M140" s="590">
        <v>0</v>
      </c>
      <c r="N140" s="590">
        <v>0</v>
      </c>
      <c r="O140" s="590">
        <v>0</v>
      </c>
      <c r="P140" s="591">
        <v>0.33329999999999999</v>
      </c>
      <c r="Q140" s="587">
        <v>0</v>
      </c>
      <c r="R140" s="587">
        <v>1</v>
      </c>
      <c r="S140" s="587">
        <v>0</v>
      </c>
      <c r="T140" s="587">
        <v>0</v>
      </c>
      <c r="U140" s="587">
        <v>0</v>
      </c>
      <c r="V140" s="587">
        <v>0</v>
      </c>
      <c r="W140" s="296"/>
      <c r="X140" s="296"/>
      <c r="Y140" s="296"/>
      <c r="Z140" s="296"/>
      <c r="AA140" s="296"/>
      <c r="AB140" s="296"/>
      <c r="AC140" s="296"/>
    </row>
    <row r="141" spans="1:287" s="480" customFormat="1" ht="15" customHeight="1">
      <c r="A141" s="295"/>
      <c r="B141" s="296"/>
      <c r="C141" s="1294" t="s">
        <v>72</v>
      </c>
      <c r="D141" s="1295"/>
      <c r="E141" s="592">
        <v>1.7999999999999999E-2</v>
      </c>
      <c r="F141" s="593">
        <v>0.84</v>
      </c>
      <c r="G141" s="593">
        <v>0</v>
      </c>
      <c r="H141" s="593">
        <v>7.0999999999999994E-2</v>
      </c>
      <c r="I141" s="593">
        <v>0</v>
      </c>
      <c r="J141" s="594">
        <v>7.0999999999999994E-2</v>
      </c>
      <c r="K141" s="595">
        <v>1.61E-2</v>
      </c>
      <c r="L141" s="596">
        <v>0.8468</v>
      </c>
      <c r="M141" s="596">
        <v>0</v>
      </c>
      <c r="N141" s="596">
        <v>8.0600000000000005E-2</v>
      </c>
      <c r="O141" s="596">
        <v>0</v>
      </c>
      <c r="P141" s="597">
        <v>5.6500000000000002E-2</v>
      </c>
      <c r="Q141" s="593">
        <v>8.0000000000000002E-3</v>
      </c>
      <c r="R141" s="593">
        <v>0.84699999999999998</v>
      </c>
      <c r="S141" s="593">
        <v>0</v>
      </c>
      <c r="T141" s="593">
        <v>8.8999999999999996E-2</v>
      </c>
      <c r="U141" s="593">
        <v>8.0000000000000002E-3</v>
      </c>
      <c r="V141" s="593">
        <v>4.8000000000000001E-2</v>
      </c>
      <c r="W141" s="296"/>
      <c r="X141" s="296"/>
      <c r="Y141" s="296"/>
      <c r="Z141" s="296"/>
      <c r="AA141" s="296"/>
      <c r="AB141" s="296"/>
      <c r="AC141" s="296"/>
    </row>
    <row r="142" spans="1:287" s="480" customFormat="1" ht="15" customHeight="1">
      <c r="A142" s="295"/>
      <c r="B142" s="296"/>
      <c r="C142" s="1294" t="s">
        <v>73</v>
      </c>
      <c r="D142" s="1295"/>
      <c r="E142" s="586">
        <v>0.03</v>
      </c>
      <c r="F142" s="587">
        <v>0.68200000000000005</v>
      </c>
      <c r="G142" s="587">
        <v>0</v>
      </c>
      <c r="H142" s="587">
        <v>0.14599999999999999</v>
      </c>
      <c r="I142" s="587">
        <v>3.3000000000000002E-2</v>
      </c>
      <c r="J142" s="588">
        <v>0.109</v>
      </c>
      <c r="K142" s="589">
        <v>3.4799999999999998E-2</v>
      </c>
      <c r="L142" s="590">
        <v>0.68989999999999996</v>
      </c>
      <c r="M142" s="590">
        <v>3.5000000000000001E-3</v>
      </c>
      <c r="N142" s="590">
        <v>0.15679999999999999</v>
      </c>
      <c r="O142" s="590">
        <v>3.1399999999999997E-2</v>
      </c>
      <c r="P142" s="591">
        <v>8.3599999999999994E-2</v>
      </c>
      <c r="Q142" s="587">
        <v>3.5000000000000003E-2</v>
      </c>
      <c r="R142" s="587">
        <v>0.67800000000000005</v>
      </c>
      <c r="S142" s="587">
        <v>3.0000000000000001E-3</v>
      </c>
      <c r="T142" s="587">
        <v>0.189</v>
      </c>
      <c r="U142" s="587">
        <v>2.1000000000000001E-2</v>
      </c>
      <c r="V142" s="587">
        <v>7.2999999999999995E-2</v>
      </c>
      <c r="W142" s="296"/>
      <c r="X142" s="296"/>
      <c r="Y142" s="296"/>
      <c r="Z142" s="296"/>
      <c r="AA142" s="296"/>
      <c r="AB142" s="296"/>
      <c r="AC142" s="296"/>
    </row>
    <row r="143" spans="1:287" s="480" customFormat="1" ht="15" customHeight="1">
      <c r="A143" s="295"/>
      <c r="B143" s="296"/>
      <c r="C143" s="1294" t="s">
        <v>74</v>
      </c>
      <c r="D143" s="1295"/>
      <c r="E143" s="592">
        <v>8.9999999999999993E-3</v>
      </c>
      <c r="F143" s="593">
        <v>0.60599999999999998</v>
      </c>
      <c r="G143" s="593">
        <v>1E-3</v>
      </c>
      <c r="H143" s="593">
        <v>0.247</v>
      </c>
      <c r="I143" s="593">
        <v>6.5000000000000002E-2</v>
      </c>
      <c r="J143" s="594">
        <v>7.1999999999999995E-2</v>
      </c>
      <c r="K143" s="595">
        <v>1.0200000000000001E-2</v>
      </c>
      <c r="L143" s="596">
        <v>0.61599999999999999</v>
      </c>
      <c r="M143" s="596">
        <v>0</v>
      </c>
      <c r="N143" s="596">
        <v>0.25559999999999999</v>
      </c>
      <c r="O143" s="596">
        <v>6.8699999999999997E-2</v>
      </c>
      <c r="P143" s="597">
        <v>4.9399999999999999E-2</v>
      </c>
      <c r="Q143" s="593">
        <v>0.01</v>
      </c>
      <c r="R143" s="593">
        <v>0.60499999999999998</v>
      </c>
      <c r="S143" s="593">
        <v>1E-3</v>
      </c>
      <c r="T143" s="593">
        <v>0.26</v>
      </c>
      <c r="U143" s="593">
        <v>6.7000000000000004E-2</v>
      </c>
      <c r="V143" s="593">
        <v>5.8000000000000003E-2</v>
      </c>
      <c r="W143" s="296"/>
      <c r="X143" s="296"/>
      <c r="Y143" s="296"/>
      <c r="Z143" s="296"/>
      <c r="AA143" s="296"/>
      <c r="AB143" s="296"/>
      <c r="AC143" s="296"/>
    </row>
    <row r="144" spans="1:287" s="480" customFormat="1" ht="15" customHeight="1">
      <c r="A144" s="295"/>
      <c r="B144" s="296"/>
      <c r="C144" s="1294" t="s">
        <v>75</v>
      </c>
      <c r="D144" s="1295"/>
      <c r="E144" s="586">
        <v>6.0000000000000001E-3</v>
      </c>
      <c r="F144" s="587">
        <v>0.48099999999999998</v>
      </c>
      <c r="G144" s="587">
        <v>2E-3</v>
      </c>
      <c r="H144" s="587">
        <v>0.35299999999999998</v>
      </c>
      <c r="I144" s="587">
        <v>9.2999999999999999E-2</v>
      </c>
      <c r="J144" s="588">
        <v>6.5000000000000002E-2</v>
      </c>
      <c r="K144" s="589">
        <v>6.6E-3</v>
      </c>
      <c r="L144" s="590">
        <v>0.47749999999999998</v>
      </c>
      <c r="M144" s="590">
        <v>1.9E-3</v>
      </c>
      <c r="N144" s="590">
        <v>0.37990000000000002</v>
      </c>
      <c r="O144" s="590">
        <v>9.5799999999999996E-2</v>
      </c>
      <c r="P144" s="591">
        <v>3.8199999999999998E-2</v>
      </c>
      <c r="Q144" s="587">
        <v>5.0000000000000001E-3</v>
      </c>
      <c r="R144" s="587">
        <v>0.46100000000000002</v>
      </c>
      <c r="S144" s="587">
        <v>2E-3</v>
      </c>
      <c r="T144" s="587">
        <v>0.38700000000000001</v>
      </c>
      <c r="U144" s="587">
        <v>9.9000000000000005E-2</v>
      </c>
      <c r="V144" s="587">
        <v>4.5999999999999999E-2</v>
      </c>
      <c r="W144" s="296"/>
      <c r="X144" s="296"/>
      <c r="Y144" s="296"/>
      <c r="Z144" s="296"/>
      <c r="AA144" s="296"/>
      <c r="AB144" s="296"/>
      <c r="AC144" s="296"/>
    </row>
    <row r="145" spans="1:29" s="480" customFormat="1" ht="15" customHeight="1">
      <c r="A145" s="295"/>
      <c r="B145" s="296"/>
      <c r="C145" s="1294" t="s">
        <v>76</v>
      </c>
      <c r="D145" s="1295"/>
      <c r="E145" s="598">
        <v>0.01</v>
      </c>
      <c r="F145" s="599">
        <v>0.59099999999999997</v>
      </c>
      <c r="G145" s="599">
        <v>1.7000000000000001E-2</v>
      </c>
      <c r="H145" s="599">
        <v>0.26100000000000001</v>
      </c>
      <c r="I145" s="599">
        <v>0.104</v>
      </c>
      <c r="J145" s="600">
        <v>1.7000000000000001E-2</v>
      </c>
      <c r="K145" s="601">
        <v>0</v>
      </c>
      <c r="L145" s="602">
        <v>0.60929999999999995</v>
      </c>
      <c r="M145" s="602">
        <v>0</v>
      </c>
      <c r="N145" s="602">
        <v>0.29799999999999999</v>
      </c>
      <c r="O145" s="602">
        <v>7.2800000000000004E-2</v>
      </c>
      <c r="P145" s="603">
        <v>1.9900000000000001E-2</v>
      </c>
      <c r="Q145" s="599">
        <v>0</v>
      </c>
      <c r="R145" s="599">
        <v>0.64400000000000002</v>
      </c>
      <c r="S145" s="599">
        <v>0</v>
      </c>
      <c r="T145" s="599">
        <v>0.28199999999999997</v>
      </c>
      <c r="U145" s="599">
        <v>4.7E-2</v>
      </c>
      <c r="V145" s="599">
        <v>2.7E-2</v>
      </c>
      <c r="W145" s="296"/>
      <c r="X145" s="296"/>
      <c r="Y145" s="296"/>
      <c r="Z145" s="296"/>
      <c r="AA145" s="296"/>
      <c r="AB145" s="296"/>
      <c r="AC145" s="296"/>
    </row>
    <row r="146" spans="1:29" s="480" customFormat="1" ht="15" customHeight="1">
      <c r="A146" s="295"/>
      <c r="B146" s="296"/>
      <c r="C146" s="1294" t="s">
        <v>77</v>
      </c>
      <c r="D146" s="1295"/>
      <c r="E146" s="592">
        <v>0</v>
      </c>
      <c r="F146" s="593">
        <v>0.47299999999999998</v>
      </c>
      <c r="G146" s="593">
        <v>0</v>
      </c>
      <c r="H146" s="593">
        <v>0.36399999999999999</v>
      </c>
      <c r="I146" s="593">
        <v>0.11600000000000001</v>
      </c>
      <c r="J146" s="594">
        <v>4.7E-2</v>
      </c>
      <c r="K146" s="595">
        <v>6.4999999999999997E-3</v>
      </c>
      <c r="L146" s="596">
        <v>0.50649999999999995</v>
      </c>
      <c r="M146" s="596">
        <v>0</v>
      </c>
      <c r="N146" s="596">
        <v>0.3896</v>
      </c>
      <c r="O146" s="596">
        <v>7.7899999999999997E-2</v>
      </c>
      <c r="P146" s="597">
        <v>1.95E-2</v>
      </c>
      <c r="Q146" s="593">
        <v>0</v>
      </c>
      <c r="R146" s="593">
        <v>0.435</v>
      </c>
      <c r="S146" s="593">
        <v>0</v>
      </c>
      <c r="T146" s="593">
        <v>0.442</v>
      </c>
      <c r="U146" s="593">
        <v>0.10199999999999999</v>
      </c>
      <c r="V146" s="593">
        <v>0.02</v>
      </c>
      <c r="W146" s="296"/>
      <c r="X146" s="296"/>
      <c r="Y146" s="296"/>
      <c r="Z146" s="296"/>
      <c r="AA146" s="296"/>
      <c r="AB146" s="296"/>
      <c r="AC146" s="296"/>
    </row>
    <row r="147" spans="1:29" s="480" customFormat="1" ht="15" customHeight="1">
      <c r="A147" s="295"/>
      <c r="B147" s="296"/>
      <c r="C147" s="1352" t="s">
        <v>45</v>
      </c>
      <c r="D147" s="1353"/>
      <c r="E147" s="604">
        <v>8.9999999999999993E-3</v>
      </c>
      <c r="F147" s="605">
        <v>0.52600000000000002</v>
      </c>
      <c r="G147" s="605">
        <v>1E-3</v>
      </c>
      <c r="H147" s="605">
        <v>0.308</v>
      </c>
      <c r="I147" s="605">
        <v>8.1000000000000003E-2</v>
      </c>
      <c r="J147" s="606">
        <v>7.4999999999999997E-2</v>
      </c>
      <c r="K147" s="607">
        <v>8.6999999999999994E-3</v>
      </c>
      <c r="L147" s="608">
        <v>0.53210000000000002</v>
      </c>
      <c r="M147" s="608">
        <v>1.4E-3</v>
      </c>
      <c r="N147" s="608">
        <v>0.33160000000000001</v>
      </c>
      <c r="O147" s="608">
        <v>8.3599999999999994E-2</v>
      </c>
      <c r="P147" s="609">
        <v>4.2700000000000002E-2</v>
      </c>
      <c r="Q147" s="605">
        <v>7.0000000000000001E-3</v>
      </c>
      <c r="R147" s="605">
        <v>0.51800000000000002</v>
      </c>
      <c r="S147" s="605">
        <v>2E-3</v>
      </c>
      <c r="T147" s="605">
        <v>0.33900000000000002</v>
      </c>
      <c r="U147" s="605">
        <v>8.5000000000000006E-2</v>
      </c>
      <c r="V147" s="605">
        <v>4.9000000000000002E-2</v>
      </c>
      <c r="W147" s="296"/>
      <c r="X147" s="296"/>
      <c r="Y147" s="296"/>
      <c r="Z147" s="296"/>
      <c r="AA147" s="296"/>
      <c r="AB147" s="296"/>
      <c r="AC147" s="296"/>
    </row>
    <row r="148" spans="1:29" ht="38.25" customHeight="1">
      <c r="A148" s="295"/>
      <c r="C148" s="1351" t="s">
        <v>1248</v>
      </c>
      <c r="D148" s="1351"/>
      <c r="E148" s="1351"/>
      <c r="F148" s="1351"/>
      <c r="G148" s="1351"/>
      <c r="H148" s="1351"/>
      <c r="I148" s="1351"/>
      <c r="J148" s="1351"/>
      <c r="K148" s="1351"/>
      <c r="L148" s="1351"/>
      <c r="M148" s="1351"/>
      <c r="N148" s="480"/>
      <c r="O148" s="480"/>
      <c r="P148" s="480"/>
    </row>
    <row r="149" spans="1:29" ht="15" customHeight="1">
      <c r="A149" s="295"/>
      <c r="C149" s="117"/>
      <c r="D149" s="117"/>
      <c r="E149" s="117"/>
      <c r="F149" s="117"/>
      <c r="G149" s="117"/>
      <c r="H149" s="117"/>
      <c r="I149" s="117"/>
      <c r="J149" s="117"/>
      <c r="K149" s="117"/>
      <c r="L149" s="117"/>
      <c r="M149" s="117"/>
      <c r="N149" s="480"/>
      <c r="O149" s="480"/>
      <c r="P149" s="480"/>
    </row>
    <row r="150" spans="1:29" ht="15" customHeight="1">
      <c r="A150" s="295"/>
      <c r="C150" s="117"/>
      <c r="D150" s="117"/>
      <c r="E150" s="117"/>
      <c r="F150" s="117"/>
      <c r="G150" s="117"/>
      <c r="H150" s="117"/>
      <c r="I150" s="117"/>
      <c r="J150" s="117"/>
      <c r="K150" s="117"/>
      <c r="L150" s="117"/>
      <c r="M150" s="117"/>
      <c r="N150" s="480"/>
      <c r="O150" s="480"/>
      <c r="P150" s="480"/>
    </row>
    <row r="151" spans="1:29" ht="15" customHeight="1">
      <c r="A151" s="295"/>
      <c r="C151" s="1316" t="s">
        <v>420</v>
      </c>
      <c r="D151" s="1317"/>
      <c r="E151" s="1317"/>
      <c r="F151" s="1317"/>
      <c r="G151" s="1317"/>
      <c r="H151" s="1317"/>
      <c r="I151" s="1317"/>
      <c r="J151" s="1317"/>
      <c r="K151" s="1317"/>
      <c r="L151" s="1317"/>
      <c r="M151" s="1317"/>
      <c r="N151" s="480"/>
      <c r="O151" s="480"/>
      <c r="P151" s="480"/>
    </row>
    <row r="152" spans="1:29" ht="15" customHeight="1">
      <c r="A152" s="295"/>
      <c r="C152" s="1399" t="s">
        <v>1561</v>
      </c>
      <c r="D152" s="1399"/>
      <c r="E152" s="1399"/>
      <c r="F152" s="1399"/>
      <c r="G152" s="1399"/>
      <c r="H152" s="1399"/>
      <c r="I152" s="1399"/>
      <c r="J152" s="1399"/>
      <c r="K152" s="1399"/>
      <c r="L152" s="1399"/>
      <c r="M152" s="1399"/>
      <c r="N152" s="480"/>
      <c r="O152" s="480"/>
      <c r="P152" s="480"/>
    </row>
    <row r="153" spans="1:29" ht="15" customHeight="1">
      <c r="A153" s="295"/>
      <c r="C153" s="1399"/>
      <c r="D153" s="1399"/>
      <c r="E153" s="1399"/>
      <c r="F153" s="1399"/>
      <c r="G153" s="1399"/>
      <c r="H153" s="1399"/>
      <c r="I153" s="1399"/>
      <c r="J153" s="1399"/>
      <c r="K153" s="1399"/>
      <c r="L153" s="1399"/>
      <c r="M153" s="1399"/>
      <c r="N153" s="480"/>
      <c r="O153" s="480"/>
      <c r="P153" s="480"/>
    </row>
    <row r="154" spans="1:29" ht="15" customHeight="1">
      <c r="A154" s="295"/>
      <c r="C154" s="1399"/>
      <c r="D154" s="1399"/>
      <c r="E154" s="1399"/>
      <c r="F154" s="1399"/>
      <c r="G154" s="1399"/>
      <c r="H154" s="1399"/>
      <c r="I154" s="1399"/>
      <c r="J154" s="1399"/>
      <c r="K154" s="1399"/>
      <c r="L154" s="1399"/>
      <c r="M154" s="1399"/>
      <c r="N154" s="480"/>
      <c r="O154" s="480"/>
      <c r="P154" s="480"/>
    </row>
    <row r="155" spans="1:29" ht="15" customHeight="1">
      <c r="A155" s="295"/>
      <c r="C155" s="1399"/>
      <c r="D155" s="1399"/>
      <c r="E155" s="1399"/>
      <c r="F155" s="1399"/>
      <c r="G155" s="1399"/>
      <c r="H155" s="1399"/>
      <c r="I155" s="1399"/>
      <c r="J155" s="1399"/>
      <c r="K155" s="1399"/>
      <c r="L155" s="1399"/>
      <c r="M155" s="1399"/>
      <c r="N155" s="480"/>
      <c r="O155" s="480"/>
      <c r="P155" s="480"/>
    </row>
    <row r="156" spans="1:29" ht="15" customHeight="1">
      <c r="A156" s="295"/>
      <c r="C156" s="117"/>
      <c r="D156" s="117"/>
      <c r="E156" s="117"/>
      <c r="F156" s="117"/>
      <c r="G156" s="117"/>
      <c r="H156" s="117"/>
      <c r="I156" s="117"/>
      <c r="J156" s="117"/>
      <c r="K156" s="117"/>
      <c r="L156" s="117"/>
      <c r="M156" s="455"/>
      <c r="N156" s="480"/>
      <c r="O156" s="480"/>
      <c r="P156" s="480"/>
    </row>
    <row r="157" spans="1:29" ht="15" customHeight="1">
      <c r="A157" s="295"/>
      <c r="C157" s="117"/>
      <c r="D157" s="117"/>
      <c r="E157" s="117"/>
      <c r="F157" s="117"/>
      <c r="G157" s="117"/>
      <c r="H157" s="117"/>
      <c r="I157" s="117"/>
      <c r="J157" s="117"/>
      <c r="K157" s="117"/>
      <c r="L157" s="117"/>
      <c r="M157" s="455"/>
      <c r="N157" s="480"/>
      <c r="O157" s="480"/>
      <c r="P157" s="480"/>
    </row>
    <row r="158" spans="1:29" ht="15" customHeight="1">
      <c r="A158" s="295"/>
      <c r="C158" s="1316" t="s">
        <v>421</v>
      </c>
      <c r="D158" s="1317"/>
      <c r="E158" s="1317"/>
      <c r="F158" s="1317"/>
      <c r="G158" s="1317"/>
      <c r="H158" s="1317"/>
      <c r="I158" s="1317"/>
      <c r="J158" s="1317"/>
      <c r="K158" s="1317"/>
      <c r="L158" s="1317"/>
      <c r="M158" s="1317"/>
      <c r="N158" s="480"/>
    </row>
    <row r="159" spans="1:29" ht="15" customHeight="1">
      <c r="A159" s="295"/>
      <c r="C159" s="1357"/>
      <c r="D159" s="1357"/>
      <c r="E159" s="1357"/>
      <c r="F159" s="57">
        <v>2023</v>
      </c>
      <c r="G159" s="715">
        <v>2024</v>
      </c>
      <c r="H159" s="57">
        <v>2025</v>
      </c>
      <c r="I159" s="480"/>
      <c r="J159" s="480"/>
      <c r="K159" s="480"/>
      <c r="L159" s="480"/>
    </row>
    <row r="160" spans="1:29" ht="36.75" customHeight="1">
      <c r="A160" s="295"/>
      <c r="C160" s="1362" t="s">
        <v>79</v>
      </c>
      <c r="D160" s="1362"/>
      <c r="E160" s="1362"/>
      <c r="F160" s="56" t="s">
        <v>423</v>
      </c>
      <c r="G160" s="56" t="s">
        <v>422</v>
      </c>
      <c r="H160" s="56" t="s">
        <v>424</v>
      </c>
      <c r="I160" s="480"/>
      <c r="J160" s="480"/>
      <c r="K160" s="480"/>
    </row>
    <row r="161" spans="1:16" ht="33" customHeight="1">
      <c r="A161" s="295"/>
      <c r="C161" s="1361" t="s">
        <v>80</v>
      </c>
      <c r="D161" s="1361"/>
      <c r="E161" s="1361"/>
      <c r="F161" s="96">
        <v>0.17</v>
      </c>
      <c r="G161" s="716">
        <v>0.19</v>
      </c>
      <c r="H161" s="94">
        <v>0.19</v>
      </c>
      <c r="I161" s="480"/>
      <c r="J161" s="480"/>
      <c r="K161" s="480"/>
    </row>
    <row r="162" spans="1:16" ht="49.5" customHeight="1">
      <c r="A162" s="295"/>
      <c r="C162" s="1363" t="s">
        <v>1056</v>
      </c>
      <c r="D162" s="1363"/>
      <c r="E162" s="1363"/>
      <c r="F162" s="97">
        <v>0.14000000000000001</v>
      </c>
      <c r="G162" s="717">
        <v>0.22</v>
      </c>
      <c r="H162" s="95">
        <v>0.21</v>
      </c>
      <c r="I162" s="480"/>
      <c r="J162" s="480"/>
      <c r="K162" s="480"/>
    </row>
    <row r="163" spans="1:16" ht="50.25" customHeight="1">
      <c r="A163" s="295"/>
      <c r="C163" s="1363" t="s">
        <v>1057</v>
      </c>
      <c r="D163" s="1363"/>
      <c r="E163" s="1363"/>
      <c r="F163" s="96">
        <v>0.12</v>
      </c>
      <c r="G163" s="716">
        <v>0.22</v>
      </c>
      <c r="H163" s="95">
        <v>0.23</v>
      </c>
      <c r="I163" s="480"/>
      <c r="J163" s="480"/>
      <c r="K163" s="480"/>
    </row>
    <row r="164" spans="1:16" s="442" customFormat="1" ht="68.5" customHeight="1">
      <c r="A164" s="295"/>
      <c r="C164" s="1363" t="s">
        <v>1058</v>
      </c>
      <c r="D164" s="1363"/>
      <c r="E164" s="1363"/>
      <c r="F164" s="97">
        <v>0.33</v>
      </c>
      <c r="G164" s="717">
        <v>0.27</v>
      </c>
      <c r="H164" s="95">
        <v>0.38</v>
      </c>
      <c r="I164" s="610"/>
      <c r="J164" s="610"/>
      <c r="K164" s="610"/>
    </row>
    <row r="165" spans="1:16" ht="77.25" customHeight="1">
      <c r="A165" s="295"/>
      <c r="C165" s="1363" t="s">
        <v>1059</v>
      </c>
      <c r="D165" s="1363"/>
      <c r="E165" s="1363"/>
      <c r="F165" s="96">
        <v>0.43</v>
      </c>
      <c r="G165" s="716">
        <v>0.5</v>
      </c>
      <c r="H165" s="95">
        <v>0.18</v>
      </c>
      <c r="I165" s="480"/>
      <c r="J165" s="480"/>
      <c r="K165" s="480"/>
    </row>
    <row r="166" spans="1:16" ht="31.5" customHeight="1">
      <c r="A166" s="295"/>
      <c r="C166" s="1361" t="s">
        <v>81</v>
      </c>
      <c r="D166" s="1361"/>
      <c r="E166" s="1361"/>
      <c r="F166" s="97">
        <v>0.26</v>
      </c>
      <c r="G166" s="717">
        <v>0.28999999999999998</v>
      </c>
      <c r="H166" s="95">
        <v>0.49</v>
      </c>
      <c r="I166" s="480"/>
      <c r="J166" s="480"/>
      <c r="K166" s="480"/>
    </row>
    <row r="167" spans="1:16" ht="14.25" customHeight="1">
      <c r="A167" s="295"/>
      <c r="C167" s="1364" t="s">
        <v>1098</v>
      </c>
      <c r="D167" s="1364"/>
      <c r="E167" s="1364"/>
      <c r="F167" s="1364"/>
      <c r="G167" s="1364"/>
      <c r="H167" s="1364"/>
      <c r="I167" s="1364"/>
      <c r="J167" s="1364"/>
      <c r="K167" s="1364"/>
      <c r="L167" s="1364"/>
      <c r="M167" s="1364"/>
    </row>
    <row r="168" spans="1:16" ht="15" customHeight="1">
      <c r="A168" s="295"/>
      <c r="C168" s="1364"/>
      <c r="D168" s="1364"/>
      <c r="E168" s="1364"/>
      <c r="F168" s="1364"/>
      <c r="G168" s="1364"/>
      <c r="H168" s="1364"/>
      <c r="I168" s="1364"/>
      <c r="J168" s="1364"/>
      <c r="K168" s="1364"/>
      <c r="L168" s="1364"/>
      <c r="M168" s="1364"/>
      <c r="N168" s="480"/>
      <c r="O168" s="480"/>
      <c r="P168" s="480"/>
    </row>
    <row r="169" spans="1:16" ht="15" customHeight="1">
      <c r="A169" s="295"/>
      <c r="C169" s="1020"/>
      <c r="D169" s="1020"/>
      <c r="E169" s="1020"/>
      <c r="F169" s="1020"/>
      <c r="G169" s="1020"/>
      <c r="H169" s="1020"/>
      <c r="I169" s="1020"/>
      <c r="J169" s="1020"/>
      <c r="K169" s="480"/>
      <c r="L169" s="480"/>
      <c r="M169" s="480"/>
      <c r="N169" s="480"/>
      <c r="O169" s="480"/>
      <c r="P169" s="480"/>
    </row>
    <row r="170" spans="1:16" ht="15" customHeight="1">
      <c r="A170" s="295"/>
      <c r="K170" s="480"/>
      <c r="L170" s="480"/>
      <c r="M170" s="480"/>
      <c r="N170" s="480"/>
      <c r="O170" s="480"/>
      <c r="P170" s="480"/>
    </row>
    <row r="171" spans="1:16" ht="15" customHeight="1">
      <c r="A171" s="295"/>
      <c r="C171" s="1316" t="s">
        <v>501</v>
      </c>
      <c r="D171" s="1317"/>
      <c r="E171" s="1317"/>
      <c r="F171" s="1317"/>
      <c r="G171" s="1317"/>
      <c r="H171" s="1317"/>
      <c r="I171" s="1317"/>
      <c r="J171" s="1317"/>
      <c r="K171" s="1317"/>
      <c r="L171" s="1317"/>
      <c r="M171" s="1317"/>
      <c r="N171" s="480"/>
      <c r="O171" s="480"/>
      <c r="P171" s="480"/>
    </row>
    <row r="172" spans="1:16" ht="15" customHeight="1">
      <c r="A172" s="295"/>
      <c r="C172" s="57"/>
      <c r="D172" s="1469">
        <v>2023</v>
      </c>
      <c r="E172" s="1469"/>
      <c r="F172" s="1469">
        <v>2024</v>
      </c>
      <c r="G172" s="1469"/>
      <c r="H172" s="1469">
        <v>2025</v>
      </c>
      <c r="I172" s="1469"/>
      <c r="K172" s="480"/>
      <c r="L172" s="480"/>
      <c r="M172" s="480"/>
      <c r="N172" s="480"/>
      <c r="O172" s="480"/>
      <c r="P172" s="480"/>
    </row>
    <row r="173" spans="1:16" ht="157.5" customHeight="1">
      <c r="A173" s="295"/>
      <c r="C173" s="459" t="s">
        <v>502</v>
      </c>
      <c r="D173" s="189" t="s">
        <v>505</v>
      </c>
      <c r="E173" s="189" t="s">
        <v>506</v>
      </c>
      <c r="F173" s="189" t="s">
        <v>505</v>
      </c>
      <c r="G173" s="189" t="s">
        <v>506</v>
      </c>
      <c r="H173" s="189" t="s">
        <v>505</v>
      </c>
      <c r="I173" s="189" t="s">
        <v>506</v>
      </c>
      <c r="K173" s="480"/>
      <c r="L173" s="480"/>
      <c r="M173" s="480"/>
      <c r="N173" s="480"/>
      <c r="O173" s="480"/>
      <c r="P173" s="480"/>
    </row>
    <row r="174" spans="1:16" ht="15" customHeight="1">
      <c r="A174" s="295"/>
      <c r="C174" s="474" t="s">
        <v>503</v>
      </c>
      <c r="D174" s="611" t="s">
        <v>48</v>
      </c>
      <c r="E174" s="611" t="s">
        <v>48</v>
      </c>
      <c r="F174" s="612">
        <v>8.6999999999999994E-3</v>
      </c>
      <c r="G174" s="613">
        <v>2.0799999999999999E-2</v>
      </c>
      <c r="H174" s="611">
        <v>7.0000000000000001E-3</v>
      </c>
      <c r="I174" s="611">
        <v>8.0000000000000002E-3</v>
      </c>
      <c r="K174" s="480"/>
      <c r="L174" s="480"/>
      <c r="M174" s="480"/>
      <c r="N174" s="480"/>
      <c r="O174" s="480"/>
      <c r="P174" s="480"/>
    </row>
    <row r="175" spans="1:16" ht="15" customHeight="1">
      <c r="A175" s="295"/>
      <c r="C175" s="474" t="s">
        <v>504</v>
      </c>
      <c r="D175" s="611">
        <v>0.52600000000000002</v>
      </c>
      <c r="E175" s="611">
        <v>0.68</v>
      </c>
      <c r="F175" s="612">
        <v>0.53200000000000003</v>
      </c>
      <c r="G175" s="613">
        <v>0.75700000000000001</v>
      </c>
      <c r="H175" s="611">
        <v>0.51700000000000002</v>
      </c>
      <c r="I175" s="611">
        <v>0.67400000000000004</v>
      </c>
      <c r="K175" s="480"/>
      <c r="L175" s="480"/>
      <c r="M175" s="480"/>
      <c r="N175" s="480"/>
      <c r="O175" s="480"/>
      <c r="P175" s="480"/>
    </row>
    <row r="176" spans="1:16" ht="15" customHeight="1">
      <c r="A176" s="295"/>
      <c r="C176" s="474" t="s">
        <v>57</v>
      </c>
      <c r="D176" s="1487">
        <v>0.38900000000000001</v>
      </c>
      <c r="E176" s="1489">
        <v>0.21</v>
      </c>
      <c r="F176" s="612">
        <v>8.4000000000000005E-2</v>
      </c>
      <c r="G176" s="613">
        <v>1.4E-2</v>
      </c>
      <c r="H176" s="611">
        <v>8.5000000000000006E-2</v>
      </c>
      <c r="I176" s="611">
        <v>4.2999999999999997E-2</v>
      </c>
      <c r="K176" s="480"/>
      <c r="L176" s="480"/>
      <c r="M176" s="480"/>
      <c r="N176" s="480"/>
      <c r="O176" s="480"/>
      <c r="P176" s="480"/>
    </row>
    <row r="177" spans="1:16" ht="15" customHeight="1">
      <c r="A177" s="295"/>
      <c r="C177" s="474" t="s">
        <v>56</v>
      </c>
      <c r="D177" s="1488"/>
      <c r="E177" s="1490"/>
      <c r="F177" s="612">
        <v>0.33200000000000002</v>
      </c>
      <c r="G177" s="613">
        <v>0.13500000000000001</v>
      </c>
      <c r="H177" s="611">
        <v>0.34100000000000003</v>
      </c>
      <c r="I177" s="611">
        <v>0.214</v>
      </c>
      <c r="K177" s="480"/>
      <c r="L177" s="480"/>
      <c r="M177" s="480"/>
      <c r="N177" s="480"/>
      <c r="O177" s="480"/>
      <c r="P177" s="480"/>
    </row>
    <row r="178" spans="1:16" ht="15" customHeight="1">
      <c r="A178" s="295"/>
      <c r="C178" s="474" t="s">
        <v>55</v>
      </c>
      <c r="D178" s="611" t="s">
        <v>48</v>
      </c>
      <c r="E178" s="611" t="s">
        <v>48</v>
      </c>
      <c r="F178" s="612">
        <v>1.4E-3</v>
      </c>
      <c r="G178" s="613">
        <v>3.5000000000000001E-3</v>
      </c>
      <c r="H178" s="611">
        <v>2E-3</v>
      </c>
      <c r="I178" s="611">
        <v>2E-3</v>
      </c>
      <c r="K178" s="480"/>
      <c r="L178" s="480"/>
      <c r="M178" s="480"/>
      <c r="N178" s="480"/>
      <c r="O178" s="480"/>
      <c r="P178" s="480"/>
    </row>
    <row r="179" spans="1:16" ht="15" customHeight="1">
      <c r="A179" s="295"/>
      <c r="C179" s="474" t="s">
        <v>58</v>
      </c>
      <c r="D179" s="611">
        <v>7.4999999999999997E-2</v>
      </c>
      <c r="E179" s="611">
        <v>0.1</v>
      </c>
      <c r="F179" s="612">
        <v>4.2700000000000002E-2</v>
      </c>
      <c r="G179" s="613">
        <v>6.9400000000000003E-2</v>
      </c>
      <c r="H179" s="611">
        <v>4.8000000000000001E-2</v>
      </c>
      <c r="I179" s="611">
        <v>5.8000000000000003E-2</v>
      </c>
      <c r="K179" s="480"/>
      <c r="L179" s="480"/>
      <c r="M179" s="480"/>
      <c r="N179" s="480"/>
      <c r="O179" s="480"/>
      <c r="P179" s="480"/>
    </row>
    <row r="180" spans="1:16" ht="15" customHeight="1">
      <c r="A180" s="295"/>
      <c r="C180" s="474" t="s">
        <v>46</v>
      </c>
      <c r="D180" s="611">
        <v>0.01</v>
      </c>
      <c r="E180" s="611">
        <v>0.01</v>
      </c>
      <c r="F180" s="612" t="s">
        <v>78</v>
      </c>
      <c r="G180" s="613" t="s">
        <v>78</v>
      </c>
      <c r="H180" s="611">
        <v>0</v>
      </c>
      <c r="I180" s="611">
        <v>0</v>
      </c>
      <c r="K180" s="480"/>
      <c r="L180" s="480"/>
      <c r="M180" s="480"/>
      <c r="N180" s="480"/>
      <c r="O180" s="480"/>
      <c r="P180" s="480"/>
    </row>
    <row r="181" spans="1:16" ht="52.5" customHeight="1">
      <c r="A181" s="295"/>
      <c r="C181" s="1336" t="s">
        <v>1277</v>
      </c>
      <c r="D181" s="1337"/>
      <c r="E181" s="1337"/>
      <c r="F181" s="1337"/>
      <c r="G181" s="1337"/>
      <c r="H181" s="1337"/>
      <c r="I181" s="1337"/>
      <c r="J181" s="1337"/>
      <c r="K181" s="1337"/>
      <c r="L181" s="1337"/>
      <c r="M181" s="1337"/>
      <c r="N181" s="480"/>
      <c r="O181" s="480"/>
      <c r="P181" s="480"/>
    </row>
    <row r="182" spans="1:16" ht="14.25" customHeight="1">
      <c r="A182" s="295"/>
      <c r="K182" s="480"/>
      <c r="L182" s="480"/>
      <c r="M182" s="480"/>
      <c r="N182" s="480"/>
      <c r="O182" s="480"/>
      <c r="P182" s="480"/>
    </row>
    <row r="183" spans="1:16" ht="14.25" customHeight="1">
      <c r="A183" s="295"/>
      <c r="K183" s="480"/>
      <c r="L183" s="480"/>
      <c r="M183" s="480"/>
      <c r="N183" s="480"/>
      <c r="O183" s="480"/>
      <c r="P183" s="480"/>
    </row>
    <row r="184" spans="1:16" ht="14.25" customHeight="1">
      <c r="A184" s="295"/>
      <c r="C184" s="1491" t="s">
        <v>1513</v>
      </c>
      <c r="D184" s="1492"/>
      <c r="E184" s="1492"/>
      <c r="F184" s="1492"/>
      <c r="G184" s="1492"/>
      <c r="H184" s="1492"/>
      <c r="I184" s="1492"/>
      <c r="J184" s="1492"/>
      <c r="K184" s="1492"/>
      <c r="L184" s="1492"/>
      <c r="M184" s="1492"/>
      <c r="N184" s="480"/>
      <c r="O184" s="480"/>
      <c r="P184" s="480"/>
    </row>
    <row r="185" spans="1:16" ht="14.25" customHeight="1">
      <c r="A185" s="295"/>
      <c r="C185" s="1493" t="s">
        <v>1581</v>
      </c>
      <c r="D185" s="1493"/>
      <c r="E185" s="1493"/>
      <c r="F185" s="1493"/>
      <c r="G185" s="1493"/>
      <c r="H185" s="1493"/>
      <c r="I185" s="1493"/>
      <c r="J185" s="1493"/>
      <c r="K185" s="1493"/>
      <c r="L185" s="1493"/>
      <c r="M185" s="1493"/>
      <c r="N185" s="480"/>
      <c r="O185" s="480"/>
      <c r="P185" s="480"/>
    </row>
    <row r="186" spans="1:16" ht="14.25" customHeight="1">
      <c r="A186" s="295"/>
      <c r="C186" s="1493"/>
      <c r="D186" s="1493"/>
      <c r="E186" s="1493"/>
      <c r="F186" s="1493"/>
      <c r="G186" s="1493"/>
      <c r="H186" s="1493"/>
      <c r="I186" s="1493"/>
      <c r="J186" s="1493"/>
      <c r="K186" s="1493"/>
      <c r="L186" s="1493"/>
      <c r="M186" s="1493"/>
      <c r="N186" s="480"/>
      <c r="O186" s="480"/>
      <c r="P186" s="480"/>
    </row>
    <row r="187" spans="1:16" ht="14.25" customHeight="1">
      <c r="A187" s="295"/>
      <c r="C187" s="1493"/>
      <c r="D187" s="1493"/>
      <c r="E187" s="1493"/>
      <c r="F187" s="1493"/>
      <c r="G187" s="1493"/>
      <c r="H187" s="1493"/>
      <c r="I187" s="1493"/>
      <c r="J187" s="1493"/>
      <c r="K187" s="1493"/>
      <c r="L187" s="1493"/>
      <c r="M187" s="1493"/>
      <c r="N187" s="480"/>
      <c r="O187" s="480"/>
      <c r="P187" s="480"/>
    </row>
    <row r="188" spans="1:16" ht="14.25" customHeight="1">
      <c r="A188" s="295"/>
      <c r="C188" s="1493"/>
      <c r="D188" s="1493"/>
      <c r="E188" s="1493"/>
      <c r="F188" s="1493"/>
      <c r="G188" s="1493"/>
      <c r="H188" s="1493"/>
      <c r="I188" s="1493"/>
      <c r="J188" s="1493"/>
      <c r="K188" s="1493"/>
      <c r="L188" s="1493"/>
      <c r="M188" s="1493"/>
      <c r="N188" s="480"/>
      <c r="O188" s="480"/>
      <c r="P188" s="480"/>
    </row>
    <row r="189" spans="1:16" ht="14.25" customHeight="1">
      <c r="A189" s="295"/>
      <c r="C189" s="1493"/>
      <c r="D189" s="1493"/>
      <c r="E189" s="1493"/>
      <c r="F189" s="1493"/>
      <c r="G189" s="1493"/>
      <c r="H189" s="1493"/>
      <c r="I189" s="1493"/>
      <c r="J189" s="1493"/>
      <c r="K189" s="1493"/>
      <c r="L189" s="1493"/>
      <c r="M189" s="1493"/>
      <c r="N189" s="480"/>
      <c r="O189" s="480"/>
      <c r="P189" s="480"/>
    </row>
    <row r="190" spans="1:16" ht="22.5" customHeight="1">
      <c r="A190" s="295"/>
      <c r="C190" s="1493"/>
      <c r="D190" s="1493"/>
      <c r="E190" s="1493"/>
      <c r="F190" s="1493"/>
      <c r="G190" s="1493"/>
      <c r="H190" s="1493"/>
      <c r="I190" s="1493"/>
      <c r="J190" s="1493"/>
      <c r="K190" s="1493"/>
      <c r="L190" s="1493"/>
      <c r="M190" s="1493"/>
      <c r="N190" s="480"/>
      <c r="O190" s="480"/>
      <c r="P190" s="480"/>
    </row>
    <row r="191" spans="1:16" ht="14.25" customHeight="1">
      <c r="A191" s="295"/>
      <c r="C191" s="473"/>
      <c r="K191" s="480"/>
      <c r="L191" s="480"/>
      <c r="M191" s="480"/>
      <c r="N191" s="480"/>
      <c r="O191" s="480"/>
      <c r="P191" s="480"/>
    </row>
    <row r="192" spans="1:16" ht="15">
      <c r="A192" s="295"/>
      <c r="C192" s="1494" t="s">
        <v>1249</v>
      </c>
      <c r="D192" s="1494"/>
      <c r="E192" s="1494"/>
      <c r="F192" s="1494"/>
      <c r="G192" s="1494"/>
    </row>
    <row r="193" spans="1:16" ht="14.25" customHeight="1">
      <c r="A193" s="295"/>
      <c r="C193" s="1345" t="s">
        <v>908</v>
      </c>
      <c r="D193" s="1345"/>
      <c r="E193" s="1346"/>
      <c r="F193" s="1389">
        <v>5770</v>
      </c>
      <c r="G193" s="1389"/>
    </row>
    <row r="194" spans="1:16" ht="14.25" customHeight="1" thickBot="1">
      <c r="A194" s="295"/>
      <c r="C194" s="1347" t="s">
        <v>909</v>
      </c>
      <c r="D194" s="1347"/>
      <c r="E194" s="1348"/>
      <c r="F194" s="1390">
        <v>1502</v>
      </c>
      <c r="G194" s="1390"/>
      <c r="K194" s="480"/>
      <c r="L194" s="480"/>
      <c r="M194" s="480"/>
      <c r="N194" s="480"/>
      <c r="O194" s="480"/>
      <c r="P194" s="480"/>
    </row>
    <row r="195" spans="1:16" ht="33" customHeight="1">
      <c r="A195" s="295"/>
      <c r="C195" s="1380" t="s">
        <v>1250</v>
      </c>
      <c r="D195" s="1380"/>
      <c r="E195" s="1380"/>
      <c r="F195" s="1380"/>
      <c r="G195" s="1380"/>
      <c r="K195" s="480"/>
      <c r="L195" s="480"/>
      <c r="M195" s="480"/>
      <c r="N195" s="480"/>
      <c r="O195" s="480"/>
      <c r="P195" s="480"/>
    </row>
    <row r="196" spans="1:16" ht="14.25" customHeight="1">
      <c r="A196" s="295"/>
      <c r="C196" s="1495" t="s">
        <v>1278</v>
      </c>
      <c r="D196" s="1495"/>
      <c r="E196" s="1496"/>
      <c r="F196" s="1349">
        <v>138</v>
      </c>
      <c r="G196" s="1349"/>
      <c r="K196" s="480"/>
      <c r="L196" s="480"/>
      <c r="M196" s="480"/>
      <c r="N196" s="480"/>
      <c r="O196" s="480"/>
      <c r="P196" s="480"/>
    </row>
    <row r="197" spans="1:16" ht="14.25" customHeight="1">
      <c r="A197" s="295"/>
      <c r="C197" s="1374" t="s">
        <v>914</v>
      </c>
      <c r="D197" s="1374"/>
      <c r="E197" s="1375"/>
      <c r="F197" s="1349">
        <v>32</v>
      </c>
      <c r="G197" s="1349"/>
      <c r="K197" s="480"/>
      <c r="L197" s="480"/>
      <c r="M197" s="480"/>
      <c r="N197" s="480"/>
      <c r="O197" s="480"/>
      <c r="P197" s="480"/>
    </row>
    <row r="198" spans="1:16" s="106" customFormat="1" ht="33" customHeight="1">
      <c r="A198" s="614"/>
      <c r="C198" s="1368" t="s">
        <v>915</v>
      </c>
      <c r="D198" s="1368"/>
      <c r="E198" s="1369"/>
      <c r="F198" s="1349">
        <v>3</v>
      </c>
      <c r="G198" s="1349"/>
      <c r="K198" s="615"/>
      <c r="L198" s="615"/>
      <c r="M198" s="615"/>
      <c r="N198" s="615"/>
      <c r="O198" s="615"/>
      <c r="P198" s="615"/>
    </row>
    <row r="199" spans="1:16" s="106" customFormat="1" ht="33" customHeight="1" thickBot="1">
      <c r="A199" s="614"/>
      <c r="C199" s="1370" t="s">
        <v>916</v>
      </c>
      <c r="D199" s="1370"/>
      <c r="E199" s="1371"/>
      <c r="F199" s="1350">
        <v>31</v>
      </c>
      <c r="G199" s="1350"/>
      <c r="K199" s="615"/>
      <c r="L199" s="615"/>
      <c r="M199" s="615"/>
      <c r="N199" s="615"/>
      <c r="O199" s="615"/>
      <c r="P199" s="615"/>
    </row>
    <row r="200" spans="1:16" ht="33" customHeight="1">
      <c r="A200" s="295"/>
      <c r="C200" s="1380" t="s">
        <v>1251</v>
      </c>
      <c r="D200" s="1380"/>
      <c r="E200" s="1380"/>
      <c r="F200" s="1380"/>
      <c r="G200" s="1380"/>
      <c r="K200" s="480"/>
      <c r="L200" s="480"/>
      <c r="M200" s="480"/>
      <c r="N200" s="480"/>
      <c r="O200" s="480"/>
      <c r="P200" s="480"/>
    </row>
    <row r="201" spans="1:16" s="106" customFormat="1" ht="33" customHeight="1">
      <c r="A201" s="614"/>
      <c r="C201" s="1372" t="s">
        <v>1279</v>
      </c>
      <c r="D201" s="1372"/>
      <c r="E201" s="1373"/>
      <c r="F201" s="1349">
        <v>0</v>
      </c>
      <c r="G201" s="1349"/>
      <c r="I201" s="1133"/>
      <c r="K201" s="615"/>
      <c r="L201" s="615"/>
      <c r="M201" s="615"/>
      <c r="N201" s="615"/>
      <c r="O201" s="615"/>
      <c r="P201" s="615"/>
    </row>
    <row r="202" spans="1:16" s="106" customFormat="1" ht="33" customHeight="1" thickBot="1">
      <c r="A202" s="614"/>
      <c r="C202" s="1485" t="s">
        <v>919</v>
      </c>
      <c r="D202" s="1485"/>
      <c r="E202" s="1486"/>
      <c r="F202" s="1350">
        <v>15</v>
      </c>
      <c r="G202" s="1350"/>
      <c r="K202" s="615"/>
      <c r="L202" s="615"/>
      <c r="M202" s="615"/>
      <c r="N202" s="615"/>
      <c r="O202" s="615"/>
      <c r="P202" s="615"/>
    </row>
    <row r="203" spans="1:16" ht="33" customHeight="1">
      <c r="A203" s="295"/>
      <c r="C203" s="1380" t="s">
        <v>1252</v>
      </c>
      <c r="D203" s="1380"/>
      <c r="E203" s="1380"/>
      <c r="F203" s="1380"/>
      <c r="G203" s="1380"/>
      <c r="K203" s="480"/>
      <c r="L203" s="480"/>
      <c r="M203" s="480"/>
      <c r="N203" s="480"/>
      <c r="O203" s="480"/>
      <c r="P203" s="480"/>
    </row>
    <row r="204" spans="1:16" ht="14.25" customHeight="1">
      <c r="A204" s="295"/>
      <c r="C204" s="1374" t="s">
        <v>910</v>
      </c>
      <c r="D204" s="1374"/>
      <c r="E204" s="1375"/>
      <c r="F204" s="1349">
        <f>F196+F201</f>
        <v>138</v>
      </c>
      <c r="G204" s="1349"/>
      <c r="K204" s="480"/>
      <c r="L204" s="480"/>
      <c r="M204" s="480"/>
      <c r="N204" s="480"/>
      <c r="O204" s="480"/>
      <c r="P204" s="480"/>
    </row>
    <row r="205" spans="1:16" ht="14.25" customHeight="1" thickBot="1">
      <c r="A205" s="295"/>
      <c r="C205" s="1376" t="s">
        <v>911</v>
      </c>
      <c r="D205" s="1376"/>
      <c r="E205" s="1377"/>
      <c r="F205" s="1350">
        <f>F197+F202</f>
        <v>47</v>
      </c>
      <c r="G205" s="1350"/>
      <c r="K205" s="480"/>
      <c r="L205" s="480"/>
      <c r="M205" s="480"/>
      <c r="N205" s="480"/>
      <c r="O205" s="480"/>
      <c r="P205" s="480"/>
    </row>
    <row r="206" spans="1:16" ht="33" customHeight="1">
      <c r="A206" s="295"/>
      <c r="C206" s="1380" t="s">
        <v>1280</v>
      </c>
      <c r="D206" s="1380"/>
      <c r="E206" s="1380"/>
      <c r="F206" s="1380"/>
      <c r="G206" s="1380"/>
      <c r="K206" s="480"/>
      <c r="L206" s="480"/>
      <c r="M206" s="480"/>
      <c r="N206" s="480"/>
      <c r="O206" s="480"/>
      <c r="P206" s="480"/>
    </row>
    <row r="207" spans="1:16" ht="14.25" customHeight="1">
      <c r="A207" s="295"/>
      <c r="C207" s="1374" t="s">
        <v>912</v>
      </c>
      <c r="D207" s="1374"/>
      <c r="E207" s="1375"/>
      <c r="F207" s="1349">
        <f>F196+F198</f>
        <v>141</v>
      </c>
      <c r="G207" s="1349"/>
      <c r="K207" s="480"/>
      <c r="L207" s="480"/>
      <c r="M207" s="480"/>
      <c r="N207" s="480"/>
      <c r="O207" s="480"/>
      <c r="P207" s="480"/>
    </row>
    <row r="208" spans="1:16" ht="14.25" customHeight="1" thickBot="1">
      <c r="A208" s="295"/>
      <c r="C208" s="1376" t="s">
        <v>913</v>
      </c>
      <c r="D208" s="1376"/>
      <c r="E208" s="1377"/>
      <c r="F208" s="1350">
        <f>F197+F199</f>
        <v>63</v>
      </c>
      <c r="G208" s="1350"/>
      <c r="K208" s="480"/>
      <c r="L208" s="480"/>
      <c r="M208" s="480"/>
      <c r="N208" s="480"/>
      <c r="O208" s="480"/>
      <c r="P208" s="480"/>
    </row>
    <row r="209" spans="1:16" ht="33" customHeight="1">
      <c r="A209" s="295"/>
      <c r="C209" s="1380" t="s">
        <v>1253</v>
      </c>
      <c r="D209" s="1380"/>
      <c r="E209" s="1380"/>
      <c r="F209" s="1380"/>
      <c r="G209" s="1380"/>
      <c r="K209" s="480"/>
      <c r="L209" s="480"/>
      <c r="M209" s="480"/>
      <c r="N209" s="480"/>
      <c r="O209" s="480"/>
      <c r="P209" s="480"/>
    </row>
    <row r="210" spans="1:16" ht="14.25" customHeight="1">
      <c r="A210" s="295"/>
      <c r="C210" s="1374" t="s">
        <v>917</v>
      </c>
      <c r="D210" s="1374"/>
      <c r="E210" s="1375"/>
      <c r="F210" s="1389">
        <v>141</v>
      </c>
      <c r="G210" s="1389"/>
      <c r="K210" s="480"/>
      <c r="L210" s="480"/>
      <c r="M210" s="480"/>
      <c r="N210" s="480"/>
      <c r="O210" s="480"/>
      <c r="P210" s="480"/>
    </row>
    <row r="211" spans="1:16" ht="14.25" customHeight="1" thickBot="1">
      <c r="A211" s="295"/>
      <c r="C211" s="1376" t="s">
        <v>918</v>
      </c>
      <c r="D211" s="1376"/>
      <c r="E211" s="1377"/>
      <c r="F211" s="1390">
        <v>63</v>
      </c>
      <c r="G211" s="1390"/>
      <c r="K211" s="480"/>
      <c r="L211" s="480"/>
      <c r="M211" s="480"/>
      <c r="N211" s="480"/>
      <c r="O211" s="480"/>
      <c r="P211" s="480"/>
    </row>
    <row r="212" spans="1:16" ht="32.25" customHeight="1">
      <c r="A212" s="295"/>
      <c r="C212" s="1380" t="s">
        <v>1254</v>
      </c>
      <c r="D212" s="1380"/>
      <c r="E212" s="1380"/>
      <c r="F212" s="1380"/>
      <c r="G212" s="1380"/>
      <c r="K212" s="480"/>
      <c r="L212" s="480"/>
      <c r="M212" s="480"/>
      <c r="N212" s="480"/>
      <c r="O212" s="480"/>
      <c r="P212" s="480"/>
    </row>
    <row r="213" spans="1:16" ht="14.25" customHeight="1">
      <c r="A213" s="295"/>
      <c r="C213" s="1374" t="s">
        <v>920</v>
      </c>
      <c r="D213" s="1374"/>
      <c r="E213" s="1375"/>
      <c r="F213" s="1389">
        <f>F207-F210</f>
        <v>0</v>
      </c>
      <c r="G213" s="1389"/>
      <c r="K213" s="480"/>
      <c r="L213" s="480"/>
      <c r="M213" s="480"/>
      <c r="N213" s="480"/>
      <c r="O213" s="480"/>
      <c r="P213" s="480"/>
    </row>
    <row r="214" spans="1:16" ht="14.25" customHeight="1" thickBot="1">
      <c r="A214" s="295"/>
      <c r="C214" s="1376" t="s">
        <v>921</v>
      </c>
      <c r="D214" s="1376"/>
      <c r="E214" s="1377"/>
      <c r="F214" s="1390">
        <f>F208-F211</f>
        <v>0</v>
      </c>
      <c r="G214" s="1390"/>
      <c r="K214" s="480"/>
      <c r="L214" s="480"/>
      <c r="M214" s="480"/>
      <c r="N214" s="480"/>
      <c r="O214" s="480"/>
      <c r="P214" s="480"/>
    </row>
    <row r="215" spans="1:16" ht="31.5" customHeight="1">
      <c r="A215" s="295"/>
      <c r="C215" s="1380" t="s">
        <v>1255</v>
      </c>
      <c r="D215" s="1380"/>
      <c r="E215" s="1380"/>
      <c r="F215" s="1380"/>
      <c r="G215" s="1380"/>
      <c r="K215" s="480"/>
      <c r="L215" s="480"/>
      <c r="M215" s="480"/>
      <c r="N215" s="480"/>
      <c r="O215" s="480"/>
      <c r="P215" s="480"/>
    </row>
    <row r="216" spans="1:16" ht="14.25" customHeight="1">
      <c r="A216" s="295"/>
      <c r="C216" s="1374" t="s">
        <v>922</v>
      </c>
      <c r="D216" s="1374"/>
      <c r="E216" s="1375"/>
      <c r="F216" s="1389">
        <v>164</v>
      </c>
      <c r="G216" s="1389"/>
      <c r="K216" s="480"/>
      <c r="L216" s="480"/>
      <c r="M216" s="480"/>
      <c r="N216" s="480"/>
      <c r="O216" s="480"/>
      <c r="P216" s="480"/>
    </row>
    <row r="217" spans="1:16" ht="14.25" customHeight="1" thickBot="1">
      <c r="A217" s="295"/>
      <c r="C217" s="1376" t="s">
        <v>923</v>
      </c>
      <c r="D217" s="1376"/>
      <c r="E217" s="1377"/>
      <c r="F217" s="1390">
        <v>36</v>
      </c>
      <c r="G217" s="1390"/>
      <c r="K217" s="480"/>
      <c r="L217" s="480"/>
      <c r="M217" s="480"/>
      <c r="N217" s="480"/>
      <c r="O217" s="480"/>
      <c r="P217" s="480"/>
    </row>
    <row r="218" spans="1:16" ht="54" customHeight="1">
      <c r="A218" s="295"/>
      <c r="C218" s="1384" t="s">
        <v>1549</v>
      </c>
      <c r="D218" s="1384"/>
      <c r="E218" s="1384"/>
      <c r="F218" s="1384"/>
      <c r="G218" s="1384"/>
      <c r="K218" s="480"/>
      <c r="L218" s="480"/>
      <c r="M218" s="480"/>
      <c r="N218" s="480"/>
      <c r="O218" s="480"/>
      <c r="P218" s="480"/>
    </row>
    <row r="219" spans="1:16" ht="14.25" customHeight="1">
      <c r="A219" s="295"/>
      <c r="C219" s="1374" t="s">
        <v>924</v>
      </c>
      <c r="D219" s="1374"/>
      <c r="E219" s="1375"/>
      <c r="F219" s="1389">
        <v>149</v>
      </c>
      <c r="G219" s="1389"/>
      <c r="K219" s="480"/>
      <c r="L219" s="480"/>
      <c r="M219" s="480"/>
      <c r="N219" s="480"/>
      <c r="O219" s="480"/>
      <c r="P219" s="480"/>
    </row>
    <row r="220" spans="1:16" ht="14.25" customHeight="1" thickBot="1">
      <c r="A220" s="295"/>
      <c r="C220" s="1376" t="s">
        <v>925</v>
      </c>
      <c r="D220" s="1376"/>
      <c r="E220" s="1377"/>
      <c r="F220" s="1390">
        <v>26</v>
      </c>
      <c r="G220" s="1390"/>
      <c r="K220" s="480"/>
      <c r="L220" s="480"/>
      <c r="M220" s="480"/>
      <c r="N220" s="480"/>
      <c r="O220" s="480"/>
      <c r="P220" s="480"/>
    </row>
    <row r="221" spans="1:16" ht="14.25" customHeight="1">
      <c r="A221" s="295"/>
      <c r="C221" s="1383" t="s">
        <v>926</v>
      </c>
      <c r="D221" s="1383"/>
      <c r="E221" s="1383"/>
      <c r="F221" s="1383"/>
      <c r="G221" s="1383"/>
      <c r="K221" s="480"/>
      <c r="L221" s="480"/>
      <c r="M221" s="480"/>
      <c r="N221" s="480"/>
      <c r="O221" s="480"/>
      <c r="P221" s="480"/>
    </row>
    <row r="222" spans="1:16" ht="14.25" customHeight="1">
      <c r="A222" s="295"/>
      <c r="C222" s="1374" t="s">
        <v>927</v>
      </c>
      <c r="D222" s="1374"/>
      <c r="E222" s="1375"/>
      <c r="F222" s="1479">
        <f>F210/F207</f>
        <v>1</v>
      </c>
      <c r="G222" s="1479"/>
      <c r="K222" s="480"/>
      <c r="L222" s="480"/>
      <c r="M222" s="480"/>
      <c r="N222" s="480"/>
      <c r="O222" s="480"/>
      <c r="P222" s="480"/>
    </row>
    <row r="223" spans="1:16" ht="14.25" customHeight="1" thickBot="1">
      <c r="A223" s="295"/>
      <c r="C223" s="1376" t="s">
        <v>928</v>
      </c>
      <c r="D223" s="1376"/>
      <c r="E223" s="1377"/>
      <c r="F223" s="1480">
        <f>F211/F208</f>
        <v>1</v>
      </c>
      <c r="G223" s="1480"/>
      <c r="K223" s="480"/>
      <c r="L223" s="480"/>
      <c r="M223" s="480"/>
      <c r="N223" s="480"/>
      <c r="O223" s="480"/>
      <c r="P223" s="480"/>
    </row>
    <row r="224" spans="1:16" ht="14.25" customHeight="1">
      <c r="A224" s="295"/>
      <c r="C224" s="1383" t="s">
        <v>929</v>
      </c>
      <c r="D224" s="1383"/>
      <c r="E224" s="1383"/>
      <c r="F224" s="1383"/>
      <c r="G224" s="1383"/>
      <c r="K224" s="480"/>
      <c r="L224" s="480"/>
      <c r="M224" s="480"/>
      <c r="N224" s="480"/>
      <c r="O224" s="480"/>
      <c r="P224" s="480"/>
    </row>
    <row r="225" spans="1:63" ht="14.25" customHeight="1">
      <c r="A225" s="295"/>
      <c r="C225" s="1374" t="s">
        <v>930</v>
      </c>
      <c r="D225" s="1374"/>
      <c r="E225" s="1375"/>
      <c r="F225" s="1382">
        <f>F219/F216</f>
        <v>0.90853658536585369</v>
      </c>
      <c r="G225" s="1382"/>
      <c r="K225" s="480"/>
      <c r="L225" s="480"/>
      <c r="M225" s="480"/>
      <c r="N225" s="480"/>
      <c r="O225" s="480"/>
      <c r="P225" s="480"/>
    </row>
    <row r="226" spans="1:63" ht="14.25" customHeight="1" thickBot="1">
      <c r="A226" s="295"/>
      <c r="C226" s="1376" t="s">
        <v>931</v>
      </c>
      <c r="D226" s="1376"/>
      <c r="E226" s="1377"/>
      <c r="F226" s="1381">
        <f>F220/F217</f>
        <v>0.72222222222222221</v>
      </c>
      <c r="G226" s="1381"/>
      <c r="K226" s="480"/>
      <c r="L226" s="480"/>
      <c r="M226" s="480"/>
      <c r="N226" s="480"/>
      <c r="O226" s="480"/>
      <c r="P226" s="480"/>
    </row>
    <row r="227" spans="1:63" ht="36" customHeight="1">
      <c r="A227" s="295"/>
      <c r="C227" s="1336" t="s">
        <v>1256</v>
      </c>
      <c r="D227" s="1337"/>
      <c r="E227" s="1337"/>
      <c r="F227" s="1337"/>
      <c r="G227" s="1337"/>
      <c r="H227" s="1337"/>
      <c r="I227" s="1337"/>
      <c r="J227" s="1337"/>
      <c r="K227" s="1337"/>
      <c r="L227" s="1337"/>
      <c r="M227" s="1337"/>
      <c r="N227" s="480"/>
      <c r="O227" s="480"/>
      <c r="P227" s="480"/>
    </row>
    <row r="228" spans="1:63" ht="14.25" customHeight="1">
      <c r="A228" s="295"/>
      <c r="K228" s="480"/>
      <c r="L228" s="480"/>
      <c r="M228" s="480"/>
      <c r="N228" s="480"/>
      <c r="O228" s="480"/>
      <c r="P228" s="480"/>
    </row>
    <row r="229" spans="1:63" ht="14.25" customHeight="1" thickBot="1">
      <c r="A229" s="295"/>
      <c r="C229" s="616"/>
      <c r="D229" s="616"/>
      <c r="E229" s="616"/>
      <c r="F229" s="616"/>
      <c r="G229" s="616"/>
      <c r="H229" s="616"/>
      <c r="I229" s="616"/>
      <c r="J229" s="616"/>
      <c r="K229" s="617"/>
      <c r="L229" s="617"/>
      <c r="M229" s="617"/>
      <c r="N229" s="617"/>
      <c r="O229" s="617"/>
      <c r="P229" s="617"/>
      <c r="Q229" s="616"/>
      <c r="R229" s="616"/>
      <c r="S229" s="616"/>
      <c r="T229" s="616"/>
      <c r="U229" s="616"/>
      <c r="V229" s="616"/>
      <c r="W229" s="616"/>
      <c r="X229" s="616"/>
      <c r="Y229" s="616"/>
      <c r="Z229" s="616"/>
      <c r="AA229" s="616"/>
      <c r="AB229" s="616"/>
      <c r="AC229" s="616"/>
      <c r="AD229" s="616"/>
      <c r="AE229" s="616"/>
      <c r="AF229" s="616"/>
      <c r="AG229" s="616"/>
      <c r="AH229" s="616"/>
      <c r="AI229" s="616"/>
      <c r="AJ229" s="616"/>
      <c r="AK229" s="616"/>
      <c r="AL229" s="616"/>
      <c r="AM229" s="616"/>
      <c r="AN229" s="616"/>
      <c r="AO229" s="616"/>
      <c r="AP229" s="616"/>
      <c r="AQ229" s="616"/>
      <c r="AR229" s="616"/>
      <c r="AS229" s="616"/>
      <c r="AT229" s="616"/>
      <c r="AU229" s="616"/>
      <c r="AV229" s="616"/>
      <c r="AW229" s="616"/>
      <c r="AX229" s="616"/>
      <c r="AY229" s="616"/>
      <c r="AZ229" s="616"/>
      <c r="BA229" s="616"/>
      <c r="BB229" s="616"/>
      <c r="BC229" s="616"/>
      <c r="BD229" s="616"/>
      <c r="BE229" s="616"/>
      <c r="BF229" s="616"/>
      <c r="BG229" s="616"/>
      <c r="BH229" s="616"/>
      <c r="BI229" s="616"/>
      <c r="BJ229" s="616"/>
      <c r="BK229" s="616"/>
    </row>
    <row r="230" spans="1:63" ht="24" customHeight="1">
      <c r="A230" s="295"/>
      <c r="C230" s="1031" t="s">
        <v>952</v>
      </c>
      <c r="K230" s="480"/>
      <c r="L230" s="480"/>
      <c r="M230" s="480"/>
      <c r="N230" s="480"/>
      <c r="O230" s="480"/>
      <c r="P230" s="480"/>
    </row>
    <row r="231" spans="1:63" ht="14.25" customHeight="1">
      <c r="A231" s="295"/>
      <c r="K231" s="480"/>
      <c r="L231" s="480"/>
      <c r="M231" s="480"/>
      <c r="N231" s="480"/>
      <c r="O231" s="480"/>
      <c r="P231" s="480"/>
    </row>
    <row r="232" spans="1:63" ht="14.25" customHeight="1">
      <c r="A232" s="295"/>
      <c r="K232" s="480"/>
      <c r="L232" s="480"/>
      <c r="M232" s="480"/>
      <c r="N232" s="480"/>
      <c r="O232" s="480"/>
      <c r="P232" s="480"/>
    </row>
    <row r="233" spans="1:63" ht="14.25" customHeight="1">
      <c r="A233" s="295"/>
      <c r="C233" s="1139" t="s">
        <v>425</v>
      </c>
      <c r="D233" s="442"/>
      <c r="E233" s="442"/>
      <c r="F233" s="442"/>
      <c r="G233" s="442"/>
      <c r="H233" s="442"/>
      <c r="I233" s="442"/>
      <c r="J233" s="442"/>
      <c r="K233" s="610"/>
      <c r="L233" s="610"/>
      <c r="M233" s="610"/>
      <c r="N233" s="480"/>
      <c r="O233" s="480"/>
      <c r="P233" s="480"/>
    </row>
    <row r="234" spans="1:63" ht="14.25" customHeight="1">
      <c r="A234" s="295"/>
      <c r="C234" s="1399" t="s">
        <v>1554</v>
      </c>
      <c r="D234" s="1399"/>
      <c r="E234" s="1399"/>
      <c r="F234" s="1399"/>
      <c r="G234" s="1399"/>
      <c r="H234" s="1399"/>
      <c r="I234" s="1399"/>
      <c r="J234" s="1399"/>
      <c r="K234" s="1399"/>
      <c r="L234" s="1399"/>
      <c r="M234" s="1399"/>
      <c r="N234" s="480"/>
      <c r="O234" s="480"/>
      <c r="P234" s="480"/>
    </row>
    <row r="235" spans="1:63" ht="14.25" customHeight="1">
      <c r="A235" s="295"/>
      <c r="C235" s="1399"/>
      <c r="D235" s="1399"/>
      <c r="E235" s="1399"/>
      <c r="F235" s="1399"/>
      <c r="G235" s="1399"/>
      <c r="H235" s="1399"/>
      <c r="I235" s="1399"/>
      <c r="J235" s="1399"/>
      <c r="K235" s="1399"/>
      <c r="L235" s="1399"/>
      <c r="M235" s="1399"/>
      <c r="N235" s="480"/>
      <c r="O235" s="480"/>
      <c r="P235" s="480"/>
    </row>
    <row r="236" spans="1:63" ht="14.25" customHeight="1">
      <c r="A236" s="295"/>
      <c r="C236" s="1399"/>
      <c r="D236" s="1399"/>
      <c r="E236" s="1399"/>
      <c r="F236" s="1399"/>
      <c r="G236" s="1399"/>
      <c r="H236" s="1399"/>
      <c r="I236" s="1399"/>
      <c r="J236" s="1399"/>
      <c r="K236" s="1399"/>
      <c r="L236" s="1399"/>
      <c r="M236" s="1399"/>
      <c r="N236" s="480"/>
      <c r="O236" s="480"/>
      <c r="P236" s="480"/>
    </row>
    <row r="237" spans="1:63" ht="14.25" customHeight="1">
      <c r="A237" s="295"/>
      <c r="C237" s="1399"/>
      <c r="D237" s="1399"/>
      <c r="E237" s="1399"/>
      <c r="F237" s="1399"/>
      <c r="G237" s="1399"/>
      <c r="H237" s="1399"/>
      <c r="I237" s="1399"/>
      <c r="J237" s="1399"/>
      <c r="K237" s="1399"/>
      <c r="L237" s="1399"/>
      <c r="M237" s="1399"/>
      <c r="N237" s="480"/>
      <c r="O237" s="480"/>
      <c r="P237" s="480"/>
    </row>
    <row r="238" spans="1:63" ht="14.25" customHeight="1">
      <c r="A238" s="295"/>
      <c r="C238" s="1399"/>
      <c r="D238" s="1399"/>
      <c r="E238" s="1399"/>
      <c r="F238" s="1399"/>
      <c r="G238" s="1399"/>
      <c r="H238" s="1399"/>
      <c r="I238" s="1399"/>
      <c r="J238" s="1399"/>
      <c r="K238" s="1399"/>
      <c r="L238" s="1399"/>
      <c r="M238" s="1399"/>
      <c r="N238" s="480"/>
      <c r="O238" s="480"/>
      <c r="P238" s="480"/>
    </row>
    <row r="239" spans="1:63" ht="14.25" customHeight="1">
      <c r="A239" s="295"/>
      <c r="C239" s="1399"/>
      <c r="D239" s="1399"/>
      <c r="E239" s="1399"/>
      <c r="F239" s="1399"/>
      <c r="G239" s="1399"/>
      <c r="H239" s="1399"/>
      <c r="I239" s="1399"/>
      <c r="J239" s="1399"/>
      <c r="K239" s="1399"/>
      <c r="L239" s="1399"/>
      <c r="M239" s="1399"/>
      <c r="N239" s="480"/>
      <c r="O239" s="480"/>
      <c r="P239" s="480"/>
    </row>
    <row r="240" spans="1:63" ht="14.25" customHeight="1">
      <c r="A240" s="295"/>
      <c r="C240" s="1399"/>
      <c r="D240" s="1399"/>
      <c r="E240" s="1399"/>
      <c r="F240" s="1399"/>
      <c r="G240" s="1399"/>
      <c r="H240" s="1399"/>
      <c r="I240" s="1399"/>
      <c r="J240" s="1399"/>
      <c r="K240" s="1399"/>
      <c r="L240" s="1399"/>
      <c r="M240" s="1399"/>
      <c r="N240" s="480"/>
      <c r="O240" s="480"/>
      <c r="P240" s="480"/>
    </row>
    <row r="241" spans="1:16" ht="14.25" customHeight="1">
      <c r="A241" s="295"/>
      <c r="C241" s="1399"/>
      <c r="D241" s="1399"/>
      <c r="E241" s="1399"/>
      <c r="F241" s="1399"/>
      <c r="G241" s="1399"/>
      <c r="H241" s="1399"/>
      <c r="I241" s="1399"/>
      <c r="J241" s="1399"/>
      <c r="K241" s="1399"/>
      <c r="L241" s="1399"/>
      <c r="M241" s="1399"/>
      <c r="N241" s="480"/>
      <c r="O241" s="480"/>
      <c r="P241" s="480"/>
    </row>
    <row r="242" spans="1:16" ht="14.25" customHeight="1">
      <c r="A242" s="295"/>
      <c r="C242" s="1399"/>
      <c r="D242" s="1399"/>
      <c r="E242" s="1399"/>
      <c r="F242" s="1399"/>
      <c r="G242" s="1399"/>
      <c r="H242" s="1399"/>
      <c r="I242" s="1399"/>
      <c r="J242" s="1399"/>
      <c r="K242" s="1399"/>
      <c r="L242" s="1399"/>
      <c r="M242" s="1399"/>
      <c r="N242" s="480"/>
      <c r="O242" s="480"/>
      <c r="P242" s="480"/>
    </row>
    <row r="243" spans="1:16" ht="14.25" customHeight="1">
      <c r="A243" s="295"/>
      <c r="C243" s="1399"/>
      <c r="D243" s="1399"/>
      <c r="E243" s="1399"/>
      <c r="F243" s="1399"/>
      <c r="G243" s="1399"/>
      <c r="H243" s="1399"/>
      <c r="I243" s="1399"/>
      <c r="J243" s="1399"/>
      <c r="K243" s="1399"/>
      <c r="L243" s="1399"/>
      <c r="M243" s="1399"/>
      <c r="N243" s="480"/>
      <c r="O243" s="480"/>
      <c r="P243" s="480"/>
    </row>
    <row r="244" spans="1:16" ht="14.25" customHeight="1">
      <c r="A244" s="295"/>
      <c r="C244" s="1399"/>
      <c r="D244" s="1399"/>
      <c r="E244" s="1399"/>
      <c r="F244" s="1399"/>
      <c r="G244" s="1399"/>
      <c r="H244" s="1399"/>
      <c r="I244" s="1399"/>
      <c r="J244" s="1399"/>
      <c r="K244" s="1399"/>
      <c r="L244" s="1399"/>
      <c r="M244" s="1399"/>
      <c r="N244" s="480"/>
      <c r="O244" s="480"/>
      <c r="P244" s="480"/>
    </row>
    <row r="245" spans="1:16" ht="14.25" customHeight="1">
      <c r="A245" s="295"/>
      <c r="C245" s="1399"/>
      <c r="D245" s="1399"/>
      <c r="E245" s="1399"/>
      <c r="F245" s="1399"/>
      <c r="G245" s="1399"/>
      <c r="H245" s="1399"/>
      <c r="I245" s="1399"/>
      <c r="J245" s="1399"/>
      <c r="K245" s="1399"/>
      <c r="L245" s="1399"/>
      <c r="M245" s="1399"/>
      <c r="N245" s="480"/>
      <c r="O245" s="480"/>
      <c r="P245" s="480"/>
    </row>
    <row r="246" spans="1:16" ht="14.25" customHeight="1">
      <c r="A246" s="295"/>
      <c r="C246" s="1399"/>
      <c r="D246" s="1399"/>
      <c r="E246" s="1399"/>
      <c r="F246" s="1399"/>
      <c r="G246" s="1399"/>
      <c r="H246" s="1399"/>
      <c r="I246" s="1399"/>
      <c r="J246" s="1399"/>
      <c r="K246" s="1399"/>
      <c r="L246" s="1399"/>
      <c r="M246" s="1399"/>
      <c r="N246" s="480"/>
      <c r="O246" s="480"/>
      <c r="P246" s="480"/>
    </row>
    <row r="247" spans="1:16" ht="14.25" customHeight="1">
      <c r="A247" s="295"/>
      <c r="C247" s="1399"/>
      <c r="D247" s="1399"/>
      <c r="E247" s="1399"/>
      <c r="F247" s="1399"/>
      <c r="G247" s="1399"/>
      <c r="H247" s="1399"/>
      <c r="I247" s="1399"/>
      <c r="J247" s="1399"/>
      <c r="K247" s="1399"/>
      <c r="L247" s="1399"/>
      <c r="M247" s="1399"/>
      <c r="N247" s="480"/>
      <c r="O247" s="480"/>
      <c r="P247" s="480"/>
    </row>
    <row r="248" spans="1:16" ht="14.25" customHeight="1">
      <c r="A248" s="295"/>
      <c r="C248" s="1399"/>
      <c r="D248" s="1399"/>
      <c r="E248" s="1399"/>
      <c r="F248" s="1399"/>
      <c r="G248" s="1399"/>
      <c r="H248" s="1399"/>
      <c r="I248" s="1399"/>
      <c r="J248" s="1399"/>
      <c r="K248" s="1399"/>
      <c r="L248" s="1399"/>
      <c r="M248" s="1399"/>
      <c r="N248" s="480"/>
      <c r="O248" s="480"/>
      <c r="P248" s="480"/>
    </row>
    <row r="249" spans="1:16" ht="14.25" customHeight="1">
      <c r="A249" s="295"/>
      <c r="C249" s="1399"/>
      <c r="D249" s="1399"/>
      <c r="E249" s="1399"/>
      <c r="F249" s="1399"/>
      <c r="G249" s="1399"/>
      <c r="H249" s="1399"/>
      <c r="I249" s="1399"/>
      <c r="J249" s="1399"/>
      <c r="K249" s="1399"/>
      <c r="L249" s="1399"/>
      <c r="M249" s="1399"/>
      <c r="N249" s="480"/>
      <c r="O249" s="480"/>
      <c r="P249" s="480"/>
    </row>
    <row r="250" spans="1:16" ht="14.25" customHeight="1">
      <c r="A250" s="295"/>
      <c r="C250" s="1399"/>
      <c r="D250" s="1399"/>
      <c r="E250" s="1399"/>
      <c r="F250" s="1399"/>
      <c r="G250" s="1399"/>
      <c r="H250" s="1399"/>
      <c r="I250" s="1399"/>
      <c r="J250" s="1399"/>
      <c r="K250" s="1399"/>
      <c r="L250" s="1399"/>
      <c r="M250" s="1399"/>
      <c r="N250" s="480"/>
      <c r="O250" s="480"/>
      <c r="P250" s="480"/>
    </row>
    <row r="251" spans="1:16" ht="14.25" customHeight="1">
      <c r="A251" s="295"/>
      <c r="C251" s="1399"/>
      <c r="D251" s="1399"/>
      <c r="E251" s="1399"/>
      <c r="F251" s="1399"/>
      <c r="G251" s="1399"/>
      <c r="H251" s="1399"/>
      <c r="I251" s="1399"/>
      <c r="J251" s="1399"/>
      <c r="K251" s="1399"/>
      <c r="L251" s="1399"/>
      <c r="M251" s="1399"/>
      <c r="N251" s="480"/>
      <c r="O251" s="480"/>
      <c r="P251" s="480"/>
    </row>
    <row r="252" spans="1:16" ht="14.25" customHeight="1">
      <c r="A252" s="295"/>
      <c r="C252" s="1399"/>
      <c r="D252" s="1399"/>
      <c r="E252" s="1399"/>
      <c r="F252" s="1399"/>
      <c r="G252" s="1399"/>
      <c r="H252" s="1399"/>
      <c r="I252" s="1399"/>
      <c r="J252" s="1399"/>
      <c r="K252" s="1399"/>
      <c r="L252" s="1399"/>
      <c r="M252" s="1399"/>
      <c r="N252" s="480"/>
      <c r="O252" s="480"/>
      <c r="P252" s="480"/>
    </row>
    <row r="253" spans="1:16" ht="14.25" customHeight="1">
      <c r="A253" s="295"/>
      <c r="C253" s="1399"/>
      <c r="D253" s="1399"/>
      <c r="E253" s="1399"/>
      <c r="F253" s="1399"/>
      <c r="G253" s="1399"/>
      <c r="H253" s="1399"/>
      <c r="I253" s="1399"/>
      <c r="J253" s="1399"/>
      <c r="K253" s="1399"/>
      <c r="L253" s="1399"/>
      <c r="M253" s="1399"/>
      <c r="N253" s="480"/>
      <c r="O253" s="480"/>
      <c r="P253" s="480"/>
    </row>
    <row r="254" spans="1:16" ht="14.25" customHeight="1">
      <c r="A254" s="295"/>
      <c r="C254" s="1399"/>
      <c r="D254" s="1399"/>
      <c r="E254" s="1399"/>
      <c r="F254" s="1399"/>
      <c r="G254" s="1399"/>
      <c r="H254" s="1399"/>
      <c r="I254" s="1399"/>
      <c r="J254" s="1399"/>
      <c r="K254" s="1399"/>
      <c r="L254" s="1399"/>
      <c r="M254" s="1399"/>
      <c r="N254" s="480"/>
      <c r="O254" s="480"/>
      <c r="P254" s="480"/>
    </row>
    <row r="255" spans="1:16">
      <c r="A255" s="295"/>
      <c r="C255" s="1399"/>
      <c r="D255" s="1399"/>
      <c r="E255" s="1399"/>
      <c r="F255" s="1399"/>
      <c r="G255" s="1399"/>
      <c r="H255" s="1399"/>
      <c r="I255" s="1399"/>
      <c r="J255" s="1399"/>
      <c r="K255" s="1399"/>
      <c r="L255" s="1399"/>
      <c r="M255" s="1399"/>
      <c r="N255" s="480"/>
      <c r="O255" s="480"/>
      <c r="P255" s="480"/>
    </row>
    <row r="256" spans="1:16" ht="14.25" customHeight="1">
      <c r="A256" s="295"/>
      <c r="C256" s="55" t="s">
        <v>426</v>
      </c>
      <c r="D256" s="1385" t="s">
        <v>426</v>
      </c>
      <c r="E256" s="1385"/>
      <c r="F256" s="1385"/>
      <c r="G256" s="1385"/>
      <c r="H256" s="1385"/>
      <c r="I256" s="1385"/>
      <c r="J256" s="1385"/>
      <c r="K256" s="1385"/>
      <c r="L256" s="1385"/>
      <c r="M256" s="1385"/>
      <c r="N256" s="480"/>
      <c r="O256" s="480"/>
    </row>
    <row r="257" spans="1:18" ht="33.75" customHeight="1">
      <c r="A257" s="295"/>
      <c r="C257" s="437" t="s">
        <v>427</v>
      </c>
      <c r="D257" s="1386" t="s">
        <v>429</v>
      </c>
      <c r="E257" s="1386"/>
      <c r="F257" s="1386"/>
      <c r="G257" s="1386"/>
      <c r="H257" s="1386"/>
      <c r="I257" s="1386"/>
      <c r="J257" s="1386"/>
      <c r="K257" s="1386"/>
      <c r="L257" s="1386"/>
      <c r="M257" s="1386"/>
      <c r="N257" s="480"/>
      <c r="O257" s="480"/>
    </row>
    <row r="258" spans="1:18" ht="52.5" customHeight="1">
      <c r="A258" s="295"/>
      <c r="C258" s="437" t="s">
        <v>430</v>
      </c>
      <c r="D258" s="1386" t="s">
        <v>428</v>
      </c>
      <c r="E258" s="1386"/>
      <c r="F258" s="1386"/>
      <c r="G258" s="1386"/>
      <c r="H258" s="1386"/>
      <c r="I258" s="1386"/>
      <c r="J258" s="1386"/>
      <c r="K258" s="1386"/>
      <c r="L258" s="1386"/>
      <c r="M258" s="1386"/>
      <c r="N258" s="480"/>
      <c r="O258" s="480"/>
    </row>
    <row r="259" spans="1:18" ht="108" customHeight="1">
      <c r="A259" s="295"/>
      <c r="C259" s="437" t="s">
        <v>60</v>
      </c>
      <c r="D259" s="1387" t="s">
        <v>1257</v>
      </c>
      <c r="E259" s="1387"/>
      <c r="F259" s="1387"/>
      <c r="G259" s="1387"/>
      <c r="H259" s="1387"/>
      <c r="I259" s="1387"/>
      <c r="J259" s="1387"/>
      <c r="K259" s="1387"/>
      <c r="L259" s="1387"/>
      <c r="M259" s="1387"/>
      <c r="N259" s="480"/>
      <c r="O259" s="480"/>
    </row>
    <row r="260" spans="1:18" ht="14.25" customHeight="1">
      <c r="A260" s="295"/>
      <c r="C260" s="1388" t="s">
        <v>1258</v>
      </c>
      <c r="D260" s="1388"/>
      <c r="E260" s="1388"/>
      <c r="F260" s="1388"/>
      <c r="G260" s="1388"/>
      <c r="H260" s="1388"/>
      <c r="I260" s="1388"/>
      <c r="J260" s="1388"/>
      <c r="K260" s="1388"/>
      <c r="L260" s="1388"/>
      <c r="M260" s="1388"/>
      <c r="N260" s="480"/>
      <c r="O260" s="480"/>
      <c r="P260" s="480"/>
    </row>
    <row r="261" spans="1:18" ht="14.25" customHeight="1">
      <c r="A261" s="295"/>
      <c r="C261" s="117"/>
      <c r="D261" s="117"/>
      <c r="E261" s="117"/>
      <c r="F261" s="117"/>
      <c r="G261" s="117"/>
      <c r="H261" s="117"/>
      <c r="I261" s="117"/>
      <c r="J261" s="117"/>
      <c r="K261" s="117"/>
      <c r="L261" s="117"/>
      <c r="M261" s="117"/>
      <c r="N261" s="480"/>
      <c r="O261" s="480"/>
      <c r="P261" s="480"/>
    </row>
    <row r="262" spans="1:18" ht="14.25" customHeight="1">
      <c r="A262" s="295"/>
      <c r="C262" s="117"/>
      <c r="D262" s="117"/>
      <c r="E262" s="117"/>
      <c r="F262" s="117"/>
      <c r="G262" s="117"/>
      <c r="H262" s="117"/>
      <c r="I262" s="117"/>
      <c r="J262" s="117"/>
      <c r="K262" s="117"/>
      <c r="L262" s="117"/>
      <c r="M262" s="117"/>
      <c r="N262" s="480"/>
      <c r="O262" s="480"/>
      <c r="P262" s="480"/>
    </row>
    <row r="263" spans="1:18" ht="14.25" customHeight="1">
      <c r="A263" s="295"/>
      <c r="C263" s="1312" t="s">
        <v>1259</v>
      </c>
      <c r="D263" s="1313"/>
      <c r="E263" s="1313"/>
      <c r="F263" s="1313"/>
      <c r="G263" s="1313"/>
      <c r="H263" s="1313"/>
      <c r="I263" s="1313"/>
      <c r="J263" s="1313"/>
      <c r="K263" s="1313"/>
      <c r="L263" s="1313"/>
      <c r="M263" s="1313"/>
      <c r="N263" s="480"/>
      <c r="O263" s="480"/>
      <c r="P263" s="480"/>
    </row>
    <row r="264" spans="1:18" ht="14.25" customHeight="1">
      <c r="A264" s="295"/>
      <c r="C264" s="1379" t="s">
        <v>1552</v>
      </c>
      <c r="D264" s="1379"/>
      <c r="E264" s="1379"/>
      <c r="F264" s="1379"/>
      <c r="G264" s="1379"/>
      <c r="H264" s="1379"/>
      <c r="I264" s="1379"/>
      <c r="J264" s="1379"/>
      <c r="K264" s="1379"/>
      <c r="L264" s="1147"/>
      <c r="M264" s="1147"/>
      <c r="N264" s="480"/>
      <c r="O264" s="480"/>
      <c r="P264" s="480"/>
    </row>
    <row r="265" spans="1:18" ht="14.25" customHeight="1">
      <c r="A265" s="295"/>
      <c r="C265" s="1378" t="s">
        <v>1260</v>
      </c>
      <c r="D265" s="1378"/>
      <c r="E265" s="1378"/>
      <c r="F265" s="1378"/>
      <c r="G265" s="1378"/>
      <c r="H265" s="1378"/>
      <c r="I265" s="1378"/>
      <c r="J265" s="1378"/>
      <c r="K265" s="1378"/>
      <c r="L265" s="1378"/>
      <c r="M265" s="1378"/>
      <c r="N265" s="480"/>
      <c r="O265" s="480"/>
      <c r="P265" s="480"/>
    </row>
    <row r="266" spans="1:18" ht="14.25" customHeight="1">
      <c r="A266" s="295"/>
      <c r="C266" s="1262" t="s">
        <v>42</v>
      </c>
      <c r="D266" s="1262"/>
      <c r="E266" s="1262"/>
      <c r="F266" s="1321">
        <v>2022</v>
      </c>
      <c r="G266" s="1321"/>
      <c r="H266" s="1321">
        <v>2023</v>
      </c>
      <c r="I266" s="1321"/>
      <c r="J266" s="1321">
        <v>2024</v>
      </c>
      <c r="K266" s="1321"/>
      <c r="L266" s="1321">
        <v>2025</v>
      </c>
      <c r="M266" s="1321"/>
      <c r="N266" s="480"/>
      <c r="O266" s="480"/>
      <c r="P266" s="480"/>
      <c r="Q266" s="480"/>
      <c r="R266" s="480"/>
    </row>
    <row r="267" spans="1:18" ht="14.25" customHeight="1">
      <c r="A267" s="295"/>
      <c r="C267" s="1366" t="s">
        <v>42</v>
      </c>
      <c r="D267" s="1367"/>
      <c r="E267" s="1367"/>
      <c r="F267" s="300" t="s">
        <v>43</v>
      </c>
      <c r="G267" s="300" t="s">
        <v>44</v>
      </c>
      <c r="H267" s="300" t="s">
        <v>43</v>
      </c>
      <c r="I267" s="300" t="s">
        <v>44</v>
      </c>
      <c r="J267" s="300" t="s">
        <v>43</v>
      </c>
      <c r="K267" s="300" t="s">
        <v>44</v>
      </c>
      <c r="L267" s="300" t="s">
        <v>43</v>
      </c>
      <c r="M267" s="300" t="s">
        <v>44</v>
      </c>
      <c r="N267" s="480"/>
      <c r="O267" s="480"/>
      <c r="P267" s="480"/>
      <c r="Q267" s="480"/>
      <c r="R267" s="480"/>
    </row>
    <row r="268" spans="1:18" ht="14.25" customHeight="1">
      <c r="A268" s="295"/>
      <c r="C268" s="1338" t="s">
        <v>94</v>
      </c>
      <c r="D268" s="1338"/>
      <c r="E268" s="1339"/>
      <c r="F268" s="313">
        <v>1342</v>
      </c>
      <c r="G268" s="314">
        <v>1342</v>
      </c>
      <c r="H268" s="315">
        <v>1427.8</v>
      </c>
      <c r="I268" s="316">
        <v>1427.8</v>
      </c>
      <c r="J268" s="313">
        <v>1436.6</v>
      </c>
      <c r="K268" s="314">
        <v>1500.4</v>
      </c>
      <c r="L268" s="317">
        <v>1518</v>
      </c>
      <c r="M268" s="317">
        <v>1518</v>
      </c>
      <c r="N268" s="117"/>
      <c r="O268" s="117"/>
      <c r="P268" s="480"/>
      <c r="Q268" s="480"/>
      <c r="R268" s="480"/>
    </row>
    <row r="269" spans="1:18" ht="14.25" customHeight="1">
      <c r="A269" s="295"/>
      <c r="C269" s="1270" t="s">
        <v>1261</v>
      </c>
      <c r="D269" s="1270"/>
      <c r="E269" s="1287"/>
      <c r="F269" s="1397">
        <v>1212</v>
      </c>
      <c r="G269" s="1398"/>
      <c r="H269" s="1394">
        <v>1302</v>
      </c>
      <c r="I269" s="1396"/>
      <c r="J269" s="1397">
        <v>1412</v>
      </c>
      <c r="K269" s="1398"/>
      <c r="L269" s="1394">
        <v>1518</v>
      </c>
      <c r="M269" s="1395"/>
      <c r="N269" s="117"/>
      <c r="O269" s="117"/>
      <c r="P269" s="480"/>
      <c r="Q269" s="480"/>
      <c r="R269" s="480"/>
    </row>
    <row r="270" spans="1:18" ht="14.25" customHeight="1">
      <c r="A270" s="295"/>
      <c r="C270" s="1338" t="s">
        <v>95</v>
      </c>
      <c r="D270" s="1338"/>
      <c r="E270" s="1339"/>
      <c r="F270" s="618">
        <v>1.1100000000000001</v>
      </c>
      <c r="G270" s="619">
        <v>1.1100000000000001</v>
      </c>
      <c r="H270" s="620">
        <v>1.1000000000000001</v>
      </c>
      <c r="I270" s="621">
        <v>1.1000000000000001</v>
      </c>
      <c r="J270" s="622">
        <v>1.02</v>
      </c>
      <c r="K270" s="623">
        <v>1.06</v>
      </c>
      <c r="L270" s="624">
        <f>L268/L269</f>
        <v>1</v>
      </c>
      <c r="M270" s="624">
        <f>M268/L269</f>
        <v>1</v>
      </c>
      <c r="N270" s="117"/>
      <c r="O270" s="117"/>
      <c r="P270" s="480"/>
      <c r="Q270" s="480"/>
      <c r="R270" s="480"/>
    </row>
    <row r="271" spans="1:18" ht="14.25" customHeight="1">
      <c r="A271" s="295"/>
      <c r="C271" s="117"/>
      <c r="D271" s="117"/>
      <c r="E271" s="117"/>
      <c r="F271" s="117"/>
      <c r="G271" s="117"/>
      <c r="H271" s="117"/>
      <c r="I271" s="117"/>
      <c r="J271" s="117"/>
      <c r="K271" s="117"/>
      <c r="L271" s="117"/>
      <c r="M271" s="117"/>
      <c r="N271" s="480"/>
      <c r="O271" s="480"/>
      <c r="P271" s="480"/>
    </row>
    <row r="272" spans="1:18" ht="14.25" customHeight="1">
      <c r="A272" s="295"/>
      <c r="K272" s="480"/>
      <c r="L272" s="480"/>
      <c r="M272" s="480"/>
      <c r="N272" s="480"/>
      <c r="O272" s="480"/>
      <c r="P272" s="480"/>
    </row>
    <row r="273" spans="1:18" ht="14.25" customHeight="1">
      <c r="A273" s="295"/>
      <c r="C273" s="1310" t="s">
        <v>431</v>
      </c>
      <c r="D273" s="1311"/>
      <c r="E273" s="1311"/>
      <c r="F273" s="1311"/>
      <c r="G273" s="1311"/>
      <c r="H273" s="1311"/>
      <c r="I273" s="1311"/>
      <c r="J273" s="1311"/>
      <c r="K273" s="1311"/>
      <c r="L273" s="1311"/>
      <c r="M273" s="1311"/>
      <c r="N273" s="480"/>
      <c r="O273" s="480"/>
      <c r="P273" s="480"/>
    </row>
    <row r="274" spans="1:18" ht="14.25" customHeight="1">
      <c r="A274" s="295"/>
      <c r="C274" s="1399" t="s">
        <v>1262</v>
      </c>
      <c r="D274" s="1399"/>
      <c r="E274" s="1399"/>
      <c r="F274" s="1399"/>
      <c r="G274" s="1399"/>
      <c r="H274" s="1399"/>
      <c r="I274" s="1399"/>
      <c r="J274" s="1399"/>
      <c r="K274" s="1399"/>
      <c r="L274" s="1399"/>
      <c r="M274" s="1399"/>
      <c r="N274" s="480"/>
      <c r="O274" s="480"/>
      <c r="P274" s="480"/>
    </row>
    <row r="275" spans="1:18" ht="14.25" customHeight="1">
      <c r="A275" s="295"/>
      <c r="C275" s="1399"/>
      <c r="D275" s="1399"/>
      <c r="E275" s="1399"/>
      <c r="F275" s="1399"/>
      <c r="G275" s="1399"/>
      <c r="H275" s="1399"/>
      <c r="I275" s="1399"/>
      <c r="J275" s="1399"/>
      <c r="K275" s="1399"/>
      <c r="L275" s="1399"/>
      <c r="M275" s="1399"/>
      <c r="N275" s="480"/>
      <c r="O275" s="480"/>
      <c r="P275" s="480"/>
    </row>
    <row r="276" spans="1:18" ht="14.25" customHeight="1">
      <c r="A276" s="295"/>
      <c r="C276" s="1399"/>
      <c r="D276" s="1399"/>
      <c r="E276" s="1399"/>
      <c r="F276" s="1399"/>
      <c r="G276" s="1399"/>
      <c r="H276" s="1399"/>
      <c r="I276" s="1399"/>
      <c r="J276" s="1399"/>
      <c r="K276" s="1399"/>
      <c r="L276" s="1399"/>
      <c r="M276" s="1399"/>
      <c r="N276" s="480"/>
      <c r="O276" s="480"/>
      <c r="P276" s="480"/>
    </row>
    <row r="277" spans="1:18" ht="14.25" customHeight="1">
      <c r="A277" s="295"/>
      <c r="C277" s="1399"/>
      <c r="D277" s="1399"/>
      <c r="E277" s="1399"/>
      <c r="F277" s="1399"/>
      <c r="G277" s="1399"/>
      <c r="H277" s="1399"/>
      <c r="I277" s="1399"/>
      <c r="J277" s="1399"/>
      <c r="K277" s="1399"/>
      <c r="L277" s="1399"/>
      <c r="M277" s="1399"/>
      <c r="N277" s="480"/>
      <c r="O277" s="480"/>
      <c r="P277" s="480"/>
    </row>
    <row r="278" spans="1:18" ht="14.25" customHeight="1">
      <c r="A278" s="295"/>
      <c r="C278" s="1399"/>
      <c r="D278" s="1399"/>
      <c r="E278" s="1399"/>
      <c r="F278" s="1399"/>
      <c r="G278" s="1399"/>
      <c r="H278" s="1399"/>
      <c r="I278" s="1399"/>
      <c r="J278" s="1399"/>
      <c r="K278" s="1399"/>
      <c r="L278" s="1399"/>
      <c r="M278" s="1399"/>
      <c r="N278" s="480"/>
      <c r="O278" s="480"/>
      <c r="P278" s="480"/>
    </row>
    <row r="279" spans="1:18" ht="14.25" customHeight="1">
      <c r="A279" s="295"/>
      <c r="C279" s="1399"/>
      <c r="D279" s="1399"/>
      <c r="E279" s="1399"/>
      <c r="F279" s="1399"/>
      <c r="G279" s="1399"/>
      <c r="H279" s="1399"/>
      <c r="I279" s="1399"/>
      <c r="J279" s="1399"/>
      <c r="K279" s="1399"/>
      <c r="L279" s="1399"/>
      <c r="M279" s="1399"/>
      <c r="N279" s="480"/>
      <c r="O279" s="480"/>
      <c r="P279" s="480"/>
    </row>
    <row r="280" spans="1:18" ht="14.25" customHeight="1">
      <c r="A280" s="295"/>
      <c r="C280" s="1399"/>
      <c r="D280" s="1399"/>
      <c r="E280" s="1399"/>
      <c r="F280" s="1399"/>
      <c r="G280" s="1399"/>
      <c r="H280" s="1399"/>
      <c r="I280" s="1399"/>
      <c r="J280" s="1399"/>
      <c r="K280" s="1399"/>
      <c r="L280" s="1399"/>
      <c r="M280" s="1399"/>
      <c r="N280" s="480"/>
      <c r="O280" s="480"/>
      <c r="P280" s="480"/>
    </row>
    <row r="281" spans="1:18" ht="14.25" customHeight="1">
      <c r="A281" s="295"/>
      <c r="C281" s="1399"/>
      <c r="D281" s="1399"/>
      <c r="E281" s="1399"/>
      <c r="F281" s="1399"/>
      <c r="G281" s="1399"/>
      <c r="H281" s="1399"/>
      <c r="I281" s="1399"/>
      <c r="J281" s="1399"/>
      <c r="K281" s="1399"/>
      <c r="L281" s="1399"/>
      <c r="M281" s="1399"/>
      <c r="N281" s="480"/>
      <c r="O281" s="480"/>
      <c r="P281" s="480"/>
    </row>
    <row r="282" spans="1:18" ht="14.25" customHeight="1">
      <c r="A282" s="295"/>
      <c r="C282" s="1357" t="s">
        <v>82</v>
      </c>
      <c r="D282" s="1357"/>
      <c r="E282" s="1357"/>
      <c r="F282" s="1357"/>
      <c r="G282" s="1357"/>
      <c r="H282" s="1357"/>
      <c r="I282" s="1357"/>
      <c r="J282" s="1357"/>
      <c r="K282" s="1357"/>
      <c r="L282" s="1357"/>
      <c r="M282" s="480"/>
      <c r="N282" s="480"/>
      <c r="O282" s="480"/>
      <c r="P282" s="480"/>
    </row>
    <row r="283" spans="1:18" ht="14.25" customHeight="1">
      <c r="A283" s="295"/>
      <c r="C283" s="56" t="s">
        <v>42</v>
      </c>
      <c r="D283" s="1321" t="s">
        <v>432</v>
      </c>
      <c r="E283" s="1321">
        <v>2022</v>
      </c>
      <c r="F283" s="1321"/>
      <c r="G283" s="1321">
        <v>2023</v>
      </c>
      <c r="H283" s="1321"/>
      <c r="I283" s="1321">
        <v>2024</v>
      </c>
      <c r="J283" s="1321"/>
      <c r="K283" s="1321">
        <v>2025</v>
      </c>
      <c r="L283" s="1321"/>
      <c r="M283" s="480"/>
      <c r="N283" s="480"/>
      <c r="O283" s="480"/>
      <c r="P283" s="480"/>
      <c r="Q283" s="480"/>
      <c r="R283" s="480"/>
    </row>
    <row r="284" spans="1:18" ht="102.65" customHeight="1">
      <c r="A284" s="295"/>
      <c r="C284" s="104"/>
      <c r="D284" s="1321"/>
      <c r="E284" s="300" t="s">
        <v>83</v>
      </c>
      <c r="F284" s="300" t="s">
        <v>84</v>
      </c>
      <c r="G284" s="300" t="s">
        <v>83</v>
      </c>
      <c r="H284" s="300" t="s">
        <v>84</v>
      </c>
      <c r="I284" s="300" t="s">
        <v>83</v>
      </c>
      <c r="J284" s="300" t="s">
        <v>84</v>
      </c>
      <c r="K284" s="300" t="s">
        <v>83</v>
      </c>
      <c r="L284" s="300" t="s">
        <v>84</v>
      </c>
      <c r="M284" s="480"/>
      <c r="N284" s="480"/>
      <c r="O284" s="480"/>
      <c r="P284" s="480"/>
      <c r="Q284" s="480"/>
      <c r="R284" s="480"/>
    </row>
    <row r="285" spans="1:18" ht="14.25" customHeight="1">
      <c r="A285" s="295"/>
      <c r="C285" s="625" t="s">
        <v>85</v>
      </c>
      <c r="D285" s="103" t="s">
        <v>86</v>
      </c>
      <c r="E285" s="626">
        <v>1</v>
      </c>
      <c r="F285" s="627">
        <v>1</v>
      </c>
      <c r="G285" s="628">
        <v>1</v>
      </c>
      <c r="H285" s="629">
        <v>1</v>
      </c>
      <c r="I285" s="630">
        <v>0.99</v>
      </c>
      <c r="J285" s="627">
        <v>0.99</v>
      </c>
      <c r="K285" s="628">
        <v>0.99</v>
      </c>
      <c r="L285" s="628">
        <v>0.99</v>
      </c>
      <c r="M285" s="480"/>
      <c r="N285" s="480"/>
      <c r="O285" s="480"/>
      <c r="P285" s="480"/>
      <c r="Q285" s="480"/>
      <c r="R285" s="480"/>
    </row>
    <row r="286" spans="1:18" ht="14.25" customHeight="1">
      <c r="A286" s="295"/>
      <c r="C286" s="1391" t="s">
        <v>1263</v>
      </c>
      <c r="D286" s="100" t="s">
        <v>87</v>
      </c>
      <c r="E286" s="631">
        <v>1</v>
      </c>
      <c r="F286" s="632">
        <v>1</v>
      </c>
      <c r="G286" s="633">
        <v>1</v>
      </c>
      <c r="H286" s="634">
        <v>1</v>
      </c>
      <c r="I286" s="635">
        <v>0.95</v>
      </c>
      <c r="J286" s="632">
        <v>0.95</v>
      </c>
      <c r="K286" s="633">
        <v>0.95</v>
      </c>
      <c r="L286" s="633">
        <v>0.95</v>
      </c>
      <c r="M286" s="480"/>
      <c r="N286" s="480"/>
      <c r="O286" s="480"/>
      <c r="P286" s="480"/>
      <c r="Q286" s="480"/>
      <c r="R286" s="480"/>
    </row>
    <row r="287" spans="1:18" ht="14.25" customHeight="1">
      <c r="A287" s="295"/>
      <c r="C287" s="1392"/>
      <c r="D287" s="101" t="s">
        <v>88</v>
      </c>
      <c r="E287" s="636">
        <v>1</v>
      </c>
      <c r="F287" s="637">
        <v>1</v>
      </c>
      <c r="G287" s="638">
        <v>1</v>
      </c>
      <c r="H287" s="639">
        <v>1</v>
      </c>
      <c r="I287" s="640">
        <v>0.95</v>
      </c>
      <c r="J287" s="637">
        <v>0.95</v>
      </c>
      <c r="K287" s="638">
        <v>0.95</v>
      </c>
      <c r="L287" s="638">
        <v>0.95</v>
      </c>
      <c r="M287" s="480"/>
      <c r="N287" s="480"/>
      <c r="O287" s="480"/>
      <c r="P287" s="480"/>
      <c r="Q287" s="480"/>
      <c r="R287" s="480"/>
    </row>
    <row r="288" spans="1:18" ht="14.25" customHeight="1">
      <c r="A288" s="295"/>
      <c r="C288" s="1391" t="s">
        <v>75</v>
      </c>
      <c r="D288" s="102" t="s">
        <v>87</v>
      </c>
      <c r="E288" s="641">
        <v>0.9</v>
      </c>
      <c r="F288" s="642">
        <v>0.9</v>
      </c>
      <c r="G288" s="643">
        <v>1</v>
      </c>
      <c r="H288" s="644">
        <v>1</v>
      </c>
      <c r="I288" s="645">
        <v>0.96</v>
      </c>
      <c r="J288" s="642">
        <v>0.96</v>
      </c>
      <c r="K288" s="643">
        <v>1</v>
      </c>
      <c r="L288" s="643">
        <v>1</v>
      </c>
      <c r="M288" s="480"/>
      <c r="N288" s="480"/>
      <c r="O288" s="480"/>
      <c r="P288" s="480"/>
      <c r="Q288" s="480"/>
      <c r="R288" s="480"/>
    </row>
    <row r="289" spans="1:18" ht="14.25" customHeight="1">
      <c r="A289" s="295"/>
      <c r="C289" s="1392"/>
      <c r="D289" s="100" t="s">
        <v>88</v>
      </c>
      <c r="E289" s="631">
        <v>1</v>
      </c>
      <c r="F289" s="632">
        <v>1</v>
      </c>
      <c r="G289" s="633">
        <v>0.9</v>
      </c>
      <c r="H289" s="634">
        <v>0.9</v>
      </c>
      <c r="I289" s="635">
        <v>0.92</v>
      </c>
      <c r="J289" s="632">
        <v>0.91</v>
      </c>
      <c r="K289" s="633">
        <v>0.9</v>
      </c>
      <c r="L289" s="633">
        <v>0.9</v>
      </c>
      <c r="M289" s="480"/>
      <c r="N289" s="480"/>
      <c r="O289" s="480"/>
      <c r="P289" s="480"/>
      <c r="Q289" s="480"/>
      <c r="R289" s="480"/>
    </row>
    <row r="290" spans="1:18" ht="14.25" customHeight="1">
      <c r="A290" s="295"/>
      <c r="C290" s="1392"/>
      <c r="D290" s="103" t="s">
        <v>89</v>
      </c>
      <c r="E290" s="626">
        <v>1.1000000000000001</v>
      </c>
      <c r="F290" s="627">
        <v>1.1000000000000001</v>
      </c>
      <c r="G290" s="628">
        <v>1</v>
      </c>
      <c r="H290" s="629">
        <v>1</v>
      </c>
      <c r="I290" s="630">
        <v>0.94</v>
      </c>
      <c r="J290" s="627">
        <v>0.94</v>
      </c>
      <c r="K290" s="628">
        <v>0.9</v>
      </c>
      <c r="L290" s="628">
        <v>0.9</v>
      </c>
      <c r="M290" s="480"/>
      <c r="N290" s="480"/>
      <c r="O290" s="480"/>
      <c r="P290" s="480"/>
      <c r="Q290" s="480"/>
      <c r="R290" s="480"/>
    </row>
    <row r="291" spans="1:18" ht="14.25" customHeight="1">
      <c r="A291" s="295"/>
      <c r="C291" s="1392"/>
      <c r="D291" s="101" t="s">
        <v>90</v>
      </c>
      <c r="E291" s="636">
        <v>1</v>
      </c>
      <c r="F291" s="637">
        <v>1</v>
      </c>
      <c r="G291" s="638">
        <v>0.9</v>
      </c>
      <c r="H291" s="639">
        <v>0.9</v>
      </c>
      <c r="I291" s="640">
        <v>0.93</v>
      </c>
      <c r="J291" s="637">
        <v>0.93</v>
      </c>
      <c r="K291" s="638">
        <v>1</v>
      </c>
      <c r="L291" s="638">
        <v>1</v>
      </c>
      <c r="M291" s="480"/>
      <c r="N291" s="480"/>
      <c r="O291" s="480"/>
      <c r="P291" s="480"/>
      <c r="Q291" s="480"/>
      <c r="R291" s="480"/>
    </row>
    <row r="292" spans="1:18" ht="14.25" customHeight="1">
      <c r="A292" s="295"/>
      <c r="C292" s="1393"/>
      <c r="D292" s="100" t="s">
        <v>91</v>
      </c>
      <c r="E292" s="631">
        <v>0.8</v>
      </c>
      <c r="F292" s="632">
        <v>0.8</v>
      </c>
      <c r="G292" s="633">
        <v>0.8</v>
      </c>
      <c r="H292" s="634">
        <v>0.8</v>
      </c>
      <c r="I292" s="635">
        <v>0.75</v>
      </c>
      <c r="J292" s="632">
        <v>0.74</v>
      </c>
      <c r="K292" s="633">
        <v>0.8</v>
      </c>
      <c r="L292" s="633">
        <v>0.8</v>
      </c>
      <c r="M292" s="480"/>
      <c r="N292" s="480"/>
      <c r="O292" s="480"/>
      <c r="P292" s="480"/>
      <c r="Q292" s="480"/>
      <c r="R292" s="480"/>
    </row>
    <row r="293" spans="1:18" ht="14.25" customHeight="1">
      <c r="A293" s="295"/>
      <c r="C293" s="1392" t="s">
        <v>92</v>
      </c>
      <c r="D293" s="101" t="s">
        <v>87</v>
      </c>
      <c r="E293" s="636">
        <v>0.9</v>
      </c>
      <c r="F293" s="637">
        <v>0.9</v>
      </c>
      <c r="G293" s="638">
        <v>0.9</v>
      </c>
      <c r="H293" s="639">
        <v>0.9</v>
      </c>
      <c r="I293" s="640">
        <v>0.8</v>
      </c>
      <c r="J293" s="637">
        <v>0.8</v>
      </c>
      <c r="K293" s="638">
        <v>1.1000000000000001</v>
      </c>
      <c r="L293" s="638">
        <v>1.1000000000000001</v>
      </c>
      <c r="M293" s="480"/>
      <c r="N293" s="480"/>
      <c r="O293" s="480"/>
      <c r="P293" s="480"/>
      <c r="Q293" s="480"/>
      <c r="R293" s="480"/>
    </row>
    <row r="294" spans="1:18" ht="14.25" customHeight="1">
      <c r="A294" s="295"/>
      <c r="C294" s="1392"/>
      <c r="D294" s="100" t="s">
        <v>88</v>
      </c>
      <c r="E294" s="631">
        <v>1</v>
      </c>
      <c r="F294" s="632">
        <v>1</v>
      </c>
      <c r="G294" s="633">
        <v>1</v>
      </c>
      <c r="H294" s="634">
        <v>1</v>
      </c>
      <c r="I294" s="635">
        <v>0.83</v>
      </c>
      <c r="J294" s="632">
        <v>0.83</v>
      </c>
      <c r="K294" s="633">
        <v>0.9</v>
      </c>
      <c r="L294" s="633">
        <v>0.9</v>
      </c>
      <c r="M294" s="480"/>
      <c r="N294" s="480"/>
      <c r="O294" s="480"/>
      <c r="P294" s="480"/>
      <c r="Q294" s="480"/>
      <c r="R294" s="480"/>
    </row>
    <row r="295" spans="1:18" ht="14.25" customHeight="1">
      <c r="A295" s="295"/>
      <c r="C295" s="1392"/>
      <c r="D295" s="101" t="s">
        <v>89</v>
      </c>
      <c r="E295" s="636">
        <v>1.1000000000000001</v>
      </c>
      <c r="F295" s="637">
        <v>1.1000000000000001</v>
      </c>
      <c r="G295" s="638">
        <v>1.1000000000000001</v>
      </c>
      <c r="H295" s="639">
        <v>1.1000000000000001</v>
      </c>
      <c r="I295" s="640">
        <v>0.95</v>
      </c>
      <c r="J295" s="637">
        <v>0.96</v>
      </c>
      <c r="K295" s="638">
        <v>0.9</v>
      </c>
      <c r="L295" s="638">
        <v>0.9</v>
      </c>
      <c r="M295" s="480"/>
      <c r="N295" s="480"/>
      <c r="O295" s="480"/>
      <c r="P295" s="480"/>
      <c r="Q295" s="480"/>
      <c r="R295" s="480"/>
    </row>
    <row r="296" spans="1:18" ht="14.25" customHeight="1">
      <c r="A296" s="295"/>
      <c r="C296" s="1392"/>
      <c r="D296" s="100" t="s">
        <v>90</v>
      </c>
      <c r="E296" s="631">
        <v>1</v>
      </c>
      <c r="F296" s="632">
        <v>1</v>
      </c>
      <c r="G296" s="633">
        <v>1.1000000000000001</v>
      </c>
      <c r="H296" s="634">
        <v>1.1000000000000001</v>
      </c>
      <c r="I296" s="635">
        <v>1</v>
      </c>
      <c r="J296" s="632">
        <v>1</v>
      </c>
      <c r="K296" s="633">
        <v>1.1000000000000001</v>
      </c>
      <c r="L296" s="633">
        <v>1.1000000000000001</v>
      </c>
      <c r="M296" s="480"/>
      <c r="N296" s="480"/>
      <c r="O296" s="480"/>
      <c r="P296" s="480"/>
      <c r="Q296" s="480"/>
      <c r="R296" s="480"/>
    </row>
    <row r="297" spans="1:18" ht="14.25" customHeight="1">
      <c r="A297" s="295"/>
      <c r="C297" s="1392"/>
      <c r="D297" s="101" t="s">
        <v>91</v>
      </c>
      <c r="E297" s="636">
        <v>1.2</v>
      </c>
      <c r="F297" s="637">
        <v>1.2</v>
      </c>
      <c r="G297" s="638">
        <v>1.2</v>
      </c>
      <c r="H297" s="639">
        <v>1.2</v>
      </c>
      <c r="I297" s="640">
        <v>1.1399999999999999</v>
      </c>
      <c r="J297" s="637">
        <v>1.19</v>
      </c>
      <c r="K297" s="638">
        <v>1.1000000000000001</v>
      </c>
      <c r="L297" s="638">
        <v>1.1000000000000001</v>
      </c>
      <c r="M297" s="480"/>
      <c r="N297" s="480"/>
      <c r="O297" s="480"/>
      <c r="P297" s="480"/>
      <c r="Q297" s="480"/>
      <c r="R297" s="480"/>
    </row>
    <row r="298" spans="1:18" ht="14.25" customHeight="1">
      <c r="A298" s="295"/>
      <c r="C298" s="1391" t="s">
        <v>93</v>
      </c>
      <c r="D298" s="102" t="s">
        <v>87</v>
      </c>
      <c r="E298" s="641">
        <v>0.8</v>
      </c>
      <c r="F298" s="642">
        <v>0.8</v>
      </c>
      <c r="G298" s="643">
        <v>1.3</v>
      </c>
      <c r="H298" s="644">
        <v>1.3</v>
      </c>
      <c r="I298" s="645">
        <v>0.61</v>
      </c>
      <c r="J298" s="642">
        <v>0.61</v>
      </c>
      <c r="K298" s="643">
        <v>0.7</v>
      </c>
      <c r="L298" s="643">
        <v>0.7</v>
      </c>
      <c r="M298" s="480"/>
      <c r="N298" s="480"/>
      <c r="O298" s="480"/>
      <c r="P298" s="480"/>
      <c r="Q298" s="480"/>
      <c r="R298" s="480"/>
    </row>
    <row r="299" spans="1:18" ht="14.25" customHeight="1">
      <c r="A299" s="295"/>
      <c r="C299" s="1392"/>
      <c r="D299" s="100" t="s">
        <v>88</v>
      </c>
      <c r="E299" s="631">
        <v>1</v>
      </c>
      <c r="F299" s="632">
        <v>1.1000000000000001</v>
      </c>
      <c r="G299" s="633">
        <v>1</v>
      </c>
      <c r="H299" s="634">
        <v>1</v>
      </c>
      <c r="I299" s="635">
        <v>0.92</v>
      </c>
      <c r="J299" s="632">
        <v>0.98</v>
      </c>
      <c r="K299" s="633">
        <v>0.8</v>
      </c>
      <c r="L299" s="633">
        <v>0.9</v>
      </c>
      <c r="M299" s="480"/>
      <c r="N299" s="480"/>
      <c r="O299" s="480"/>
      <c r="P299" s="480"/>
      <c r="Q299" s="480"/>
      <c r="R299" s="480"/>
    </row>
    <row r="300" spans="1:18" ht="14.25" customHeight="1">
      <c r="A300" s="295"/>
      <c r="C300" s="1392"/>
      <c r="D300" s="101" t="s">
        <v>89</v>
      </c>
      <c r="E300" s="636">
        <v>1.2</v>
      </c>
      <c r="F300" s="637">
        <v>1.4</v>
      </c>
      <c r="G300" s="638">
        <v>1.1000000000000001</v>
      </c>
      <c r="H300" s="639">
        <v>1.1000000000000001</v>
      </c>
      <c r="I300" s="640">
        <v>1.18</v>
      </c>
      <c r="J300" s="637">
        <v>1.6</v>
      </c>
      <c r="K300" s="638">
        <v>1</v>
      </c>
      <c r="L300" s="638">
        <v>1.1000000000000001</v>
      </c>
      <c r="M300" s="480"/>
      <c r="N300" s="480"/>
      <c r="O300" s="480"/>
      <c r="P300" s="480"/>
      <c r="Q300" s="480"/>
      <c r="R300" s="480"/>
    </row>
    <row r="301" spans="1:18" ht="14.25" customHeight="1">
      <c r="A301" s="295"/>
      <c r="C301" s="1392"/>
      <c r="D301" s="100" t="s">
        <v>90</v>
      </c>
      <c r="E301" s="631">
        <v>0.9</v>
      </c>
      <c r="F301" s="632">
        <v>0.9</v>
      </c>
      <c r="G301" s="633">
        <v>0.9</v>
      </c>
      <c r="H301" s="634">
        <v>0.9</v>
      </c>
      <c r="I301" s="635">
        <v>0.84</v>
      </c>
      <c r="J301" s="632">
        <v>0.82</v>
      </c>
      <c r="K301" s="633">
        <v>0.8</v>
      </c>
      <c r="L301" s="633">
        <v>0.7</v>
      </c>
      <c r="M301" s="480"/>
      <c r="N301" s="480"/>
      <c r="O301" s="480"/>
      <c r="P301" s="480"/>
      <c r="Q301" s="480"/>
      <c r="R301" s="480"/>
    </row>
    <row r="302" spans="1:18" ht="14.25" customHeight="1">
      <c r="A302" s="295"/>
      <c r="C302" s="1393"/>
      <c r="D302" s="103" t="s">
        <v>91</v>
      </c>
      <c r="E302" s="626">
        <v>0.9</v>
      </c>
      <c r="F302" s="627">
        <v>0.8</v>
      </c>
      <c r="G302" s="628">
        <v>1</v>
      </c>
      <c r="H302" s="629">
        <v>1</v>
      </c>
      <c r="I302" s="630">
        <v>0.97</v>
      </c>
      <c r="J302" s="627">
        <v>0.95</v>
      </c>
      <c r="K302" s="628">
        <v>1.1000000000000001</v>
      </c>
      <c r="L302" s="628">
        <v>1.2</v>
      </c>
      <c r="M302" s="480"/>
      <c r="N302" s="480"/>
      <c r="O302" s="480"/>
      <c r="P302" s="480"/>
      <c r="Q302" s="480"/>
      <c r="R302" s="480"/>
    </row>
    <row r="303" spans="1:18" ht="32.25" customHeight="1">
      <c r="A303" s="295"/>
      <c r="C303" s="1421" t="s">
        <v>433</v>
      </c>
      <c r="D303" s="1421"/>
      <c r="E303" s="1421"/>
      <c r="F303" s="1421"/>
      <c r="G303" s="1421"/>
      <c r="H303" s="1421"/>
      <c r="I303" s="1421"/>
      <c r="J303" s="1421"/>
      <c r="K303" s="1421"/>
      <c r="L303" s="1421"/>
      <c r="M303" s="1421"/>
      <c r="N303" s="480"/>
      <c r="O303" s="480"/>
      <c r="P303" s="480"/>
    </row>
    <row r="304" spans="1:18" ht="14.25" customHeight="1">
      <c r="A304" s="295"/>
      <c r="K304" s="480"/>
      <c r="L304" s="480"/>
      <c r="M304" s="480"/>
      <c r="N304" s="480"/>
      <c r="O304" s="480"/>
      <c r="P304" s="480"/>
    </row>
    <row r="305" spans="1:16">
      <c r="A305" s="295"/>
      <c r="K305" s="480"/>
      <c r="L305" s="480"/>
      <c r="M305" s="480"/>
      <c r="N305" s="480"/>
      <c r="O305" s="480"/>
      <c r="P305" s="480"/>
    </row>
    <row r="306" spans="1:16" ht="32.25" customHeight="1">
      <c r="A306" s="295"/>
      <c r="C306" s="1308" t="s">
        <v>436</v>
      </c>
      <c r="D306" s="1309"/>
      <c r="E306" s="1309"/>
      <c r="F306" s="1309"/>
      <c r="G306" s="1309"/>
      <c r="H306" s="1309"/>
      <c r="I306" s="1309"/>
      <c r="J306" s="1309"/>
      <c r="K306" s="1309"/>
      <c r="L306" s="1309"/>
      <c r="M306" s="1309"/>
      <c r="N306" s="1143"/>
      <c r="O306" s="480"/>
      <c r="P306" s="480"/>
    </row>
    <row r="307" spans="1:16">
      <c r="A307" s="295"/>
      <c r="C307" s="1276" t="s">
        <v>1528</v>
      </c>
      <c r="D307" s="1276"/>
      <c r="E307" s="1276"/>
      <c r="F307" s="1276"/>
      <c r="G307" s="1276"/>
      <c r="H307" s="1276"/>
      <c r="I307" s="1276"/>
      <c r="J307" s="1276"/>
      <c r="K307" s="1276"/>
      <c r="L307" s="1276"/>
      <c r="M307" s="1276"/>
      <c r="N307" s="480"/>
      <c r="O307" s="480"/>
      <c r="P307" s="480"/>
    </row>
    <row r="308" spans="1:16">
      <c r="A308" s="295"/>
      <c r="C308" s="1276"/>
      <c r="D308" s="1276"/>
      <c r="E308" s="1276"/>
      <c r="F308" s="1276"/>
      <c r="G308" s="1276"/>
      <c r="H308" s="1276"/>
      <c r="I308" s="1276"/>
      <c r="J308" s="1276"/>
      <c r="K308" s="1276"/>
      <c r="L308" s="1276"/>
      <c r="M308" s="1276"/>
      <c r="N308" s="480"/>
      <c r="O308" s="480"/>
      <c r="P308" s="480"/>
    </row>
    <row r="309" spans="1:16">
      <c r="A309" s="295"/>
      <c r="C309" s="1276"/>
      <c r="D309" s="1276"/>
      <c r="E309" s="1276"/>
      <c r="F309" s="1276"/>
      <c r="G309" s="1276"/>
      <c r="H309" s="1276"/>
      <c r="I309" s="1276"/>
      <c r="J309" s="1276"/>
      <c r="K309" s="1276"/>
      <c r="L309" s="1276"/>
      <c r="M309" s="1276"/>
      <c r="N309" s="480"/>
      <c r="O309" s="480"/>
      <c r="P309" s="480"/>
    </row>
    <row r="310" spans="1:16">
      <c r="A310" s="295"/>
      <c r="C310" s="1276"/>
      <c r="D310" s="1276"/>
      <c r="E310" s="1276"/>
      <c r="F310" s="1276"/>
      <c r="G310" s="1276"/>
      <c r="H310" s="1276"/>
      <c r="I310" s="1276"/>
      <c r="J310" s="1276"/>
      <c r="K310" s="1276"/>
      <c r="L310" s="1276"/>
      <c r="M310" s="1276"/>
      <c r="N310" s="480"/>
      <c r="O310" s="480"/>
      <c r="P310" s="480"/>
    </row>
    <row r="311" spans="1:16">
      <c r="A311" s="295"/>
      <c r="C311" s="1276"/>
      <c r="D311" s="1276"/>
      <c r="E311" s="1276"/>
      <c r="F311" s="1276"/>
      <c r="G311" s="1276"/>
      <c r="H311" s="1276"/>
      <c r="I311" s="1276"/>
      <c r="J311" s="1276"/>
      <c r="K311" s="1276"/>
      <c r="L311" s="1276"/>
      <c r="M311" s="1276"/>
      <c r="N311" s="480"/>
      <c r="O311" s="480"/>
      <c r="P311" s="480"/>
    </row>
    <row r="312" spans="1:16">
      <c r="A312" s="295"/>
      <c r="C312" s="1276"/>
      <c r="D312" s="1276"/>
      <c r="E312" s="1276"/>
      <c r="F312" s="1276"/>
      <c r="G312" s="1276"/>
      <c r="H312" s="1276"/>
      <c r="I312" s="1276"/>
      <c r="J312" s="1276"/>
      <c r="K312" s="1276"/>
      <c r="L312" s="1276"/>
      <c r="M312" s="1276"/>
      <c r="N312" s="480"/>
      <c r="O312" s="480"/>
      <c r="P312" s="480"/>
    </row>
    <row r="313" spans="1:16">
      <c r="A313" s="295"/>
      <c r="C313" s="1276"/>
      <c r="D313" s="1276"/>
      <c r="E313" s="1276"/>
      <c r="F313" s="1276"/>
      <c r="G313" s="1276"/>
      <c r="H313" s="1276"/>
      <c r="I313" s="1276"/>
      <c r="J313" s="1276"/>
      <c r="K313" s="1276"/>
      <c r="L313" s="1276"/>
      <c r="M313" s="1276"/>
      <c r="N313" s="480"/>
      <c r="O313" s="480"/>
      <c r="P313" s="480"/>
    </row>
    <row r="314" spans="1:16">
      <c r="A314" s="295"/>
      <c r="C314" s="1276"/>
      <c r="D314" s="1276"/>
      <c r="E314" s="1276"/>
      <c r="F314" s="1276"/>
      <c r="G314" s="1276"/>
      <c r="H314" s="1276"/>
      <c r="I314" s="1276"/>
      <c r="J314" s="1276"/>
      <c r="K314" s="1276"/>
      <c r="L314" s="1276"/>
      <c r="M314" s="1276"/>
      <c r="N314" s="480"/>
      <c r="O314" s="480"/>
      <c r="P314" s="480"/>
    </row>
    <row r="315" spans="1:16">
      <c r="A315" s="295"/>
      <c r="C315" s="1276"/>
      <c r="D315" s="1276"/>
      <c r="E315" s="1276"/>
      <c r="F315" s="1276"/>
      <c r="G315" s="1276"/>
      <c r="H315" s="1276"/>
      <c r="I315" s="1276"/>
      <c r="J315" s="1276"/>
      <c r="K315" s="1276"/>
      <c r="L315" s="1276"/>
      <c r="M315" s="1276"/>
      <c r="N315" s="480"/>
      <c r="O315" s="480"/>
      <c r="P315" s="480"/>
    </row>
    <row r="316" spans="1:16">
      <c r="A316" s="295"/>
      <c r="C316" s="1276"/>
      <c r="D316" s="1276"/>
      <c r="E316" s="1276"/>
      <c r="F316" s="1276"/>
      <c r="G316" s="1276"/>
      <c r="H316" s="1276"/>
      <c r="I316" s="1276"/>
      <c r="J316" s="1276"/>
      <c r="K316" s="1276"/>
      <c r="L316" s="1276"/>
      <c r="M316" s="1276"/>
      <c r="N316" s="480"/>
      <c r="O316" s="480"/>
      <c r="P316" s="480"/>
    </row>
    <row r="317" spans="1:16">
      <c r="A317" s="295"/>
      <c r="C317" s="1276"/>
      <c r="D317" s="1276"/>
      <c r="E317" s="1276"/>
      <c r="F317" s="1276"/>
      <c r="G317" s="1276"/>
      <c r="H317" s="1276"/>
      <c r="I317" s="1276"/>
      <c r="J317" s="1276"/>
      <c r="K317" s="1276"/>
      <c r="L317" s="1276"/>
      <c r="M317" s="1276"/>
      <c r="N317" s="480"/>
      <c r="O317" s="480"/>
      <c r="P317" s="480"/>
    </row>
    <row r="318" spans="1:16">
      <c r="A318" s="295"/>
      <c r="C318" s="1276"/>
      <c r="D318" s="1276"/>
      <c r="E318" s="1276"/>
      <c r="F318" s="1276"/>
      <c r="G318" s="1276"/>
      <c r="H318" s="1276"/>
      <c r="I318" s="1276"/>
      <c r="J318" s="1276"/>
      <c r="K318" s="1276"/>
      <c r="L318" s="1276"/>
      <c r="M318" s="1276"/>
      <c r="N318" s="480"/>
      <c r="O318" s="480"/>
      <c r="P318" s="480"/>
    </row>
    <row r="319" spans="1:16">
      <c r="A319" s="295"/>
      <c r="C319" s="1276"/>
      <c r="D319" s="1276"/>
      <c r="E319" s="1276"/>
      <c r="F319" s="1276"/>
      <c r="G319" s="1276"/>
      <c r="H319" s="1276"/>
      <c r="I319" s="1276"/>
      <c r="J319" s="1276"/>
      <c r="K319" s="1276"/>
      <c r="L319" s="1276"/>
      <c r="M319" s="1276"/>
      <c r="N319" s="480"/>
      <c r="O319" s="480"/>
      <c r="P319" s="480"/>
    </row>
    <row r="320" spans="1:16">
      <c r="A320" s="295"/>
      <c r="C320" s="1276"/>
      <c r="D320" s="1276"/>
      <c r="E320" s="1276"/>
      <c r="F320" s="1276"/>
      <c r="G320" s="1276"/>
      <c r="H320" s="1276"/>
      <c r="I320" s="1276"/>
      <c r="J320" s="1276"/>
      <c r="K320" s="1276"/>
      <c r="L320" s="1276"/>
      <c r="M320" s="1276"/>
      <c r="N320" s="480"/>
      <c r="O320" s="480"/>
      <c r="P320" s="480"/>
    </row>
    <row r="321" spans="1:16">
      <c r="A321" s="295"/>
      <c r="C321" s="1276"/>
      <c r="D321" s="1276"/>
      <c r="E321" s="1276"/>
      <c r="F321" s="1276"/>
      <c r="G321" s="1276"/>
      <c r="H321" s="1276"/>
      <c r="I321" s="1276"/>
      <c r="J321" s="1276"/>
      <c r="K321" s="1276"/>
      <c r="L321" s="1276"/>
      <c r="M321" s="1276"/>
      <c r="N321" s="480"/>
      <c r="O321" s="480"/>
      <c r="P321" s="480"/>
    </row>
    <row r="322" spans="1:16" ht="16.5" customHeight="1">
      <c r="A322" s="295"/>
      <c r="C322" s="438"/>
      <c r="D322" s="438"/>
      <c r="E322" s="439"/>
      <c r="F322" s="1321">
        <v>2025</v>
      </c>
      <c r="G322" s="1321"/>
      <c r="H322" s="1321"/>
      <c r="K322" s="480"/>
      <c r="L322" s="480"/>
      <c r="M322" s="480"/>
      <c r="N322" s="480"/>
      <c r="O322" s="480"/>
      <c r="P322" s="480"/>
    </row>
    <row r="323" spans="1:16" ht="39.75" customHeight="1">
      <c r="A323" s="295"/>
      <c r="C323" s="1148"/>
      <c r="D323" s="1148"/>
      <c r="E323" s="1148"/>
      <c r="F323" s="1149" t="s">
        <v>101</v>
      </c>
      <c r="G323" s="1149" t="s">
        <v>933</v>
      </c>
      <c r="H323" s="1149" t="s">
        <v>102</v>
      </c>
      <c r="K323" s="480"/>
      <c r="L323" s="480"/>
      <c r="M323" s="480"/>
      <c r="N323" s="480"/>
      <c r="O323" s="480"/>
      <c r="P323" s="480"/>
    </row>
    <row r="324" spans="1:16" ht="14.25" customHeight="1">
      <c r="A324" s="295"/>
      <c r="C324" s="1423" t="s">
        <v>103</v>
      </c>
      <c r="D324" s="1423"/>
      <c r="E324" s="1423"/>
      <c r="F324" s="83" t="s">
        <v>104</v>
      </c>
      <c r="G324" s="83" t="s">
        <v>104</v>
      </c>
      <c r="H324" s="83" t="s">
        <v>104</v>
      </c>
      <c r="K324" s="480"/>
      <c r="L324" s="480"/>
      <c r="M324" s="480"/>
      <c r="N324" s="480"/>
      <c r="O324" s="480"/>
      <c r="P324" s="480"/>
    </row>
    <row r="325" spans="1:16" ht="14.25" customHeight="1">
      <c r="A325" s="295"/>
      <c r="C325" s="1409" t="s">
        <v>105</v>
      </c>
      <c r="D325" s="1409"/>
      <c r="E325" s="1409"/>
      <c r="F325" s="82" t="s">
        <v>104</v>
      </c>
      <c r="G325" s="82" t="s">
        <v>104</v>
      </c>
      <c r="H325" s="82" t="s">
        <v>104</v>
      </c>
      <c r="K325" s="480"/>
      <c r="L325" s="480"/>
      <c r="M325" s="480"/>
      <c r="N325" s="480"/>
      <c r="O325" s="480"/>
      <c r="P325" s="480"/>
    </row>
    <row r="326" spans="1:16" ht="14.25" customHeight="1">
      <c r="A326" s="295"/>
      <c r="C326" s="1409" t="s">
        <v>106</v>
      </c>
      <c r="D326" s="1409"/>
      <c r="E326" s="1409"/>
      <c r="F326" s="83" t="s">
        <v>104</v>
      </c>
      <c r="G326" s="65"/>
      <c r="H326" s="83"/>
      <c r="K326" s="480"/>
      <c r="L326" s="480"/>
      <c r="M326" s="480"/>
      <c r="N326" s="480"/>
      <c r="O326" s="480"/>
      <c r="P326" s="480"/>
    </row>
    <row r="327" spans="1:16" ht="14.25" customHeight="1">
      <c r="A327" s="295"/>
      <c r="C327" s="1409" t="s">
        <v>107</v>
      </c>
      <c r="D327" s="1409"/>
      <c r="E327" s="1409"/>
      <c r="F327" s="82" t="s">
        <v>104</v>
      </c>
      <c r="G327" s="64" t="s">
        <v>104</v>
      </c>
      <c r="H327" s="82" t="s">
        <v>104</v>
      </c>
      <c r="K327" s="480"/>
      <c r="L327" s="480"/>
      <c r="M327" s="480"/>
      <c r="N327" s="480"/>
      <c r="O327" s="480"/>
      <c r="P327" s="480"/>
    </row>
    <row r="328" spans="1:16" ht="14.25" customHeight="1">
      <c r="A328" s="295"/>
      <c r="C328" s="1409" t="s">
        <v>108</v>
      </c>
      <c r="D328" s="1409"/>
      <c r="E328" s="1409"/>
      <c r="F328" s="83" t="s">
        <v>104</v>
      </c>
      <c r="G328" s="83" t="s">
        <v>104</v>
      </c>
      <c r="H328" s="83" t="s">
        <v>104</v>
      </c>
      <c r="K328" s="480"/>
      <c r="L328" s="480"/>
      <c r="M328" s="480"/>
      <c r="N328" s="480"/>
      <c r="O328" s="480"/>
      <c r="P328" s="480"/>
    </row>
    <row r="329" spans="1:16" ht="14.25" customHeight="1">
      <c r="A329" s="295"/>
      <c r="C329" s="1409" t="s">
        <v>109</v>
      </c>
      <c r="D329" s="1409"/>
      <c r="E329" s="1409"/>
      <c r="F329" s="82" t="s">
        <v>104</v>
      </c>
      <c r="G329" s="82"/>
      <c r="H329" s="82"/>
      <c r="K329" s="480"/>
      <c r="L329" s="480"/>
      <c r="M329" s="480"/>
      <c r="N329" s="480"/>
      <c r="O329" s="480"/>
      <c r="P329" s="480"/>
    </row>
    <row r="330" spans="1:16" ht="14.25" customHeight="1">
      <c r="A330" s="295"/>
      <c r="C330" s="1409" t="s">
        <v>110</v>
      </c>
      <c r="D330" s="1409"/>
      <c r="E330" s="1409"/>
      <c r="F330" s="83" t="s">
        <v>104</v>
      </c>
      <c r="G330" s="65"/>
      <c r="H330" s="65"/>
      <c r="K330" s="480"/>
      <c r="L330" s="480"/>
      <c r="M330" s="480"/>
      <c r="N330" s="480"/>
      <c r="O330" s="480"/>
      <c r="P330" s="480"/>
    </row>
    <row r="331" spans="1:16" ht="14.25" customHeight="1">
      <c r="A331" s="295"/>
      <c r="C331" s="1409" t="s">
        <v>111</v>
      </c>
      <c r="D331" s="1409"/>
      <c r="E331" s="1409"/>
      <c r="F331" s="82" t="s">
        <v>104</v>
      </c>
      <c r="G331" s="64"/>
      <c r="H331" s="82"/>
      <c r="K331" s="480"/>
      <c r="L331" s="480"/>
      <c r="M331" s="480"/>
      <c r="N331" s="480"/>
      <c r="O331" s="480"/>
      <c r="P331" s="480"/>
    </row>
    <row r="332" spans="1:16" ht="14.25" customHeight="1">
      <c r="A332" s="295"/>
      <c r="C332" s="1409" t="s">
        <v>112</v>
      </c>
      <c r="D332" s="1409"/>
      <c r="E332" s="1409"/>
      <c r="F332" s="83" t="s">
        <v>104</v>
      </c>
      <c r="G332" s="83" t="s">
        <v>104</v>
      </c>
      <c r="H332" s="83" t="s">
        <v>104</v>
      </c>
      <c r="K332" s="480"/>
      <c r="L332" s="480"/>
      <c r="M332" s="480"/>
      <c r="N332" s="480"/>
      <c r="O332" s="480"/>
      <c r="P332" s="480"/>
    </row>
    <row r="333" spans="1:16" ht="14.25" customHeight="1">
      <c r="A333" s="295"/>
      <c r="C333" s="1409" t="s">
        <v>113</v>
      </c>
      <c r="D333" s="1409"/>
      <c r="E333" s="1409"/>
      <c r="F333" s="82" t="s">
        <v>104</v>
      </c>
      <c r="G333" s="82"/>
      <c r="H333" s="82"/>
      <c r="K333" s="480"/>
      <c r="L333" s="480"/>
      <c r="M333" s="480"/>
      <c r="N333" s="480"/>
      <c r="O333" s="480"/>
      <c r="P333" s="480"/>
    </row>
    <row r="334" spans="1:16" ht="14.25" customHeight="1">
      <c r="A334" s="295"/>
      <c r="C334" s="1409" t="s">
        <v>114</v>
      </c>
      <c r="D334" s="1409"/>
      <c r="E334" s="1409"/>
      <c r="F334" s="83" t="s">
        <v>104</v>
      </c>
      <c r="G334" s="83"/>
      <c r="H334" s="83"/>
      <c r="K334" s="480"/>
      <c r="L334" s="480"/>
      <c r="M334" s="480"/>
      <c r="N334" s="480"/>
      <c r="O334" s="480"/>
      <c r="P334" s="480"/>
    </row>
    <row r="335" spans="1:16" ht="14.25" customHeight="1">
      <c r="A335" s="295"/>
      <c r="C335" s="1409" t="s">
        <v>115</v>
      </c>
      <c r="D335" s="1409"/>
      <c r="E335" s="1409"/>
      <c r="F335" s="82" t="s">
        <v>104</v>
      </c>
      <c r="G335" s="64"/>
      <c r="H335" s="64"/>
      <c r="K335" s="480"/>
      <c r="L335" s="480"/>
      <c r="M335" s="480"/>
      <c r="N335" s="480"/>
      <c r="O335" s="480"/>
      <c r="P335" s="480"/>
    </row>
    <row r="336" spans="1:16" ht="14.25" customHeight="1">
      <c r="A336" s="295"/>
      <c r="C336" s="1409" t="s">
        <v>116</v>
      </c>
      <c r="D336" s="1409"/>
      <c r="E336" s="1409"/>
      <c r="F336" s="83" t="s">
        <v>104</v>
      </c>
      <c r="G336" s="83" t="s">
        <v>104</v>
      </c>
      <c r="H336" s="83" t="s">
        <v>104</v>
      </c>
      <c r="K336" s="480"/>
      <c r="L336" s="480"/>
      <c r="M336" s="480"/>
      <c r="N336" s="480"/>
      <c r="O336" s="480"/>
      <c r="P336" s="480"/>
    </row>
    <row r="337" spans="1:19" ht="14.25" customHeight="1">
      <c r="A337" s="295"/>
      <c r="C337" s="1409" t="s">
        <v>117</v>
      </c>
      <c r="D337" s="1409"/>
      <c r="E337" s="1409"/>
      <c r="F337" s="82" t="s">
        <v>104</v>
      </c>
      <c r="G337" s="82" t="s">
        <v>104</v>
      </c>
      <c r="H337" s="82" t="s">
        <v>104</v>
      </c>
      <c r="K337" s="480"/>
      <c r="L337" s="480"/>
      <c r="M337" s="480"/>
      <c r="N337" s="480"/>
      <c r="O337" s="480"/>
      <c r="P337" s="480"/>
    </row>
    <row r="338" spans="1:19" ht="14.25" customHeight="1">
      <c r="A338" s="295"/>
      <c r="C338" s="1409" t="s">
        <v>118</v>
      </c>
      <c r="D338" s="1409"/>
      <c r="E338" s="1409"/>
      <c r="F338" s="83" t="s">
        <v>104</v>
      </c>
      <c r="G338" s="83" t="s">
        <v>104</v>
      </c>
      <c r="H338" s="83" t="s">
        <v>104</v>
      </c>
      <c r="K338" s="480"/>
      <c r="L338" s="480"/>
      <c r="M338" s="480"/>
      <c r="N338" s="480"/>
      <c r="O338" s="480"/>
      <c r="P338" s="480"/>
    </row>
    <row r="339" spans="1:19" ht="14.25" customHeight="1">
      <c r="A339" s="295"/>
      <c r="C339" s="1409" t="s">
        <v>119</v>
      </c>
      <c r="D339" s="1409"/>
      <c r="E339" s="1409"/>
      <c r="F339" s="82" t="s">
        <v>104</v>
      </c>
      <c r="G339" s="82" t="s">
        <v>104</v>
      </c>
      <c r="H339" s="82" t="s">
        <v>104</v>
      </c>
      <c r="K339" s="480"/>
      <c r="L339" s="480"/>
      <c r="M339" s="480"/>
      <c r="N339" s="480"/>
      <c r="O339" s="480"/>
      <c r="P339" s="480"/>
    </row>
    <row r="340" spans="1:19" ht="14.25" customHeight="1">
      <c r="A340" s="295"/>
      <c r="C340" s="1409" t="s">
        <v>120</v>
      </c>
      <c r="D340" s="1409"/>
      <c r="E340" s="1409"/>
      <c r="F340" s="83" t="s">
        <v>104</v>
      </c>
      <c r="G340" s="83" t="s">
        <v>104</v>
      </c>
      <c r="H340" s="83" t="s">
        <v>104</v>
      </c>
      <c r="K340" s="480"/>
      <c r="L340" s="480"/>
      <c r="M340" s="480"/>
      <c r="N340" s="480"/>
      <c r="O340" s="480"/>
      <c r="P340" s="480"/>
    </row>
    <row r="341" spans="1:19" ht="14.25" customHeight="1">
      <c r="A341" s="295"/>
      <c r="C341" s="1409" t="s">
        <v>121</v>
      </c>
      <c r="D341" s="1409"/>
      <c r="E341" s="1409"/>
      <c r="F341" s="82" t="s">
        <v>104</v>
      </c>
      <c r="G341" s="64"/>
      <c r="H341" s="64"/>
      <c r="K341" s="480"/>
      <c r="L341" s="480"/>
      <c r="M341" s="480"/>
      <c r="N341" s="480"/>
      <c r="O341" s="480"/>
      <c r="P341" s="480"/>
    </row>
    <row r="342" spans="1:19" ht="14.25" customHeight="1">
      <c r="A342" s="295"/>
      <c r="C342" s="1409" t="s">
        <v>122</v>
      </c>
      <c r="D342" s="1409"/>
      <c r="E342" s="1409"/>
      <c r="F342" s="84" t="s">
        <v>104</v>
      </c>
      <c r="G342" s="84" t="s">
        <v>104</v>
      </c>
      <c r="H342" s="84" t="s">
        <v>104</v>
      </c>
      <c r="K342" s="480"/>
      <c r="L342" s="480"/>
      <c r="M342" s="480"/>
      <c r="N342" s="480"/>
      <c r="O342" s="480"/>
      <c r="P342" s="480"/>
    </row>
    <row r="343" spans="1:19">
      <c r="A343" s="295"/>
      <c r="C343" s="296" t="s">
        <v>123</v>
      </c>
      <c r="K343" s="480"/>
      <c r="L343" s="480"/>
      <c r="M343" s="480"/>
      <c r="N343" s="480"/>
      <c r="O343" s="480"/>
      <c r="P343" s="480"/>
    </row>
    <row r="344" spans="1:19" ht="14.25" customHeight="1">
      <c r="A344" s="295"/>
      <c r="K344" s="480"/>
      <c r="L344" s="480"/>
      <c r="M344" s="480"/>
      <c r="N344" s="480"/>
      <c r="O344" s="480"/>
      <c r="P344" s="480"/>
    </row>
    <row r="345" spans="1:19" ht="14.25" customHeight="1">
      <c r="A345" s="295"/>
      <c r="K345" s="480"/>
      <c r="L345" s="480"/>
      <c r="M345" s="480"/>
      <c r="N345" s="480"/>
      <c r="O345" s="480"/>
      <c r="P345" s="480"/>
    </row>
    <row r="346" spans="1:19" s="616" customFormat="1" ht="14.25" customHeight="1" thickBot="1">
      <c r="A346" s="295"/>
      <c r="B346" s="296"/>
      <c r="K346" s="617"/>
      <c r="L346" s="617"/>
      <c r="M346" s="617"/>
      <c r="N346" s="617"/>
      <c r="O346" s="617"/>
      <c r="P346" s="617"/>
    </row>
    <row r="347" spans="1:19" ht="24" customHeight="1">
      <c r="A347" s="295"/>
      <c r="C347" s="79" t="s">
        <v>96</v>
      </c>
      <c r="K347" s="480"/>
      <c r="L347" s="480"/>
      <c r="M347" s="480"/>
      <c r="N347" s="480"/>
      <c r="O347" s="480"/>
      <c r="P347" s="480"/>
    </row>
    <row r="348" spans="1:19">
      <c r="A348" s="295"/>
      <c r="K348" s="480"/>
      <c r="L348" s="480"/>
      <c r="M348" s="480"/>
      <c r="N348" s="480"/>
      <c r="O348" s="480"/>
      <c r="P348" s="480"/>
    </row>
    <row r="349" spans="1:19" ht="14.25" customHeight="1">
      <c r="A349" s="295"/>
      <c r="K349" s="480"/>
      <c r="L349" s="480"/>
      <c r="M349" s="480"/>
      <c r="N349" s="480"/>
      <c r="O349" s="480"/>
      <c r="P349" s="480"/>
    </row>
    <row r="350" spans="1:19" ht="16.5" customHeight="1">
      <c r="A350" s="295"/>
      <c r="C350" s="1308" t="s">
        <v>1573</v>
      </c>
      <c r="D350" s="1309"/>
      <c r="E350" s="1309"/>
      <c r="F350" s="1309"/>
      <c r="G350" s="1309"/>
      <c r="H350" s="1309"/>
      <c r="I350" s="1309"/>
      <c r="J350" s="1309"/>
      <c r="K350" s="1309"/>
      <c r="L350" s="1309"/>
      <c r="M350" s="1309"/>
      <c r="N350" s="480"/>
      <c r="O350" s="480"/>
      <c r="P350" s="480"/>
    </row>
    <row r="351" spans="1:19" ht="21" customHeight="1">
      <c r="A351" s="295"/>
      <c r="C351" s="458" t="s">
        <v>393</v>
      </c>
      <c r="K351" s="480"/>
      <c r="L351" s="480"/>
      <c r="M351" s="480"/>
      <c r="N351" s="480"/>
      <c r="O351" s="480"/>
      <c r="P351" s="480"/>
    </row>
    <row r="352" spans="1:19" ht="14.25" customHeight="1">
      <c r="A352" s="295"/>
      <c r="C352" s="93"/>
      <c r="D352" s="93"/>
      <c r="E352" s="93"/>
      <c r="F352" s="93"/>
      <c r="G352" s="93">
        <v>2022</v>
      </c>
      <c r="H352" s="93">
        <v>2023</v>
      </c>
      <c r="I352" s="93">
        <v>2024</v>
      </c>
      <c r="J352" s="93">
        <v>2025</v>
      </c>
      <c r="N352" s="480"/>
      <c r="O352" s="480"/>
      <c r="P352" s="480"/>
      <c r="Q352" s="480"/>
      <c r="R352" s="480"/>
      <c r="S352" s="480"/>
    </row>
    <row r="353" spans="1:19" ht="14.25" customHeight="1">
      <c r="A353" s="295"/>
      <c r="C353" s="1404" t="s">
        <v>97</v>
      </c>
      <c r="D353" s="1405"/>
      <c r="E353" s="1405"/>
      <c r="F353" s="1405"/>
      <c r="G353" s="646">
        <v>24</v>
      </c>
      <c r="H353" s="647">
        <v>21</v>
      </c>
      <c r="I353" s="648">
        <v>14.03</v>
      </c>
      <c r="J353" s="649">
        <v>57</v>
      </c>
      <c r="N353" s="480"/>
      <c r="O353" s="480"/>
      <c r="P353" s="480"/>
      <c r="Q353" s="480"/>
      <c r="R353" s="480"/>
      <c r="S353" s="480"/>
    </row>
    <row r="354" spans="1:19" ht="14.25" customHeight="1">
      <c r="A354" s="295"/>
      <c r="C354" s="1406" t="s">
        <v>435</v>
      </c>
      <c r="D354" s="1407"/>
      <c r="E354" s="1407"/>
      <c r="F354" s="1408"/>
      <c r="G354" s="650">
        <v>855</v>
      </c>
      <c r="H354" s="651">
        <v>479</v>
      </c>
      <c r="I354" s="652">
        <v>584.46</v>
      </c>
      <c r="J354" s="653">
        <v>812</v>
      </c>
      <c r="N354" s="480"/>
      <c r="O354" s="480"/>
      <c r="P354" s="480"/>
      <c r="Q354" s="480"/>
      <c r="R354" s="480"/>
      <c r="S354" s="480"/>
    </row>
    <row r="355" spans="1:19" ht="61.5" customHeight="1">
      <c r="A355" s="295"/>
      <c r="C355" s="1403" t="s">
        <v>1281</v>
      </c>
      <c r="D355" s="1403"/>
      <c r="E355" s="1403"/>
      <c r="F355" s="1403"/>
      <c r="G355" s="1403"/>
      <c r="H355" s="1403"/>
      <c r="I355" s="1403"/>
      <c r="J355" s="1403"/>
      <c r="K355" s="1403"/>
      <c r="L355" s="1403"/>
      <c r="M355" s="1403"/>
      <c r="N355" s="480"/>
      <c r="O355" s="480"/>
      <c r="P355" s="480"/>
    </row>
    <row r="356" spans="1:19" ht="14.25" customHeight="1">
      <c r="A356" s="295"/>
      <c r="K356" s="480"/>
      <c r="L356" s="480"/>
      <c r="M356" s="480"/>
      <c r="N356" s="480"/>
      <c r="O356" s="480"/>
      <c r="P356" s="480"/>
    </row>
    <row r="357" spans="1:19" ht="14.25" customHeight="1">
      <c r="A357" s="295"/>
      <c r="K357" s="480"/>
      <c r="L357" s="480"/>
      <c r="M357" s="480"/>
      <c r="N357" s="480"/>
      <c r="O357" s="480"/>
      <c r="P357" s="480"/>
    </row>
    <row r="358" spans="1:19" ht="14.25" customHeight="1">
      <c r="A358" s="295"/>
      <c r="C358" s="1273" t="s">
        <v>434</v>
      </c>
      <c r="D358" s="1249"/>
      <c r="E358" s="1249"/>
      <c r="F358" s="1249"/>
      <c r="G358" s="1249"/>
      <c r="H358" s="1249"/>
      <c r="I358" s="1249"/>
      <c r="J358" s="1249"/>
      <c r="K358" s="1249"/>
      <c r="L358" s="1249"/>
      <c r="M358" s="1249"/>
      <c r="N358" s="480"/>
      <c r="O358" s="480"/>
      <c r="P358" s="480"/>
    </row>
    <row r="359" spans="1:19" ht="14.25" customHeight="1">
      <c r="A359" s="295"/>
      <c r="C359" s="56" t="s">
        <v>160</v>
      </c>
      <c r="D359" s="1262" t="s">
        <v>456</v>
      </c>
      <c r="E359" s="1262"/>
      <c r="F359" s="1262"/>
      <c r="G359" s="1262"/>
      <c r="H359" s="1262"/>
      <c r="I359" s="1262"/>
      <c r="J359" s="1262"/>
      <c r="K359" s="1262"/>
      <c r="L359" s="1262"/>
      <c r="M359" s="1262"/>
      <c r="N359" s="480"/>
      <c r="O359" s="480"/>
      <c r="P359" s="480"/>
    </row>
    <row r="360" spans="1:19" ht="282" customHeight="1">
      <c r="A360" s="295"/>
      <c r="C360" s="437" t="s">
        <v>882</v>
      </c>
      <c r="D360" s="1412" t="s">
        <v>1560</v>
      </c>
      <c r="E360" s="1413"/>
      <c r="F360" s="1413"/>
      <c r="G360" s="1413"/>
      <c r="H360" s="1413"/>
      <c r="I360" s="1413"/>
      <c r="J360" s="1413"/>
      <c r="K360" s="1413"/>
      <c r="L360" s="1413"/>
      <c r="M360" s="1413"/>
      <c r="N360" s="480"/>
      <c r="O360" s="480"/>
      <c r="P360" s="480"/>
    </row>
    <row r="361" spans="1:19" ht="347.5" customHeight="1">
      <c r="A361" s="295"/>
      <c r="C361" s="437" t="s">
        <v>883</v>
      </c>
      <c r="D361" s="1412" t="s">
        <v>1532</v>
      </c>
      <c r="E361" s="1413"/>
      <c r="F361" s="1413"/>
      <c r="G361" s="1413"/>
      <c r="H361" s="1413"/>
      <c r="I361" s="1413"/>
      <c r="J361" s="1413"/>
      <c r="K361" s="1413"/>
      <c r="L361" s="1413"/>
      <c r="M361" s="1413"/>
      <c r="N361" s="480"/>
      <c r="O361" s="480"/>
      <c r="P361" s="480"/>
    </row>
    <row r="362" spans="1:19" ht="236.5" customHeight="1">
      <c r="A362" s="295"/>
      <c r="C362" s="437" t="s">
        <v>884</v>
      </c>
      <c r="D362" s="1412" t="s">
        <v>1264</v>
      </c>
      <c r="E362" s="1413"/>
      <c r="F362" s="1413"/>
      <c r="G362" s="1413"/>
      <c r="H362" s="1413"/>
      <c r="I362" s="1413"/>
      <c r="J362" s="1413"/>
      <c r="K362" s="1413"/>
      <c r="L362" s="1413"/>
      <c r="M362" s="1413"/>
      <c r="N362" s="480"/>
      <c r="O362" s="480"/>
      <c r="P362" s="480"/>
    </row>
    <row r="363" spans="1:19" ht="56.15" customHeight="1">
      <c r="A363" s="295"/>
      <c r="C363" s="437" t="s">
        <v>1283</v>
      </c>
      <c r="D363" s="1410" t="s">
        <v>885</v>
      </c>
      <c r="E363" s="1411"/>
      <c r="F363" s="1411"/>
      <c r="G363" s="1411"/>
      <c r="H363" s="1411"/>
      <c r="I363" s="1411"/>
      <c r="J363" s="1411"/>
      <c r="K363" s="1411"/>
      <c r="L363" s="1411"/>
      <c r="M363" s="1411"/>
      <c r="N363" s="480"/>
      <c r="O363" s="480"/>
      <c r="P363" s="480"/>
    </row>
    <row r="364" spans="1:19" ht="14.25" customHeight="1">
      <c r="A364" s="295"/>
      <c r="K364" s="480"/>
      <c r="L364" s="480"/>
      <c r="M364" s="480"/>
      <c r="N364" s="480"/>
      <c r="O364" s="480"/>
      <c r="P364" s="480"/>
    </row>
    <row r="365" spans="1:19" ht="14.25" customHeight="1">
      <c r="A365" s="295"/>
      <c r="K365" s="480"/>
      <c r="L365" s="480"/>
      <c r="M365" s="480"/>
      <c r="N365" s="480"/>
      <c r="O365" s="480"/>
      <c r="P365" s="480"/>
    </row>
    <row r="366" spans="1:19" ht="14.25" customHeight="1">
      <c r="A366" s="295"/>
      <c r="C366" s="1316" t="s">
        <v>1684</v>
      </c>
      <c r="D366" s="1317"/>
      <c r="E366" s="1317"/>
      <c r="F366" s="1317"/>
      <c r="G366" s="1317"/>
      <c r="H366" s="1317"/>
      <c r="I366" s="1317"/>
      <c r="J366" s="1317"/>
      <c r="K366" s="1317"/>
      <c r="L366" s="1317"/>
      <c r="M366" s="1317"/>
      <c r="N366" s="480"/>
      <c r="O366" s="480"/>
      <c r="P366" s="480"/>
    </row>
    <row r="367" spans="1:19" ht="32.25" customHeight="1">
      <c r="A367" s="295"/>
      <c r="C367" s="1414" t="s">
        <v>394</v>
      </c>
      <c r="D367" s="1414"/>
      <c r="E367" s="1414"/>
      <c r="F367" s="1414"/>
      <c r="G367" s="1414"/>
      <c r="H367" s="1414"/>
      <c r="I367" s="1414"/>
      <c r="J367" s="1414"/>
      <c r="K367" s="1414"/>
      <c r="L367" s="1414"/>
      <c r="M367" s="1414"/>
      <c r="N367" s="480"/>
      <c r="O367" s="480"/>
      <c r="P367" s="480"/>
    </row>
    <row r="368" spans="1:19" ht="14.25" customHeight="1">
      <c r="A368" s="295"/>
      <c r="C368" s="93"/>
      <c r="D368" s="93"/>
      <c r="E368" s="93"/>
      <c r="F368" s="93">
        <v>2021</v>
      </c>
      <c r="G368" s="93">
        <v>2022</v>
      </c>
      <c r="H368" s="93">
        <v>2023</v>
      </c>
      <c r="I368" s="93">
        <v>2024</v>
      </c>
      <c r="J368" s="93">
        <v>2025</v>
      </c>
      <c r="M368" s="480"/>
      <c r="N368" s="480"/>
      <c r="O368" s="480"/>
      <c r="P368" s="480"/>
      <c r="Q368" s="480"/>
      <c r="R368" s="480"/>
    </row>
    <row r="369" spans="1:18" ht="45.75" customHeight="1">
      <c r="A369" s="295"/>
      <c r="C369" s="1404" t="s">
        <v>98</v>
      </c>
      <c r="D369" s="1405"/>
      <c r="E369" s="1420"/>
      <c r="F369" s="654">
        <v>0.81</v>
      </c>
      <c r="G369" s="655">
        <v>0.78</v>
      </c>
      <c r="H369" s="646" t="s">
        <v>99</v>
      </c>
      <c r="I369" s="655">
        <v>0.78</v>
      </c>
      <c r="J369" s="656" t="s">
        <v>99</v>
      </c>
      <c r="M369" s="480"/>
      <c r="N369" s="480"/>
      <c r="O369" s="480"/>
      <c r="P369" s="480"/>
      <c r="Q369" s="480"/>
      <c r="R369" s="480"/>
    </row>
    <row r="370" spans="1:18" ht="33.75" customHeight="1">
      <c r="A370" s="295"/>
      <c r="C370" s="1406" t="s">
        <v>100</v>
      </c>
      <c r="D370" s="1407"/>
      <c r="E370" s="1424"/>
      <c r="F370" s="657">
        <v>0.86</v>
      </c>
      <c r="G370" s="658">
        <v>0.79</v>
      </c>
      <c r="H370" s="659" t="s">
        <v>99</v>
      </c>
      <c r="I370" s="660">
        <v>0.81</v>
      </c>
      <c r="J370" s="656" t="s">
        <v>99</v>
      </c>
      <c r="M370" s="480"/>
      <c r="N370" s="480"/>
      <c r="O370" s="480"/>
      <c r="P370" s="480"/>
      <c r="Q370" s="480"/>
      <c r="R370" s="480"/>
    </row>
    <row r="371" spans="1:18" ht="46.5" customHeight="1">
      <c r="A371" s="295"/>
      <c r="C371" s="1403" t="s">
        <v>1265</v>
      </c>
      <c r="D371" s="1403"/>
      <c r="E371" s="1403"/>
      <c r="F371" s="1403"/>
      <c r="G371" s="1403"/>
      <c r="H371" s="1403"/>
      <c r="I371" s="1403"/>
      <c r="J371" s="1403"/>
      <c r="K371" s="1403"/>
      <c r="L371" s="1403"/>
      <c r="M371" s="1403"/>
      <c r="N371" s="480"/>
      <c r="O371" s="480"/>
      <c r="P371" s="480"/>
    </row>
    <row r="372" spans="1:18" ht="14.25" customHeight="1">
      <c r="A372" s="295"/>
      <c r="K372" s="480"/>
      <c r="L372" s="480"/>
      <c r="M372" s="480"/>
      <c r="N372" s="480"/>
      <c r="O372" s="480"/>
      <c r="P372" s="480"/>
    </row>
    <row r="373" spans="1:18" ht="14.25" customHeight="1">
      <c r="A373" s="295"/>
      <c r="K373" s="480"/>
      <c r="L373" s="480"/>
      <c r="M373" s="480"/>
      <c r="N373" s="480"/>
      <c r="O373" s="480"/>
      <c r="P373" s="480"/>
    </row>
    <row r="374" spans="1:18" ht="14.25" customHeight="1">
      <c r="A374" s="295"/>
      <c r="C374" s="1308" t="s">
        <v>974</v>
      </c>
      <c r="D374" s="1309"/>
      <c r="E374" s="1309"/>
      <c r="F374" s="1309"/>
      <c r="G374" s="1309"/>
      <c r="H374" s="1309"/>
      <c r="I374" s="1309"/>
      <c r="J374" s="1309"/>
      <c r="K374" s="1309"/>
      <c r="L374" s="1309"/>
      <c r="M374" s="1309"/>
      <c r="N374" s="480"/>
      <c r="O374" s="480"/>
      <c r="P374" s="480"/>
    </row>
    <row r="375" spans="1:18" ht="14.25" customHeight="1">
      <c r="A375" s="295"/>
      <c r="C375" s="56" t="s">
        <v>160</v>
      </c>
      <c r="D375" s="1422" t="s">
        <v>456</v>
      </c>
      <c r="E375" s="1422"/>
      <c r="F375" s="1422"/>
      <c r="G375" s="1422"/>
      <c r="H375" s="1422"/>
      <c r="I375" s="1422"/>
      <c r="J375" s="1422"/>
      <c r="K375" s="480"/>
      <c r="L375" s="480"/>
      <c r="M375" s="480"/>
      <c r="N375" s="480"/>
      <c r="O375" s="480"/>
      <c r="P375" s="480"/>
    </row>
    <row r="376" spans="1:18" ht="37.5" customHeight="1">
      <c r="A376" s="295"/>
      <c r="C376" s="437" t="s">
        <v>162</v>
      </c>
      <c r="D376" s="1258" t="s">
        <v>163</v>
      </c>
      <c r="E376" s="1258"/>
      <c r="F376" s="1258"/>
      <c r="G376" s="1258"/>
      <c r="H376" s="1258"/>
      <c r="I376" s="1258"/>
      <c r="J376" s="1258"/>
      <c r="K376" s="480"/>
      <c r="L376" s="480"/>
      <c r="M376" s="480"/>
      <c r="N376" s="480"/>
      <c r="O376" s="480"/>
      <c r="P376" s="480"/>
    </row>
    <row r="377" spans="1:18" ht="68.25" customHeight="1">
      <c r="A377" s="295"/>
      <c r="C377" s="437" t="s">
        <v>164</v>
      </c>
      <c r="D377" s="1258" t="s">
        <v>165</v>
      </c>
      <c r="E377" s="1258"/>
      <c r="F377" s="1258"/>
      <c r="G377" s="1258"/>
      <c r="H377" s="1258"/>
      <c r="I377" s="1258"/>
      <c r="J377" s="1258"/>
      <c r="K377" s="480"/>
      <c r="L377" s="480"/>
      <c r="M377" s="480"/>
      <c r="N377" s="480"/>
      <c r="O377" s="480"/>
      <c r="P377" s="480"/>
    </row>
    <row r="378" spans="1:18" ht="47.25" customHeight="1">
      <c r="A378" s="295"/>
      <c r="C378" s="437" t="s">
        <v>166</v>
      </c>
      <c r="D378" s="1258" t="s">
        <v>167</v>
      </c>
      <c r="E378" s="1258"/>
      <c r="F378" s="1258"/>
      <c r="G378" s="1258"/>
      <c r="H378" s="1258"/>
      <c r="I378" s="1258"/>
      <c r="J378" s="1258"/>
      <c r="K378" s="480"/>
      <c r="L378" s="480"/>
      <c r="M378" s="480"/>
      <c r="N378" s="480"/>
      <c r="O378" s="480"/>
      <c r="P378" s="480"/>
    </row>
    <row r="379" spans="1:18" ht="64.5" customHeight="1">
      <c r="A379" s="295"/>
      <c r="C379" s="437" t="s">
        <v>168</v>
      </c>
      <c r="D379" s="1270" t="s">
        <v>1579</v>
      </c>
      <c r="E379" s="1270"/>
      <c r="F379" s="1270"/>
      <c r="G379" s="1270"/>
      <c r="H379" s="1270"/>
      <c r="I379" s="1270"/>
      <c r="J379" s="1270"/>
      <c r="K379" s="480"/>
      <c r="L379" s="480"/>
      <c r="M379" s="480"/>
      <c r="N379" s="480"/>
      <c r="O379" s="480"/>
      <c r="P379" s="480"/>
    </row>
    <row r="380" spans="1:18" ht="90" customHeight="1">
      <c r="A380" s="295"/>
      <c r="C380" s="437" t="s">
        <v>169</v>
      </c>
      <c r="D380" s="1270" t="s">
        <v>1578</v>
      </c>
      <c r="E380" s="1270"/>
      <c r="F380" s="1270"/>
      <c r="G380" s="1270"/>
      <c r="H380" s="1270"/>
      <c r="I380" s="1270"/>
      <c r="J380" s="1270"/>
      <c r="K380" s="480"/>
      <c r="L380" s="480"/>
      <c r="M380" s="480"/>
      <c r="N380" s="480"/>
      <c r="O380" s="480"/>
      <c r="P380" s="480"/>
    </row>
    <row r="381" spans="1:18" ht="81" customHeight="1">
      <c r="A381" s="295"/>
      <c r="C381" s="437" t="s">
        <v>1266</v>
      </c>
      <c r="D381" s="1258" t="s">
        <v>1099</v>
      </c>
      <c r="E381" s="1258"/>
      <c r="F381" s="1258"/>
      <c r="G381" s="1258"/>
      <c r="H381" s="1258"/>
      <c r="I381" s="1258"/>
      <c r="J381" s="1258"/>
      <c r="K381" s="480"/>
      <c r="L381" s="480"/>
      <c r="M381" s="480"/>
      <c r="N381" s="480"/>
      <c r="O381" s="480"/>
      <c r="P381" s="480"/>
    </row>
    <row r="382" spans="1:18" ht="21.75" customHeight="1">
      <c r="A382" s="295"/>
      <c r="C382" s="1415" t="s">
        <v>1724</v>
      </c>
      <c r="D382" s="1415"/>
      <c r="E382" s="1415"/>
      <c r="F382" s="1415"/>
      <c r="G382" s="1415"/>
      <c r="H382" s="1415"/>
      <c r="I382" s="1415"/>
      <c r="J382" s="1415"/>
      <c r="K382" s="1415"/>
      <c r="L382" s="1415"/>
      <c r="M382" s="1415"/>
      <c r="N382" s="480"/>
      <c r="O382" s="480"/>
      <c r="P382" s="480"/>
    </row>
    <row r="383" spans="1:18" ht="14.25" customHeight="1">
      <c r="A383" s="295"/>
      <c r="K383" s="480"/>
      <c r="L383" s="480"/>
      <c r="M383" s="480"/>
      <c r="N383" s="480"/>
      <c r="O383" s="480"/>
      <c r="P383" s="480"/>
    </row>
    <row r="384" spans="1:18" s="616" customFormat="1" ht="14.25" customHeight="1" thickBot="1">
      <c r="A384" s="295"/>
      <c r="B384" s="296"/>
      <c r="K384" s="617"/>
      <c r="L384" s="617"/>
      <c r="M384" s="617"/>
      <c r="N384" s="617"/>
      <c r="O384" s="617"/>
      <c r="P384" s="617"/>
    </row>
    <row r="385" spans="1:17" ht="24" customHeight="1">
      <c r="A385" s="295"/>
      <c r="C385" s="79" t="s">
        <v>437</v>
      </c>
      <c r="K385" s="480"/>
      <c r="L385" s="480"/>
      <c r="M385" s="480"/>
      <c r="N385" s="480"/>
      <c r="O385" s="480"/>
      <c r="P385" s="480"/>
    </row>
    <row r="386" spans="1:17" ht="14.25" customHeight="1">
      <c r="A386" s="295"/>
      <c r="K386" s="480"/>
      <c r="L386" s="480"/>
      <c r="M386" s="480"/>
      <c r="N386" s="480"/>
      <c r="O386" s="480"/>
      <c r="P386" s="480"/>
    </row>
    <row r="387" spans="1:17" ht="14.25" customHeight="1">
      <c r="A387" s="295"/>
      <c r="C387" s="1310" t="s">
        <v>1719</v>
      </c>
      <c r="D387" s="1311"/>
      <c r="E387" s="1311"/>
      <c r="F387" s="1311"/>
      <c r="G387" s="1311"/>
      <c r="H387" s="1311"/>
      <c r="I387" s="1311"/>
      <c r="J387" s="1311"/>
      <c r="K387" s="1311"/>
      <c r="L387" s="1311"/>
      <c r="M387" s="1311"/>
      <c r="N387" s="480"/>
      <c r="O387" s="480"/>
      <c r="P387" s="480"/>
    </row>
    <row r="388" spans="1:17" ht="14.25" customHeight="1">
      <c r="A388" s="295"/>
      <c r="C388" s="1399" t="s">
        <v>1267</v>
      </c>
      <c r="D388" s="1399"/>
      <c r="E388" s="1399"/>
      <c r="F388" s="1399"/>
      <c r="G388" s="1399"/>
      <c r="H388" s="1399"/>
      <c r="I388" s="1399"/>
      <c r="J388" s="1399"/>
      <c r="K388" s="1399"/>
      <c r="L388" s="1399"/>
      <c r="M388" s="1399"/>
      <c r="N388" s="480"/>
      <c r="O388" s="480"/>
      <c r="P388" s="480"/>
    </row>
    <row r="389" spans="1:17" ht="14.25" customHeight="1">
      <c r="A389" s="295"/>
      <c r="C389" s="1399"/>
      <c r="D389" s="1399"/>
      <c r="E389" s="1399"/>
      <c r="F389" s="1399"/>
      <c r="G389" s="1399"/>
      <c r="H389" s="1399"/>
      <c r="I389" s="1399"/>
      <c r="J389" s="1399"/>
      <c r="K389" s="1399"/>
      <c r="L389" s="1399"/>
      <c r="M389" s="1399"/>
      <c r="N389" s="480"/>
      <c r="O389" s="480"/>
      <c r="P389" s="480"/>
    </row>
    <row r="390" spans="1:17" ht="14.25" customHeight="1">
      <c r="A390" s="295"/>
      <c r="C390" s="1399"/>
      <c r="D390" s="1399"/>
      <c r="E390" s="1399"/>
      <c r="F390" s="1399"/>
      <c r="G390" s="1399"/>
      <c r="H390" s="1399"/>
      <c r="I390" s="1399"/>
      <c r="J390" s="1399"/>
      <c r="K390" s="1399"/>
      <c r="L390" s="1399"/>
      <c r="M390" s="1399"/>
      <c r="N390" s="480"/>
      <c r="O390" s="480"/>
      <c r="P390" s="480"/>
    </row>
    <row r="391" spans="1:17" ht="14.25" customHeight="1">
      <c r="A391" s="295"/>
      <c r="C391" s="1399"/>
      <c r="D391" s="1399"/>
      <c r="E391" s="1399"/>
      <c r="F391" s="1399"/>
      <c r="G391" s="1399"/>
      <c r="H391" s="1399"/>
      <c r="I391" s="1399"/>
      <c r="J391" s="1399"/>
      <c r="K391" s="1399"/>
      <c r="L391" s="1399"/>
      <c r="M391" s="1399"/>
      <c r="N391" s="480"/>
      <c r="O391" s="480"/>
      <c r="P391" s="480"/>
    </row>
    <row r="392" spans="1:17" ht="14.25" customHeight="1">
      <c r="A392" s="295"/>
      <c r="C392" s="1399"/>
      <c r="D392" s="1399"/>
      <c r="E392" s="1399"/>
      <c r="F392" s="1399"/>
      <c r="G392" s="1399"/>
      <c r="H392" s="1399"/>
      <c r="I392" s="1399"/>
      <c r="J392" s="1399"/>
      <c r="K392" s="1399"/>
      <c r="L392" s="1399"/>
      <c r="M392" s="1399"/>
      <c r="N392" s="480"/>
      <c r="O392" s="480"/>
      <c r="P392" s="480"/>
    </row>
    <row r="393" spans="1:17" ht="34.5" customHeight="1">
      <c r="A393" s="295"/>
      <c r="C393" s="1416" t="s">
        <v>154</v>
      </c>
      <c r="D393" s="1417"/>
      <c r="E393" s="1417"/>
      <c r="F393" s="1417"/>
      <c r="G393" s="1417"/>
      <c r="K393" s="480"/>
      <c r="L393" s="480"/>
      <c r="M393" s="480"/>
      <c r="N393" s="480"/>
      <c r="O393" s="480"/>
      <c r="P393" s="480"/>
    </row>
    <row r="394" spans="1:17" ht="14.25" customHeight="1">
      <c r="A394" s="295"/>
      <c r="C394" s="661" t="s">
        <v>42</v>
      </c>
      <c r="D394" s="662">
        <v>2022</v>
      </c>
      <c r="E394" s="662">
        <v>2023</v>
      </c>
      <c r="F394" s="662">
        <v>2024</v>
      </c>
      <c r="G394" s="663">
        <v>2025</v>
      </c>
      <c r="L394" s="480"/>
      <c r="M394" s="480"/>
      <c r="N394" s="480"/>
      <c r="O394" s="480"/>
      <c r="P394" s="480"/>
      <c r="Q394" s="480"/>
    </row>
    <row r="395" spans="1:17" ht="14.25" customHeight="1">
      <c r="A395" s="295"/>
      <c r="C395" s="625" t="s">
        <v>155</v>
      </c>
      <c r="D395" s="108">
        <v>0.96</v>
      </c>
      <c r="E395" s="108">
        <v>0.96</v>
      </c>
      <c r="F395" s="111">
        <v>0.92</v>
      </c>
      <c r="G395" s="46">
        <v>0.95930000000000004</v>
      </c>
      <c r="L395" s="480"/>
      <c r="M395" s="480"/>
      <c r="N395" s="480"/>
      <c r="O395" s="480"/>
      <c r="P395" s="480"/>
      <c r="Q395" s="480"/>
    </row>
    <row r="396" spans="1:17" ht="14.25" customHeight="1">
      <c r="A396" s="295"/>
      <c r="C396" s="664" t="s">
        <v>156</v>
      </c>
      <c r="D396" s="109">
        <v>1</v>
      </c>
      <c r="E396" s="109">
        <v>1</v>
      </c>
      <c r="F396" s="112" t="s">
        <v>78</v>
      </c>
      <c r="G396" s="41">
        <v>1</v>
      </c>
      <c r="L396" s="480"/>
      <c r="M396" s="480"/>
      <c r="N396" s="480"/>
      <c r="O396" s="480"/>
      <c r="P396" s="480"/>
      <c r="Q396" s="480"/>
    </row>
    <row r="397" spans="1:17" ht="14.25" customHeight="1">
      <c r="A397" s="295"/>
      <c r="C397" s="665" t="s">
        <v>45</v>
      </c>
      <c r="D397" s="110">
        <v>0.96</v>
      </c>
      <c r="E397" s="110">
        <v>0.96</v>
      </c>
      <c r="F397" s="113">
        <v>0.92</v>
      </c>
      <c r="G397" s="107">
        <v>0.95930000000000004</v>
      </c>
      <c r="L397" s="480"/>
      <c r="M397" s="480"/>
      <c r="N397" s="480"/>
      <c r="O397" s="480"/>
      <c r="P397" s="480"/>
      <c r="Q397" s="480"/>
    </row>
    <row r="398" spans="1:17" ht="46.15" customHeight="1">
      <c r="A398" s="295"/>
      <c r="C398" s="1403" t="s">
        <v>1268</v>
      </c>
      <c r="D398" s="1403"/>
      <c r="E398" s="1403"/>
      <c r="F398" s="1403"/>
      <c r="G398" s="1403"/>
      <c r="H398" s="1403"/>
      <c r="I398" s="1403"/>
      <c r="J398" s="1403"/>
      <c r="K398" s="1403"/>
      <c r="L398" s="1403"/>
      <c r="M398" s="1403"/>
      <c r="N398" s="480"/>
      <c r="O398" s="480"/>
      <c r="P398" s="480"/>
    </row>
    <row r="399" spans="1:17" ht="14.25" customHeight="1">
      <c r="A399" s="295"/>
      <c r="K399" s="480"/>
      <c r="L399" s="480"/>
      <c r="M399" s="480"/>
      <c r="N399" s="480"/>
      <c r="O399" s="480"/>
      <c r="P399" s="480"/>
    </row>
    <row r="400" spans="1:17" ht="14.25" customHeight="1">
      <c r="A400" s="295"/>
      <c r="K400" s="480"/>
      <c r="L400" s="480"/>
      <c r="M400" s="480"/>
      <c r="N400" s="480"/>
      <c r="O400" s="480"/>
      <c r="P400" s="480"/>
    </row>
    <row r="401" spans="1:19" ht="18.75" customHeight="1">
      <c r="A401" s="295"/>
      <c r="C401" s="1314" t="s">
        <v>438</v>
      </c>
      <c r="D401" s="1315"/>
      <c r="E401" s="1315"/>
      <c r="F401" s="1315"/>
      <c r="G401" s="1315"/>
      <c r="H401" s="1315"/>
      <c r="I401" s="1315"/>
      <c r="J401" s="1315"/>
      <c r="K401" s="1315"/>
      <c r="L401" s="1315"/>
      <c r="M401" s="1315"/>
      <c r="N401" s="480"/>
      <c r="O401" s="480"/>
      <c r="P401" s="480"/>
    </row>
    <row r="402" spans="1:19" ht="14.25" customHeight="1">
      <c r="A402" s="295"/>
      <c r="C402" s="1418" t="s">
        <v>124</v>
      </c>
      <c r="D402" s="1419"/>
      <c r="E402" s="1419"/>
      <c r="F402" s="1419"/>
      <c r="G402" s="1419"/>
      <c r="H402" s="1419"/>
      <c r="I402" s="1419"/>
      <c r="J402" s="1419"/>
      <c r="K402" s="480"/>
      <c r="L402" s="480"/>
      <c r="M402" s="480"/>
      <c r="N402" s="480"/>
      <c r="O402" s="480"/>
      <c r="P402" s="480"/>
    </row>
    <row r="403" spans="1:19" ht="14.25" customHeight="1">
      <c r="A403" s="295"/>
      <c r="C403" s="666" t="s">
        <v>42</v>
      </c>
      <c r="D403" s="667"/>
      <c r="E403" s="667"/>
      <c r="F403" s="667"/>
      <c r="G403" s="667">
        <v>2022</v>
      </c>
      <c r="H403" s="667">
        <v>2023</v>
      </c>
      <c r="I403" s="668">
        <v>2024</v>
      </c>
      <c r="J403" s="667">
        <v>2025</v>
      </c>
      <c r="N403" s="480"/>
      <c r="O403" s="480"/>
      <c r="P403" s="480"/>
      <c r="Q403" s="480"/>
      <c r="R403" s="480"/>
      <c r="S403" s="480"/>
    </row>
    <row r="404" spans="1:19" ht="14.25" customHeight="1">
      <c r="A404" s="295"/>
      <c r="C404" s="1400" t="s">
        <v>125</v>
      </c>
      <c r="D404" s="1401"/>
      <c r="E404" s="1401"/>
      <c r="F404" s="1401"/>
      <c r="G404" s="669">
        <v>15</v>
      </c>
      <c r="H404" s="669">
        <v>16</v>
      </c>
      <c r="I404" s="670">
        <v>20</v>
      </c>
      <c r="J404" s="671">
        <v>19</v>
      </c>
      <c r="N404" s="480"/>
      <c r="O404" s="480"/>
      <c r="P404" s="480"/>
      <c r="Q404" s="480"/>
      <c r="R404" s="480"/>
      <c r="S404" s="480"/>
    </row>
    <row r="405" spans="1:19" ht="14.25" customHeight="1">
      <c r="A405" s="295"/>
      <c r="C405" s="1402" t="s">
        <v>126</v>
      </c>
      <c r="D405" s="1294"/>
      <c r="E405" s="1294"/>
      <c r="F405" s="1294"/>
      <c r="G405" s="672">
        <v>7</v>
      </c>
      <c r="H405" s="672">
        <v>7</v>
      </c>
      <c r="I405" s="673">
        <v>17</v>
      </c>
      <c r="J405" s="674">
        <v>17</v>
      </c>
      <c r="N405" s="480"/>
      <c r="O405" s="480"/>
      <c r="P405" s="480"/>
      <c r="Q405" s="480"/>
      <c r="R405" s="480"/>
      <c r="S405" s="480"/>
    </row>
    <row r="406" spans="1:19" ht="14.25" customHeight="1">
      <c r="A406" s="295"/>
      <c r="C406" s="1402" t="s">
        <v>127</v>
      </c>
      <c r="D406" s="1294"/>
      <c r="E406" s="1294"/>
      <c r="F406" s="1294"/>
      <c r="G406" s="675">
        <v>0.47</v>
      </c>
      <c r="H406" s="675">
        <v>0.44</v>
      </c>
      <c r="I406" s="676">
        <v>0.85</v>
      </c>
      <c r="J406" s="677">
        <v>0.89470000000000005</v>
      </c>
      <c r="N406" s="480"/>
      <c r="O406" s="480"/>
      <c r="P406" s="480"/>
      <c r="Q406" s="480"/>
      <c r="R406" s="480"/>
      <c r="S406" s="480"/>
    </row>
    <row r="407" spans="1:19" ht="75" customHeight="1">
      <c r="A407" s="295"/>
      <c r="C407" s="1476" t="s">
        <v>441</v>
      </c>
      <c r="D407" s="1477"/>
      <c r="E407" s="1477"/>
      <c r="F407" s="1477"/>
      <c r="G407" s="1477"/>
      <c r="H407" s="1477"/>
      <c r="I407" s="1477"/>
      <c r="J407" s="1477"/>
      <c r="K407" s="1477"/>
      <c r="L407" s="1477"/>
      <c r="M407" s="1477"/>
      <c r="N407" s="480"/>
      <c r="O407" s="480"/>
      <c r="P407" s="480"/>
    </row>
    <row r="408" spans="1:19" ht="14.25" customHeight="1">
      <c r="A408" s="295"/>
      <c r="K408" s="480"/>
      <c r="L408" s="480"/>
      <c r="M408" s="480"/>
      <c r="N408" s="480"/>
      <c r="O408" s="480"/>
      <c r="P408" s="480"/>
    </row>
    <row r="409" spans="1:19" ht="14.25" customHeight="1">
      <c r="A409" s="295"/>
      <c r="K409" s="480"/>
      <c r="L409" s="480"/>
      <c r="M409" s="480"/>
      <c r="N409" s="480"/>
      <c r="O409" s="480"/>
      <c r="P409" s="480"/>
    </row>
    <row r="410" spans="1:19" ht="16.5" customHeight="1">
      <c r="A410" s="295"/>
      <c r="C410" s="1289" t="s">
        <v>1580</v>
      </c>
      <c r="D410" s="1290"/>
      <c r="E410" s="1290"/>
      <c r="F410" s="1290"/>
      <c r="G410" s="1290"/>
      <c r="H410" s="1290"/>
      <c r="I410" s="1290"/>
      <c r="J410" s="1290"/>
      <c r="K410" s="1290"/>
      <c r="L410" s="1290"/>
      <c r="M410" s="1290"/>
      <c r="N410" s="480"/>
      <c r="O410" s="480"/>
      <c r="P410" s="480"/>
    </row>
    <row r="411" spans="1:19" ht="14.25" customHeight="1">
      <c r="A411" s="295"/>
      <c r="C411" s="1357" t="s">
        <v>128</v>
      </c>
      <c r="D411" s="1357"/>
      <c r="E411" s="1357"/>
      <c r="F411" s="1357"/>
      <c r="G411" s="1357"/>
      <c r="H411" s="1357"/>
      <c r="I411" s="1357"/>
      <c r="J411" s="1357"/>
      <c r="K411" s="1357"/>
      <c r="L411" s="480"/>
      <c r="M411" s="480"/>
      <c r="N411" s="480"/>
      <c r="O411" s="480"/>
      <c r="P411" s="480"/>
    </row>
    <row r="412" spans="1:19" ht="14.25" customHeight="1">
      <c r="A412" s="295"/>
      <c r="C412" s="56" t="s">
        <v>42</v>
      </c>
      <c r="D412" s="1321">
        <v>2022</v>
      </c>
      <c r="E412" s="1321"/>
      <c r="F412" s="1321">
        <v>2023</v>
      </c>
      <c r="G412" s="1321"/>
      <c r="H412" s="1321">
        <v>2024</v>
      </c>
      <c r="I412" s="1321"/>
      <c r="J412" s="1321">
        <v>2025</v>
      </c>
      <c r="K412" s="1321"/>
      <c r="M412" s="480"/>
      <c r="N412" s="480"/>
      <c r="O412" s="480"/>
      <c r="P412" s="480"/>
      <c r="Q412" s="480"/>
      <c r="R412" s="480"/>
    </row>
    <row r="413" spans="1:19" ht="54" customHeight="1">
      <c r="A413" s="295"/>
      <c r="C413" s="93"/>
      <c r="D413" s="300" t="s">
        <v>129</v>
      </c>
      <c r="E413" s="300" t="s">
        <v>130</v>
      </c>
      <c r="F413" s="300" t="s">
        <v>129</v>
      </c>
      <c r="G413" s="300" t="s">
        <v>130</v>
      </c>
      <c r="H413" s="300" t="s">
        <v>129</v>
      </c>
      <c r="I413" s="300" t="s">
        <v>130</v>
      </c>
      <c r="J413" s="300" t="s">
        <v>129</v>
      </c>
      <c r="K413" s="300" t="s">
        <v>130</v>
      </c>
      <c r="M413" s="480"/>
      <c r="N413" s="480"/>
      <c r="O413" s="480"/>
      <c r="P413" s="480"/>
      <c r="Q413" s="480"/>
      <c r="R413" s="480"/>
    </row>
    <row r="414" spans="1:19" ht="17.25" customHeight="1">
      <c r="A414" s="295"/>
      <c r="C414" s="678" t="s">
        <v>43</v>
      </c>
      <c r="D414" s="464">
        <v>895</v>
      </c>
      <c r="E414" s="999">
        <f>D414/D416</f>
        <v>0.69867291178766588</v>
      </c>
      <c r="F414" s="450">
        <v>532</v>
      </c>
      <c r="G414" s="1001">
        <f>F414/F416</f>
        <v>0.74301675977653636</v>
      </c>
      <c r="H414" s="679">
        <v>891</v>
      </c>
      <c r="I414" s="1003">
        <f>H414/H416</f>
        <v>0.64752906976744184</v>
      </c>
      <c r="J414" s="451">
        <v>876</v>
      </c>
      <c r="K414" s="1012">
        <f>J414/J416</f>
        <v>0.66921313980137509</v>
      </c>
      <c r="M414" s="480"/>
      <c r="N414" s="480"/>
      <c r="O414" s="480"/>
      <c r="P414" s="480"/>
      <c r="Q414" s="480"/>
      <c r="R414" s="480"/>
    </row>
    <row r="415" spans="1:19" ht="17.25" customHeight="1">
      <c r="A415" s="295"/>
      <c r="C415" s="680" t="s">
        <v>44</v>
      </c>
      <c r="D415" s="452">
        <v>386</v>
      </c>
      <c r="E415" s="1000">
        <f>D415/D416</f>
        <v>0.30132708821233412</v>
      </c>
      <c r="F415" s="681">
        <v>184</v>
      </c>
      <c r="G415" s="1002">
        <f>F415/F416</f>
        <v>0.25698324022346369</v>
      </c>
      <c r="H415" s="682">
        <v>485</v>
      </c>
      <c r="I415" s="1004">
        <f>H415/H416</f>
        <v>0.35247093023255816</v>
      </c>
      <c r="J415" s="700">
        <v>433</v>
      </c>
      <c r="K415" s="1019">
        <f>J415/J416</f>
        <v>0.33078686019862491</v>
      </c>
      <c r="M415" s="480"/>
      <c r="N415" s="480"/>
      <c r="O415" s="480"/>
      <c r="P415" s="480"/>
      <c r="Q415" s="480"/>
      <c r="R415" s="480"/>
    </row>
    <row r="416" spans="1:19" ht="17.25" customHeight="1">
      <c r="A416" s="295"/>
      <c r="C416" s="683" t="s">
        <v>45</v>
      </c>
      <c r="D416" s="684">
        <f>SUM(D414:D415)</f>
        <v>1281</v>
      </c>
      <c r="E416" s="685">
        <v>1</v>
      </c>
      <c r="F416" s="686">
        <f>SUM(F414:F415)</f>
        <v>716</v>
      </c>
      <c r="G416" s="687">
        <v>1</v>
      </c>
      <c r="H416" s="688">
        <f>SUM(H414:H415)</f>
        <v>1376</v>
      </c>
      <c r="I416" s="689">
        <v>1</v>
      </c>
      <c r="J416" s="1032">
        <f>SUM(J414:J415)</f>
        <v>1309</v>
      </c>
      <c r="K416" s="1033">
        <v>1</v>
      </c>
      <c r="L416" s="480"/>
      <c r="M416" s="480"/>
      <c r="N416" s="480"/>
      <c r="O416" s="480"/>
      <c r="P416" s="480"/>
      <c r="Q416" s="480"/>
      <c r="R416" s="480"/>
    </row>
    <row r="417" spans="1:18" ht="46.15" customHeight="1">
      <c r="A417" s="295"/>
      <c r="C417" s="1481" t="s">
        <v>442</v>
      </c>
      <c r="D417" s="1481"/>
      <c r="E417" s="1481"/>
      <c r="F417" s="1481"/>
      <c r="G417" s="1481"/>
      <c r="H417" s="1481"/>
      <c r="I417" s="1481"/>
      <c r="J417" s="1482"/>
      <c r="K417" s="1482"/>
      <c r="L417" s="1483"/>
      <c r="M417" s="480"/>
      <c r="N417" s="480"/>
      <c r="O417" s="480"/>
      <c r="P417" s="480"/>
    </row>
    <row r="418" spans="1:18" ht="14.25" customHeight="1">
      <c r="A418" s="295"/>
      <c r="K418" s="480"/>
      <c r="L418" s="480"/>
      <c r="M418" s="480"/>
      <c r="N418" s="480"/>
      <c r="O418" s="480"/>
      <c r="P418" s="480"/>
    </row>
    <row r="419" spans="1:18" ht="14.25" customHeight="1">
      <c r="A419" s="295"/>
      <c r="K419" s="480"/>
      <c r="L419" s="480"/>
      <c r="M419" s="480"/>
      <c r="N419" s="480"/>
      <c r="O419" s="480"/>
      <c r="P419" s="480"/>
    </row>
    <row r="420" spans="1:18" ht="14.25" customHeight="1">
      <c r="A420" s="295"/>
      <c r="C420" s="1357" t="s">
        <v>131</v>
      </c>
      <c r="D420" s="1357"/>
      <c r="E420" s="1357"/>
      <c r="F420" s="1357"/>
      <c r="G420" s="1357"/>
      <c r="H420" s="1357"/>
      <c r="I420" s="1357"/>
      <c r="J420" s="1357"/>
      <c r="K420" s="1357"/>
      <c r="L420" s="480"/>
      <c r="M420" s="480"/>
      <c r="N420" s="480"/>
      <c r="O420" s="480"/>
      <c r="P420" s="480"/>
    </row>
    <row r="421" spans="1:18" ht="14.25" customHeight="1">
      <c r="A421" s="295"/>
      <c r="C421" s="56" t="s">
        <v>42</v>
      </c>
      <c r="D421" s="1484">
        <v>2022</v>
      </c>
      <c r="E421" s="1484"/>
      <c r="F421" s="1475">
        <v>2023</v>
      </c>
      <c r="G421" s="1321"/>
      <c r="H421" s="1321">
        <v>2024</v>
      </c>
      <c r="I421" s="1321"/>
      <c r="J421" s="1321">
        <v>2025</v>
      </c>
      <c r="K421" s="1321"/>
      <c r="M421" s="480"/>
      <c r="N421" s="480"/>
      <c r="O421" s="480"/>
      <c r="P421" s="480"/>
      <c r="Q421" s="480"/>
      <c r="R421" s="480"/>
    </row>
    <row r="422" spans="1:18" ht="50.25" customHeight="1">
      <c r="A422" s="295"/>
      <c r="C422" s="93"/>
      <c r="D422" s="963" t="s">
        <v>129</v>
      </c>
      <c r="E422" s="963" t="s">
        <v>130</v>
      </c>
      <c r="F422" s="913" t="s">
        <v>129</v>
      </c>
      <c r="G422" s="300" t="s">
        <v>130</v>
      </c>
      <c r="H422" s="300" t="s">
        <v>129</v>
      </c>
      <c r="I422" s="300" t="s">
        <v>130</v>
      </c>
      <c r="J422" s="300" t="s">
        <v>129</v>
      </c>
      <c r="K422" s="300" t="s">
        <v>130</v>
      </c>
      <c r="M422" s="480"/>
      <c r="N422" s="480"/>
      <c r="O422" s="480"/>
      <c r="P422" s="480"/>
      <c r="Q422" s="480"/>
      <c r="R422" s="480"/>
    </row>
    <row r="423" spans="1:18" ht="43.5" customHeight="1">
      <c r="A423" s="295"/>
      <c r="C423" s="678" t="s">
        <v>132</v>
      </c>
      <c r="D423" s="464">
        <v>505</v>
      </c>
      <c r="E423" s="999">
        <v>0.39</v>
      </c>
      <c r="F423" s="690">
        <v>396</v>
      </c>
      <c r="G423" s="1001">
        <v>0.55300000000000005</v>
      </c>
      <c r="H423" s="464">
        <v>782</v>
      </c>
      <c r="I423" s="1003">
        <f>(H423*I426)/H426</f>
        <v>0.5683139534883721</v>
      </c>
      <c r="J423" s="451">
        <v>692</v>
      </c>
      <c r="K423" s="1012">
        <f>J423/J426</f>
        <v>0.52864782276546984</v>
      </c>
      <c r="M423" s="480"/>
      <c r="N423" s="480"/>
      <c r="O423" s="480"/>
      <c r="P423" s="480"/>
      <c r="Q423" s="480"/>
      <c r="R423" s="480"/>
    </row>
    <row r="424" spans="1:18" ht="16.5" customHeight="1">
      <c r="A424" s="295"/>
      <c r="C424" s="453" t="s">
        <v>133</v>
      </c>
      <c r="D424" s="67">
        <v>739</v>
      </c>
      <c r="E424" s="324">
        <v>0.57999999999999996</v>
      </c>
      <c r="F424" s="691">
        <v>303</v>
      </c>
      <c r="G424" s="1008">
        <v>0.42299999999999999</v>
      </c>
      <c r="H424" s="67">
        <v>570</v>
      </c>
      <c r="I424" s="1010">
        <f>(H424*I426)/H426</f>
        <v>0.41424418604651164</v>
      </c>
      <c r="J424" s="653">
        <v>563</v>
      </c>
      <c r="K424" s="1013">
        <f>J424/J426</f>
        <v>0.43009931245225363</v>
      </c>
      <c r="M424" s="480"/>
      <c r="N424" s="480"/>
      <c r="O424" s="480"/>
      <c r="P424" s="480"/>
      <c r="Q424" s="480"/>
      <c r="R424" s="480"/>
    </row>
    <row r="425" spans="1:18" ht="28.5" customHeight="1">
      <c r="A425" s="295"/>
      <c r="C425" s="678" t="s">
        <v>134</v>
      </c>
      <c r="D425" s="464">
        <v>37</v>
      </c>
      <c r="E425" s="999">
        <v>0.03</v>
      </c>
      <c r="F425" s="690">
        <v>17</v>
      </c>
      <c r="G425" s="1001">
        <v>2.4E-2</v>
      </c>
      <c r="H425" s="464">
        <v>24</v>
      </c>
      <c r="I425" s="1003">
        <f>(H425*I426)/H426</f>
        <v>1.7441860465116279E-2</v>
      </c>
      <c r="J425" s="451">
        <v>54</v>
      </c>
      <c r="K425" s="1012">
        <f>J425/J426</f>
        <v>4.1252864782276549E-2</v>
      </c>
      <c r="M425" s="480"/>
      <c r="N425" s="480"/>
      <c r="O425" s="480"/>
      <c r="P425" s="480"/>
      <c r="Q425" s="480"/>
      <c r="R425" s="480"/>
    </row>
    <row r="426" spans="1:18" ht="16.5" customHeight="1">
      <c r="A426" s="295"/>
      <c r="C426" s="692" t="s">
        <v>45</v>
      </c>
      <c r="D426" s="693">
        <v>1281</v>
      </c>
      <c r="E426" s="1007">
        <v>1</v>
      </c>
      <c r="F426" s="694">
        <v>716</v>
      </c>
      <c r="G426" s="1009">
        <v>1</v>
      </c>
      <c r="H426" s="62">
        <v>1376</v>
      </c>
      <c r="I426" s="1011">
        <v>1</v>
      </c>
      <c r="J426" s="121">
        <f>SUM(J423:J425)</f>
        <v>1309</v>
      </c>
      <c r="K426" s="1014">
        <v>1</v>
      </c>
      <c r="M426" s="480"/>
      <c r="N426" s="480"/>
      <c r="O426" s="480"/>
      <c r="P426" s="480"/>
      <c r="Q426" s="480"/>
      <c r="R426" s="480"/>
    </row>
    <row r="427" spans="1:18" ht="30" customHeight="1">
      <c r="A427" s="295"/>
      <c r="C427" s="1466" t="s">
        <v>935</v>
      </c>
      <c r="D427" s="1467"/>
      <c r="E427" s="1467"/>
      <c r="F427" s="1467"/>
      <c r="G427" s="1467"/>
      <c r="H427" s="1467"/>
      <c r="I427" s="1467"/>
      <c r="J427" s="1467"/>
      <c r="K427" s="1467"/>
      <c r="L427" s="1467"/>
      <c r="M427" s="480"/>
      <c r="N427" s="480"/>
      <c r="O427" s="480"/>
      <c r="P427" s="480"/>
    </row>
    <row r="428" spans="1:18" ht="14.25" customHeight="1">
      <c r="A428" s="295"/>
      <c r="K428" s="480"/>
      <c r="L428" s="480"/>
      <c r="M428" s="480"/>
      <c r="N428" s="480"/>
      <c r="O428" s="480"/>
      <c r="P428" s="480"/>
    </row>
    <row r="429" spans="1:18" ht="14.25" customHeight="1">
      <c r="A429" s="295"/>
      <c r="K429" s="480"/>
      <c r="L429" s="480"/>
      <c r="M429" s="480"/>
      <c r="N429" s="480"/>
      <c r="O429" s="480"/>
      <c r="P429" s="480"/>
    </row>
    <row r="430" spans="1:18" ht="14.25" customHeight="1">
      <c r="A430" s="295"/>
      <c r="C430" s="1357" t="s">
        <v>135</v>
      </c>
      <c r="D430" s="1357"/>
      <c r="E430" s="1357"/>
      <c r="F430" s="1357"/>
      <c r="G430" s="1357"/>
      <c r="H430" s="1357"/>
      <c r="I430" s="1357"/>
      <c r="J430" s="1357"/>
      <c r="K430" s="1357"/>
      <c r="L430" s="480"/>
      <c r="M430" s="480"/>
      <c r="N430" s="480"/>
      <c r="O430" s="480"/>
      <c r="P430" s="480"/>
    </row>
    <row r="431" spans="1:18" ht="14.25" customHeight="1">
      <c r="A431" s="295"/>
      <c r="C431" s="56" t="s">
        <v>42</v>
      </c>
      <c r="D431" s="1484">
        <v>2022</v>
      </c>
      <c r="E431" s="1484"/>
      <c r="F431" s="1475">
        <v>2023</v>
      </c>
      <c r="G431" s="1321"/>
      <c r="H431" s="1321">
        <v>2024</v>
      </c>
      <c r="I431" s="1321"/>
      <c r="J431" s="1321">
        <v>2025</v>
      </c>
      <c r="K431" s="1321"/>
      <c r="M431" s="480"/>
      <c r="N431" s="480"/>
      <c r="O431" s="480"/>
      <c r="P431" s="480"/>
      <c r="Q431" s="480"/>
      <c r="R431" s="480"/>
    </row>
    <row r="432" spans="1:18" ht="55.5" customHeight="1">
      <c r="A432" s="295"/>
      <c r="C432" s="93"/>
      <c r="D432" s="963" t="s">
        <v>129</v>
      </c>
      <c r="E432" s="963" t="s">
        <v>130</v>
      </c>
      <c r="F432" s="913" t="s">
        <v>129</v>
      </c>
      <c r="G432" s="300" t="s">
        <v>130</v>
      </c>
      <c r="H432" s="300" t="s">
        <v>129</v>
      </c>
      <c r="I432" s="300" t="s">
        <v>130</v>
      </c>
      <c r="J432" s="300" t="s">
        <v>129</v>
      </c>
      <c r="K432" s="300" t="s">
        <v>130</v>
      </c>
      <c r="M432" s="480"/>
      <c r="N432" s="480"/>
      <c r="O432" s="480"/>
      <c r="P432" s="480"/>
      <c r="Q432" s="480"/>
      <c r="R432" s="480"/>
    </row>
    <row r="433" spans="1:18" ht="17.25" customHeight="1">
      <c r="A433" s="295"/>
      <c r="C433" s="678" t="s">
        <v>136</v>
      </c>
      <c r="D433" s="464">
        <v>72</v>
      </c>
      <c r="E433" s="999">
        <v>0.06</v>
      </c>
      <c r="F433" s="690">
        <v>22</v>
      </c>
      <c r="G433" s="1001">
        <v>0.03</v>
      </c>
      <c r="H433" s="695">
        <v>101</v>
      </c>
      <c r="I433" s="1015">
        <v>7.2999999999999995E-2</v>
      </c>
      <c r="J433" s="451">
        <v>90</v>
      </c>
      <c r="K433" s="1012">
        <f>J433/J437</f>
        <v>6.8754774637127578E-2</v>
      </c>
      <c r="M433" s="480"/>
      <c r="N433" s="480"/>
      <c r="O433" s="480"/>
      <c r="P433" s="480"/>
      <c r="Q433" s="480"/>
      <c r="R433" s="480"/>
    </row>
    <row r="434" spans="1:18" ht="17.25" customHeight="1">
      <c r="A434" s="295"/>
      <c r="C434" s="453" t="s">
        <v>137</v>
      </c>
      <c r="D434" s="67">
        <v>14</v>
      </c>
      <c r="E434" s="324">
        <v>0.01</v>
      </c>
      <c r="F434" s="691">
        <v>5</v>
      </c>
      <c r="G434" s="1008">
        <v>0.01</v>
      </c>
      <c r="H434" s="696">
        <v>43</v>
      </c>
      <c r="I434" s="1016">
        <f>(H434*I437)/H437</f>
        <v>3.125E-2</v>
      </c>
      <c r="J434" s="653">
        <v>13</v>
      </c>
      <c r="K434" s="1013">
        <f>J434/J437</f>
        <v>9.9312452253628725E-3</v>
      </c>
      <c r="M434" s="480"/>
      <c r="N434" s="480"/>
      <c r="O434" s="480"/>
      <c r="P434" s="480"/>
      <c r="Q434" s="480"/>
      <c r="R434" s="480"/>
    </row>
    <row r="435" spans="1:18" ht="17.25" customHeight="1">
      <c r="A435" s="295"/>
      <c r="C435" s="678" t="s">
        <v>138</v>
      </c>
      <c r="D435" s="457">
        <v>1191</v>
      </c>
      <c r="E435" s="999">
        <v>0.93</v>
      </c>
      <c r="F435" s="690">
        <v>688</v>
      </c>
      <c r="G435" s="1001">
        <v>0.96</v>
      </c>
      <c r="H435" s="697">
        <v>1228</v>
      </c>
      <c r="I435" s="1015">
        <f>(H435*I437)/H437</f>
        <v>0.89244186046511631</v>
      </c>
      <c r="J435" s="1034">
        <v>1195</v>
      </c>
      <c r="K435" s="1012">
        <f>J435/J437</f>
        <v>0.91291061879297175</v>
      </c>
      <c r="M435" s="480"/>
      <c r="N435" s="480"/>
      <c r="O435" s="480"/>
      <c r="P435" s="480"/>
      <c r="Q435" s="480"/>
      <c r="R435" s="480"/>
    </row>
    <row r="436" spans="1:18" ht="17.25" customHeight="1">
      <c r="A436" s="295"/>
      <c r="C436" s="680" t="s">
        <v>139</v>
      </c>
      <c r="D436" s="452">
        <v>4</v>
      </c>
      <c r="E436" s="1000">
        <v>0</v>
      </c>
      <c r="F436" s="698">
        <v>1</v>
      </c>
      <c r="G436" s="1002">
        <v>0</v>
      </c>
      <c r="H436" s="699">
        <v>4</v>
      </c>
      <c r="I436" s="1017">
        <f>(H436*I437)/H437</f>
        <v>2.9069767441860465E-3</v>
      </c>
      <c r="J436" s="700">
        <v>11</v>
      </c>
      <c r="K436" s="1019">
        <f>J436/J437</f>
        <v>8.4033613445378148E-3</v>
      </c>
      <c r="M436" s="480"/>
      <c r="N436" s="480"/>
      <c r="O436" s="480"/>
      <c r="P436" s="480"/>
      <c r="Q436" s="480"/>
      <c r="R436" s="480"/>
    </row>
    <row r="437" spans="1:18" ht="17.25" customHeight="1">
      <c r="A437" s="295"/>
      <c r="C437" s="692" t="s">
        <v>45</v>
      </c>
      <c r="D437" s="693">
        <v>1281</v>
      </c>
      <c r="E437" s="1007">
        <v>1</v>
      </c>
      <c r="F437" s="694">
        <v>716</v>
      </c>
      <c r="G437" s="780">
        <v>1</v>
      </c>
      <c r="H437" s="701">
        <v>1376</v>
      </c>
      <c r="I437" s="1018">
        <v>1</v>
      </c>
      <c r="J437" s="121">
        <f>SUM(J433:J436)</f>
        <v>1309</v>
      </c>
      <c r="K437" s="899">
        <v>0.99990000000000001</v>
      </c>
      <c r="M437" s="480"/>
      <c r="N437" s="480"/>
      <c r="O437" s="480"/>
      <c r="P437" s="480"/>
      <c r="Q437" s="480"/>
      <c r="R437" s="480"/>
    </row>
    <row r="438" spans="1:18" ht="30" customHeight="1">
      <c r="A438" s="295"/>
      <c r="C438" s="1466" t="s">
        <v>934</v>
      </c>
      <c r="D438" s="1467"/>
      <c r="E438" s="1467"/>
      <c r="F438" s="1467"/>
      <c r="G438" s="1467"/>
      <c r="H438" s="1467"/>
      <c r="I438" s="1467"/>
      <c r="J438" s="1467"/>
      <c r="K438" s="1467"/>
      <c r="L438" s="1467"/>
      <c r="M438" s="480"/>
      <c r="N438" s="480"/>
      <c r="O438" s="480"/>
      <c r="P438" s="480"/>
    </row>
    <row r="439" spans="1:18" ht="14.25" customHeight="1">
      <c r="A439" s="295"/>
      <c r="K439" s="480"/>
      <c r="L439" s="480"/>
      <c r="M439" s="480"/>
      <c r="N439" s="480"/>
      <c r="O439" s="480"/>
      <c r="P439" s="480"/>
    </row>
    <row r="440" spans="1:18" ht="14.25" customHeight="1">
      <c r="A440" s="295"/>
      <c r="K440" s="480"/>
      <c r="L440" s="480"/>
      <c r="M440" s="480"/>
      <c r="N440" s="480"/>
      <c r="O440" s="480"/>
      <c r="P440" s="480"/>
    </row>
    <row r="441" spans="1:18" ht="14.25" customHeight="1">
      <c r="A441" s="295"/>
      <c r="C441" s="1470" t="s">
        <v>439</v>
      </c>
      <c r="D441" s="1471"/>
      <c r="E441" s="1471"/>
      <c r="F441" s="1471"/>
      <c r="G441" s="1471"/>
      <c r="H441" s="1471"/>
      <c r="I441" s="1471"/>
      <c r="J441" s="1471"/>
      <c r="K441" s="1471"/>
      <c r="L441" s="1471"/>
      <c r="M441" s="480"/>
      <c r="N441" s="480"/>
      <c r="O441" s="480"/>
      <c r="P441" s="480"/>
    </row>
    <row r="442" spans="1:18" ht="14.25" customHeight="1">
      <c r="A442" s="295"/>
      <c r="C442" s="702" t="s">
        <v>42</v>
      </c>
      <c r="D442" s="702"/>
      <c r="E442" s="702"/>
      <c r="F442" s="454" t="s">
        <v>140</v>
      </c>
      <c r="G442" s="454">
        <v>2022</v>
      </c>
      <c r="H442" s="454">
        <v>2023</v>
      </c>
      <c r="I442" s="454">
        <v>2024</v>
      </c>
      <c r="J442" s="454">
        <v>2025</v>
      </c>
      <c r="M442" s="480"/>
      <c r="N442" s="480"/>
      <c r="O442" s="480"/>
      <c r="P442" s="480"/>
      <c r="Q442" s="480"/>
      <c r="R442" s="480"/>
    </row>
    <row r="443" spans="1:18" ht="35.5" customHeight="1">
      <c r="A443" s="295"/>
      <c r="C443" s="1472" t="s">
        <v>1271</v>
      </c>
      <c r="D443" s="1472"/>
      <c r="E443" s="1472"/>
      <c r="F443" s="1150" t="s">
        <v>1269</v>
      </c>
      <c r="G443" s="890">
        <v>1281</v>
      </c>
      <c r="H443" s="889" t="s">
        <v>141</v>
      </c>
      <c r="I443" s="890" t="s">
        <v>142</v>
      </c>
      <c r="J443" s="1152">
        <v>1308</v>
      </c>
      <c r="M443" s="480"/>
      <c r="N443" s="480"/>
      <c r="O443" s="480"/>
      <c r="P443" s="480"/>
      <c r="Q443" s="480"/>
      <c r="R443" s="480"/>
    </row>
    <row r="444" spans="1:18" ht="50.25" customHeight="1">
      <c r="A444" s="295"/>
      <c r="C444" s="1473" t="s">
        <v>1272</v>
      </c>
      <c r="D444" s="1473"/>
      <c r="E444" s="1473"/>
      <c r="F444" s="1151" t="s">
        <v>1269</v>
      </c>
      <c r="G444" s="115" t="s">
        <v>143</v>
      </c>
      <c r="H444" s="116" t="s">
        <v>143</v>
      </c>
      <c r="I444" s="115" t="s">
        <v>143</v>
      </c>
      <c r="J444" s="707" t="s">
        <v>143</v>
      </c>
      <c r="M444" s="480"/>
      <c r="N444" s="480"/>
      <c r="O444" s="480"/>
      <c r="P444" s="480"/>
      <c r="Q444" s="480"/>
      <c r="R444" s="480"/>
    </row>
    <row r="445" spans="1:18" ht="14.25" customHeight="1">
      <c r="A445" s="295"/>
      <c r="K445" s="480"/>
      <c r="L445" s="480"/>
      <c r="M445" s="480"/>
      <c r="N445" s="480"/>
      <c r="O445" s="480"/>
      <c r="P445" s="480"/>
    </row>
    <row r="446" spans="1:18" ht="14.25" customHeight="1">
      <c r="A446" s="295"/>
      <c r="C446" s="1474" t="s">
        <v>1270</v>
      </c>
      <c r="D446" s="1474"/>
      <c r="E446" s="1474"/>
      <c r="F446" s="1474"/>
      <c r="G446" s="1474"/>
      <c r="H446" s="1474"/>
      <c r="I446" s="1474"/>
      <c r="J446" s="1474"/>
      <c r="K446" s="480"/>
      <c r="L446" s="480"/>
      <c r="M446" s="480"/>
      <c r="N446" s="480"/>
      <c r="O446" s="480"/>
      <c r="P446" s="480"/>
    </row>
    <row r="447" spans="1:18" ht="14.25" customHeight="1">
      <c r="A447" s="295"/>
      <c r="C447" s="1464" t="s">
        <v>42</v>
      </c>
      <c r="D447" s="1464"/>
      <c r="E447" s="1464"/>
      <c r="F447" s="1464"/>
      <c r="G447" s="454">
        <v>2022</v>
      </c>
      <c r="H447" s="454">
        <v>2023</v>
      </c>
      <c r="I447" s="454">
        <v>2024</v>
      </c>
      <c r="J447" s="454">
        <v>2025</v>
      </c>
      <c r="L447" s="480"/>
      <c r="M447" s="480"/>
      <c r="N447" s="480"/>
      <c r="O447" s="480"/>
      <c r="P447" s="480"/>
      <c r="Q447" s="480"/>
    </row>
    <row r="448" spans="1:18" ht="14.25" customHeight="1">
      <c r="A448" s="295"/>
      <c r="C448" s="1463" t="s">
        <v>144</v>
      </c>
      <c r="D448" s="1463"/>
      <c r="E448" s="1463"/>
      <c r="F448" s="1463"/>
      <c r="G448" s="1463"/>
      <c r="H448" s="1463"/>
      <c r="I448" s="1463"/>
      <c r="J448" s="1463"/>
      <c r="L448" s="480"/>
      <c r="M448" s="480"/>
      <c r="N448" s="480"/>
      <c r="O448" s="480"/>
      <c r="P448" s="480"/>
      <c r="Q448" s="480"/>
    </row>
    <row r="449" spans="1:17" ht="14.25" customHeight="1">
      <c r="A449" s="295"/>
      <c r="C449" s="1465" t="s">
        <v>145</v>
      </c>
      <c r="D449" s="1465"/>
      <c r="E449" s="1465"/>
      <c r="F449" s="1465"/>
      <c r="G449" s="703">
        <v>37</v>
      </c>
      <c r="H449" s="704">
        <v>17</v>
      </c>
      <c r="I449" s="703">
        <v>24</v>
      </c>
      <c r="J449" s="705">
        <v>53</v>
      </c>
      <c r="L449" s="480"/>
      <c r="M449" s="480"/>
      <c r="N449" s="480"/>
      <c r="O449" s="480"/>
      <c r="P449" s="480"/>
      <c r="Q449" s="480"/>
    </row>
    <row r="450" spans="1:17" ht="14.25" customHeight="1">
      <c r="A450" s="295"/>
      <c r="C450" s="1425" t="s">
        <v>146</v>
      </c>
      <c r="D450" s="1425"/>
      <c r="E450" s="1425"/>
      <c r="F450" s="1425"/>
      <c r="G450" s="706">
        <v>739</v>
      </c>
      <c r="H450" s="116">
        <v>303</v>
      </c>
      <c r="I450" s="706">
        <v>570</v>
      </c>
      <c r="J450" s="707">
        <v>615</v>
      </c>
      <c r="L450" s="480"/>
      <c r="M450" s="480"/>
      <c r="N450" s="480"/>
      <c r="O450" s="480"/>
      <c r="P450" s="480"/>
      <c r="Q450" s="480"/>
    </row>
    <row r="451" spans="1:17" ht="14.25" customHeight="1">
      <c r="A451" s="295"/>
      <c r="C451" s="1460" t="s">
        <v>147</v>
      </c>
      <c r="D451" s="1460"/>
      <c r="E451" s="1460"/>
      <c r="F451" s="1461"/>
      <c r="G451" s="708">
        <v>505</v>
      </c>
      <c r="H451" s="709">
        <v>396</v>
      </c>
      <c r="I451" s="708">
        <v>782</v>
      </c>
      <c r="J451" s="710">
        <v>692</v>
      </c>
      <c r="L451" s="480"/>
      <c r="M451" s="480"/>
      <c r="N451" s="480"/>
      <c r="O451" s="480"/>
      <c r="P451" s="480"/>
      <c r="Q451" s="480"/>
    </row>
    <row r="452" spans="1:17" ht="14.25" customHeight="1">
      <c r="A452" s="295"/>
      <c r="C452" s="1463" t="s">
        <v>148</v>
      </c>
      <c r="D452" s="1463"/>
      <c r="E452" s="1463"/>
      <c r="F452" s="1463"/>
      <c r="G452" s="1463"/>
      <c r="H452" s="1463"/>
      <c r="I452" s="1463"/>
      <c r="J452" s="1463"/>
      <c r="L452" s="480"/>
      <c r="M452" s="480"/>
      <c r="N452" s="480"/>
      <c r="O452" s="480"/>
      <c r="P452" s="480"/>
      <c r="Q452" s="480"/>
    </row>
    <row r="453" spans="1:17" ht="14.25" customHeight="1">
      <c r="A453" s="295"/>
      <c r="C453" s="1465" t="s">
        <v>43</v>
      </c>
      <c r="D453" s="1465"/>
      <c r="E453" s="1465"/>
      <c r="F453" s="1465"/>
      <c r="G453" s="703">
        <v>895</v>
      </c>
      <c r="H453" s="704">
        <v>532</v>
      </c>
      <c r="I453" s="703">
        <v>891</v>
      </c>
      <c r="J453" s="705">
        <v>875</v>
      </c>
      <c r="L453" s="480"/>
      <c r="M453" s="480"/>
      <c r="N453" s="480"/>
      <c r="O453" s="480"/>
      <c r="P453" s="480"/>
      <c r="Q453" s="480"/>
    </row>
    <row r="454" spans="1:17" ht="14.25" customHeight="1">
      <c r="A454" s="295"/>
      <c r="C454" s="1460" t="s">
        <v>44</v>
      </c>
      <c r="D454" s="1460"/>
      <c r="E454" s="1460"/>
      <c r="F454" s="1461"/>
      <c r="G454" s="706">
        <v>386</v>
      </c>
      <c r="H454" s="116">
        <v>184</v>
      </c>
      <c r="I454" s="706">
        <v>485</v>
      </c>
      <c r="J454" s="707">
        <v>433</v>
      </c>
      <c r="L454" s="480"/>
      <c r="M454" s="480"/>
      <c r="N454" s="480"/>
      <c r="O454" s="480"/>
      <c r="P454" s="480"/>
      <c r="Q454" s="480"/>
    </row>
    <row r="455" spans="1:17" ht="14.25" customHeight="1">
      <c r="A455" s="295"/>
      <c r="C455" s="1463" t="s">
        <v>149</v>
      </c>
      <c r="D455" s="1463"/>
      <c r="E455" s="1463"/>
      <c r="F455" s="1463"/>
      <c r="G455" s="1463"/>
      <c r="H455" s="1463"/>
      <c r="I455" s="1463"/>
      <c r="J455" s="1463"/>
      <c r="L455" s="480"/>
      <c r="M455" s="480"/>
      <c r="N455" s="480"/>
      <c r="O455" s="480"/>
      <c r="P455" s="480"/>
      <c r="Q455" s="480"/>
    </row>
    <row r="456" spans="1:17" ht="32.25" customHeight="1">
      <c r="A456" s="295"/>
      <c r="C456" s="1478" t="s">
        <v>150</v>
      </c>
      <c r="D456" s="1478"/>
      <c r="E456" s="1478"/>
      <c r="F456" s="1478"/>
      <c r="G456" s="711" t="s">
        <v>48</v>
      </c>
      <c r="H456" s="712">
        <v>1</v>
      </c>
      <c r="I456" s="711">
        <v>3</v>
      </c>
      <c r="J456" s="713">
        <v>3</v>
      </c>
      <c r="L456" s="480"/>
      <c r="M456" s="480"/>
      <c r="N456" s="480"/>
      <c r="O456" s="480"/>
      <c r="P456" s="480"/>
      <c r="Q456" s="480"/>
    </row>
    <row r="457" spans="1:17" ht="14.25" customHeight="1">
      <c r="A457" s="295"/>
      <c r="C457" s="1425" t="s">
        <v>151</v>
      </c>
      <c r="D457" s="1425"/>
      <c r="E457" s="1425"/>
      <c r="F457" s="1425"/>
      <c r="G457" s="711" t="s">
        <v>48</v>
      </c>
      <c r="H457" s="712">
        <v>7</v>
      </c>
      <c r="I457" s="711">
        <v>5</v>
      </c>
      <c r="J457" s="713">
        <v>6</v>
      </c>
      <c r="L457" s="480"/>
      <c r="M457" s="480"/>
      <c r="N457" s="480"/>
      <c r="O457" s="480"/>
      <c r="P457" s="480"/>
      <c r="Q457" s="480"/>
    </row>
    <row r="458" spans="1:17" ht="14.25" customHeight="1">
      <c r="A458" s="295"/>
      <c r="C458" s="1460" t="s">
        <v>152</v>
      </c>
      <c r="D458" s="1460"/>
      <c r="E458" s="1460"/>
      <c r="F458" s="1461"/>
      <c r="G458" s="706" t="s">
        <v>48</v>
      </c>
      <c r="H458" s="116">
        <v>19</v>
      </c>
      <c r="I458" s="706">
        <v>21</v>
      </c>
      <c r="J458" s="707">
        <v>31</v>
      </c>
      <c r="L458" s="480"/>
      <c r="M458" s="480"/>
      <c r="N458" s="480"/>
      <c r="O458" s="480"/>
      <c r="P458" s="480"/>
      <c r="Q458" s="480"/>
    </row>
    <row r="459" spans="1:17" ht="14.25" customHeight="1">
      <c r="A459" s="295"/>
      <c r="C459" s="1463" t="s">
        <v>153</v>
      </c>
      <c r="D459" s="1463"/>
      <c r="E459" s="1463"/>
      <c r="F459" s="1463"/>
      <c r="G459" s="1463"/>
      <c r="H459" s="1463"/>
      <c r="I459" s="1463"/>
      <c r="J459" s="1463"/>
      <c r="L459" s="480"/>
      <c r="M459" s="480"/>
      <c r="N459" s="480"/>
      <c r="O459" s="480"/>
      <c r="P459" s="480"/>
      <c r="Q459" s="480"/>
    </row>
    <row r="460" spans="1:17" ht="14.25" customHeight="1">
      <c r="A460" s="295"/>
      <c r="C460" s="1425" t="s">
        <v>69</v>
      </c>
      <c r="D460" s="1425"/>
      <c r="E460" s="1425"/>
      <c r="F460" s="1425"/>
      <c r="G460" s="706" t="s">
        <v>48</v>
      </c>
      <c r="H460" s="116">
        <v>79</v>
      </c>
      <c r="I460" s="706">
        <v>130</v>
      </c>
      <c r="J460" s="707">
        <v>132</v>
      </c>
      <c r="L460" s="480"/>
      <c r="M460" s="480"/>
      <c r="N460" s="480"/>
      <c r="O460" s="480"/>
      <c r="P460" s="480"/>
      <c r="Q460" s="480"/>
    </row>
    <row r="461" spans="1:17" ht="14.25" customHeight="1">
      <c r="A461" s="295"/>
      <c r="C461" s="1425" t="s">
        <v>68</v>
      </c>
      <c r="D461" s="1425"/>
      <c r="E461" s="1425"/>
      <c r="F461" s="1425"/>
      <c r="G461" s="703" t="s">
        <v>48</v>
      </c>
      <c r="H461" s="704">
        <v>230</v>
      </c>
      <c r="I461" s="703">
        <v>561</v>
      </c>
      <c r="J461" s="705">
        <v>578</v>
      </c>
      <c r="L461" s="480"/>
      <c r="M461" s="480"/>
      <c r="N461" s="480"/>
      <c r="O461" s="480"/>
      <c r="P461" s="480"/>
      <c r="Q461" s="480"/>
    </row>
    <row r="462" spans="1:17" ht="14.25" customHeight="1">
      <c r="A462" s="295"/>
      <c r="C462" s="1425" t="s">
        <v>70</v>
      </c>
      <c r="D462" s="1425"/>
      <c r="E462" s="1425"/>
      <c r="F462" s="1425"/>
      <c r="G462" s="706" t="s">
        <v>48</v>
      </c>
      <c r="H462" s="116">
        <v>90</v>
      </c>
      <c r="I462" s="706">
        <v>29</v>
      </c>
      <c r="J462" s="707">
        <v>20</v>
      </c>
      <c r="L462" s="480"/>
      <c r="M462" s="480"/>
      <c r="N462" s="480"/>
      <c r="O462" s="480"/>
      <c r="P462" s="480"/>
      <c r="Q462" s="480"/>
    </row>
    <row r="463" spans="1:17" ht="14.25" customHeight="1">
      <c r="A463" s="295"/>
      <c r="C463" s="1425" t="s">
        <v>55</v>
      </c>
      <c r="D463" s="1425"/>
      <c r="E463" s="1425"/>
      <c r="F463" s="1425"/>
      <c r="G463" s="703" t="s">
        <v>48</v>
      </c>
      <c r="H463" s="704">
        <v>4</v>
      </c>
      <c r="I463" s="703">
        <v>4</v>
      </c>
      <c r="J463" s="705">
        <v>2</v>
      </c>
      <c r="L463" s="480"/>
      <c r="M463" s="480"/>
      <c r="N463" s="480"/>
      <c r="O463" s="480"/>
      <c r="P463" s="480"/>
      <c r="Q463" s="480"/>
    </row>
    <row r="464" spans="1:17" ht="14.25" customHeight="1">
      <c r="A464" s="295"/>
      <c r="C464" s="1425" t="s">
        <v>54</v>
      </c>
      <c r="D464" s="1425"/>
      <c r="E464" s="1425"/>
      <c r="F464" s="1425"/>
      <c r="G464" s="711" t="s">
        <v>48</v>
      </c>
      <c r="H464" s="712">
        <v>308</v>
      </c>
      <c r="I464" s="711">
        <v>639</v>
      </c>
      <c r="J464" s="713">
        <v>572</v>
      </c>
      <c r="L464" s="480"/>
      <c r="M464" s="480"/>
      <c r="N464" s="480"/>
      <c r="O464" s="480"/>
      <c r="P464" s="480"/>
      <c r="Q464" s="480"/>
    </row>
    <row r="465" spans="1:23" ht="14.25" customHeight="1">
      <c r="A465" s="295"/>
      <c r="C465" s="1460" t="s">
        <v>53</v>
      </c>
      <c r="D465" s="1460"/>
      <c r="E465" s="1460"/>
      <c r="F465" s="1461"/>
      <c r="G465" s="706" t="s">
        <v>48</v>
      </c>
      <c r="H465" s="116">
        <v>5</v>
      </c>
      <c r="I465" s="706">
        <v>13</v>
      </c>
      <c r="J465" s="707">
        <v>4</v>
      </c>
      <c r="L465" s="480"/>
      <c r="M465" s="480"/>
      <c r="N465" s="480"/>
      <c r="O465" s="480"/>
      <c r="P465" s="480"/>
      <c r="Q465" s="480"/>
    </row>
    <row r="466" spans="1:23" ht="30" customHeight="1">
      <c r="A466" s="295"/>
      <c r="C466" s="1458" t="s">
        <v>440</v>
      </c>
      <c r="D466" s="1459"/>
      <c r="E466" s="1459"/>
      <c r="F466" s="1459"/>
      <c r="G466" s="1459"/>
      <c r="H466" s="1459"/>
      <c r="I466" s="1459"/>
      <c r="J466" s="1459"/>
      <c r="K466" s="1459"/>
      <c r="L466" s="480"/>
      <c r="M466" s="480"/>
      <c r="N466" s="480"/>
      <c r="O466" s="480"/>
      <c r="P466" s="480"/>
    </row>
    <row r="467" spans="1:23" ht="14.25" customHeight="1">
      <c r="A467" s="295"/>
      <c r="K467" s="480"/>
      <c r="L467" s="480"/>
      <c r="M467" s="480"/>
      <c r="N467" s="480"/>
      <c r="O467" s="480"/>
      <c r="P467" s="480"/>
    </row>
    <row r="468" spans="1:23" ht="14.25" customHeight="1">
      <c r="A468" s="295"/>
      <c r="K468" s="480"/>
      <c r="L468" s="480"/>
      <c r="M468" s="480"/>
      <c r="N468" s="480"/>
      <c r="O468" s="480"/>
      <c r="P468" s="480"/>
    </row>
    <row r="469" spans="1:23" ht="14.25" customHeight="1">
      <c r="A469" s="295"/>
      <c r="C469" s="1316" t="s">
        <v>543</v>
      </c>
      <c r="D469" s="1317"/>
      <c r="E469" s="1317"/>
      <c r="F469" s="1317"/>
      <c r="G469" s="1317"/>
      <c r="H469" s="1317"/>
      <c r="I469" s="1317"/>
      <c r="J469" s="1317"/>
      <c r="K469" s="1317"/>
      <c r="L469" s="1317"/>
      <c r="M469" s="1317"/>
      <c r="N469" s="480"/>
      <c r="O469" s="480"/>
      <c r="P469" s="480"/>
    </row>
    <row r="470" spans="1:23" ht="14.25" customHeight="1">
      <c r="A470" s="295"/>
      <c r="C470" s="1399" t="s">
        <v>395</v>
      </c>
      <c r="D470" s="1399"/>
      <c r="E470" s="1399"/>
      <c r="F470" s="1399"/>
      <c r="G470" s="1399"/>
      <c r="H470" s="1399"/>
      <c r="I470" s="1399"/>
      <c r="J470" s="1399"/>
      <c r="K470" s="1399"/>
      <c r="L470" s="1399"/>
      <c r="M470" s="1399"/>
      <c r="N470" s="480"/>
      <c r="O470" s="480"/>
      <c r="P470" s="480"/>
    </row>
    <row r="471" spans="1:23" ht="32.25" customHeight="1">
      <c r="A471" s="295"/>
      <c r="C471" s="1399"/>
      <c r="D471" s="1399"/>
      <c r="E471" s="1399"/>
      <c r="F471" s="1399"/>
      <c r="G471" s="1399"/>
      <c r="H471" s="1399"/>
      <c r="I471" s="1399"/>
      <c r="J471" s="1399"/>
      <c r="K471" s="1399"/>
      <c r="L471" s="1399"/>
      <c r="M471" s="1399"/>
      <c r="N471" s="480"/>
      <c r="O471" s="480"/>
      <c r="P471" s="480"/>
    </row>
    <row r="472" spans="1:23" ht="14.25" customHeight="1">
      <c r="A472" s="295"/>
      <c r="K472" s="480"/>
      <c r="L472" s="480"/>
      <c r="M472" s="480"/>
      <c r="N472" s="480"/>
      <c r="O472" s="480"/>
      <c r="P472" s="480"/>
    </row>
    <row r="473" spans="1:23" ht="14.25" customHeight="1">
      <c r="A473" s="295"/>
      <c r="C473" s="714" t="s">
        <v>42</v>
      </c>
      <c r="D473" s="714"/>
      <c r="E473" s="714"/>
      <c r="F473" s="714"/>
      <c r="G473" s="1431">
        <v>2022</v>
      </c>
      <c r="H473" s="1432"/>
      <c r="I473" s="1431">
        <v>2023</v>
      </c>
      <c r="J473" s="1432"/>
      <c r="K473" s="1431">
        <v>2024</v>
      </c>
      <c r="L473" s="1432"/>
      <c r="M473" s="1431">
        <v>2025</v>
      </c>
      <c r="N473" s="1432"/>
      <c r="R473" s="480"/>
      <c r="S473" s="480"/>
      <c r="T473" s="480"/>
      <c r="U473" s="480"/>
      <c r="V473" s="480"/>
      <c r="W473" s="480"/>
    </row>
    <row r="474" spans="1:23" ht="24" customHeight="1">
      <c r="A474" s="295"/>
      <c r="C474" s="1447" t="s">
        <v>157</v>
      </c>
      <c r="D474" s="1448"/>
      <c r="E474" s="1448"/>
      <c r="F474" s="1449"/>
      <c r="G474" s="1439">
        <v>8824627000</v>
      </c>
      <c r="H474" s="1439"/>
      <c r="I474" s="1433">
        <v>7348067000</v>
      </c>
      <c r="J474" s="1462"/>
      <c r="K474" s="1439">
        <v>8173649000</v>
      </c>
      <c r="L474" s="1439"/>
      <c r="M474" s="1433">
        <v>8788797000</v>
      </c>
      <c r="N474" s="1434"/>
      <c r="R474" s="480"/>
      <c r="S474" s="480"/>
      <c r="T474" s="480"/>
      <c r="U474" s="480"/>
      <c r="V474" s="480"/>
      <c r="W474" s="480"/>
    </row>
    <row r="475" spans="1:23" ht="24" customHeight="1">
      <c r="A475" s="295"/>
      <c r="C475" s="1447" t="s">
        <v>158</v>
      </c>
      <c r="D475" s="1448"/>
      <c r="E475" s="1448"/>
      <c r="F475" s="1449"/>
      <c r="G475" s="1440">
        <v>7629775000</v>
      </c>
      <c r="H475" s="1440"/>
      <c r="I475" s="1435">
        <v>7708890000</v>
      </c>
      <c r="J475" s="1457"/>
      <c r="K475" s="1440">
        <v>7784708000</v>
      </c>
      <c r="L475" s="1440"/>
      <c r="M475" s="1435">
        <v>8550970000</v>
      </c>
      <c r="N475" s="1436"/>
      <c r="R475" s="480"/>
      <c r="S475" s="480"/>
      <c r="T475" s="480"/>
      <c r="U475" s="480"/>
      <c r="V475" s="480"/>
      <c r="W475" s="480"/>
    </row>
    <row r="476" spans="1:23" ht="33" customHeight="1">
      <c r="A476" s="295"/>
      <c r="C476" s="1450" t="s">
        <v>1273</v>
      </c>
      <c r="D476" s="1451"/>
      <c r="E476" s="1451"/>
      <c r="F476" s="1452"/>
      <c r="G476" s="1440">
        <v>933561000</v>
      </c>
      <c r="H476" s="1440"/>
      <c r="I476" s="1435">
        <v>981797000</v>
      </c>
      <c r="J476" s="1457"/>
      <c r="K476" s="1440">
        <v>1053380000</v>
      </c>
      <c r="L476" s="1440"/>
      <c r="M476" s="1435">
        <v>1160485000</v>
      </c>
      <c r="N476" s="1436"/>
      <c r="R476" s="480"/>
      <c r="S476" s="480"/>
      <c r="T476" s="480"/>
      <c r="U476" s="480"/>
      <c r="V476" s="480"/>
      <c r="W476" s="480"/>
    </row>
    <row r="477" spans="1:23" ht="29.25" customHeight="1">
      <c r="A477" s="295"/>
      <c r="C477" s="1447" t="s">
        <v>159</v>
      </c>
      <c r="D477" s="1448"/>
      <c r="E477" s="1448"/>
      <c r="F477" s="1449"/>
      <c r="G477" s="1441">
        <v>2.2799999999999998</v>
      </c>
      <c r="H477" s="1441"/>
      <c r="I477" s="1437">
        <v>0.63200000000000001</v>
      </c>
      <c r="J477" s="1442"/>
      <c r="K477" s="1441">
        <v>1.369</v>
      </c>
      <c r="L477" s="1441"/>
      <c r="M477" s="1437">
        <v>1.2050000000000001</v>
      </c>
      <c r="N477" s="1438"/>
      <c r="R477" s="480"/>
      <c r="S477" s="480"/>
      <c r="T477" s="480"/>
      <c r="U477" s="480"/>
      <c r="V477" s="480"/>
      <c r="W477" s="480"/>
    </row>
    <row r="478" spans="1:23" ht="34.5" customHeight="1">
      <c r="A478" s="295"/>
      <c r="C478" s="1453" t="s">
        <v>1274</v>
      </c>
      <c r="D478" s="1454"/>
      <c r="E478" s="1454"/>
      <c r="F478" s="1455"/>
      <c r="G478" s="1445">
        <v>6639</v>
      </c>
      <c r="H478" s="1446"/>
      <c r="I478" s="1443">
        <v>6834</v>
      </c>
      <c r="J478" s="1444"/>
      <c r="K478" s="1445">
        <v>7262</v>
      </c>
      <c r="L478" s="1446"/>
      <c r="M478" s="1443">
        <v>7272</v>
      </c>
      <c r="N478" s="1456"/>
      <c r="R478" s="480"/>
      <c r="S478" s="480"/>
      <c r="T478" s="480"/>
      <c r="U478" s="480"/>
      <c r="V478" s="480"/>
      <c r="W478" s="480"/>
    </row>
    <row r="479" spans="1:23">
      <c r="A479" s="295"/>
      <c r="K479" s="480"/>
      <c r="L479" s="480"/>
      <c r="M479" s="480"/>
      <c r="N479" s="480"/>
      <c r="O479" s="480"/>
      <c r="P479" s="480"/>
    </row>
    <row r="480" spans="1:23" ht="14.25" customHeight="1">
      <c r="A480" s="295"/>
      <c r="K480" s="480"/>
      <c r="L480" s="480"/>
      <c r="M480" s="480"/>
      <c r="N480" s="480"/>
      <c r="O480" s="480"/>
      <c r="P480" s="480"/>
    </row>
    <row r="481" spans="1:16" ht="14.25" customHeight="1">
      <c r="A481" s="295"/>
      <c r="C481" s="1308" t="s">
        <v>975</v>
      </c>
      <c r="D481" s="1309"/>
      <c r="E481" s="1309"/>
      <c r="F481" s="1309"/>
      <c r="G481" s="1309"/>
      <c r="H481" s="1309"/>
      <c r="I481" s="1309"/>
      <c r="J481" s="1309"/>
      <c r="K481" s="1309"/>
      <c r="L481" s="1309"/>
      <c r="M481" s="1309"/>
      <c r="N481" s="480"/>
      <c r="O481" s="480"/>
      <c r="P481" s="480"/>
    </row>
    <row r="482" spans="1:16" ht="14.25" customHeight="1">
      <c r="A482" s="295"/>
      <c r="C482" s="1399" t="s">
        <v>1275</v>
      </c>
      <c r="D482" s="1399"/>
      <c r="E482" s="1399"/>
      <c r="F482" s="1399"/>
      <c r="G482" s="1399"/>
      <c r="H482" s="1399"/>
      <c r="I482" s="1399"/>
      <c r="J482" s="1399"/>
      <c r="K482" s="1399"/>
      <c r="L482" s="1399"/>
      <c r="M482" s="1399"/>
      <c r="N482" s="480"/>
      <c r="O482" s="480"/>
      <c r="P482" s="480"/>
    </row>
    <row r="483" spans="1:16" ht="14.25" customHeight="1">
      <c r="A483" s="295"/>
      <c r="C483" s="1399"/>
      <c r="D483" s="1399"/>
      <c r="E483" s="1399"/>
      <c r="F483" s="1399"/>
      <c r="G483" s="1399"/>
      <c r="H483" s="1399"/>
      <c r="I483" s="1399"/>
      <c r="J483" s="1399"/>
      <c r="K483" s="1399"/>
      <c r="L483" s="1399"/>
      <c r="M483" s="1399"/>
      <c r="N483" s="480"/>
      <c r="O483" s="480"/>
      <c r="P483" s="480"/>
    </row>
    <row r="484" spans="1:16" ht="14.25" customHeight="1">
      <c r="A484" s="295"/>
      <c r="C484" s="1399"/>
      <c r="D484" s="1399"/>
      <c r="E484" s="1399"/>
      <c r="F484" s="1399"/>
      <c r="G484" s="1399"/>
      <c r="H484" s="1399"/>
      <c r="I484" s="1399"/>
      <c r="J484" s="1399"/>
      <c r="K484" s="1399"/>
      <c r="L484" s="1399"/>
      <c r="M484" s="1399"/>
      <c r="N484" s="480"/>
      <c r="O484" s="480"/>
      <c r="P484" s="480"/>
    </row>
    <row r="485" spans="1:16" ht="14.25" customHeight="1">
      <c r="A485" s="295"/>
      <c r="C485" s="1399"/>
      <c r="D485" s="1399"/>
      <c r="E485" s="1399"/>
      <c r="F485" s="1399"/>
      <c r="G485" s="1399"/>
      <c r="H485" s="1399"/>
      <c r="I485" s="1399"/>
      <c r="J485" s="1399"/>
      <c r="K485" s="1399"/>
      <c r="L485" s="1399"/>
      <c r="M485" s="1399"/>
      <c r="N485" s="480"/>
      <c r="O485" s="480"/>
      <c r="P485" s="480"/>
    </row>
    <row r="486" spans="1:16" ht="14.25" customHeight="1">
      <c r="A486" s="295"/>
      <c r="C486" s="1399"/>
      <c r="D486" s="1399"/>
      <c r="E486" s="1399"/>
      <c r="F486" s="1399"/>
      <c r="G486" s="1399"/>
      <c r="H486" s="1399"/>
      <c r="I486" s="1399"/>
      <c r="J486" s="1399"/>
      <c r="K486" s="1399"/>
      <c r="L486" s="1399"/>
      <c r="M486" s="1399"/>
      <c r="N486" s="480"/>
      <c r="O486" s="480"/>
      <c r="P486" s="480"/>
    </row>
    <row r="487" spans="1:16" ht="14.25" customHeight="1">
      <c r="A487" s="295"/>
      <c r="C487" s="1399"/>
      <c r="D487" s="1399"/>
      <c r="E487" s="1399"/>
      <c r="F487" s="1399"/>
      <c r="G487" s="1399"/>
      <c r="H487" s="1399"/>
      <c r="I487" s="1399"/>
      <c r="J487" s="1399"/>
      <c r="K487" s="1399"/>
      <c r="L487" s="1399"/>
      <c r="M487" s="1399"/>
      <c r="N487" s="480"/>
      <c r="O487" s="480"/>
      <c r="P487" s="480"/>
    </row>
    <row r="488" spans="1:16" ht="14.25" customHeight="1">
      <c r="A488" s="295"/>
      <c r="C488" s="1399"/>
      <c r="D488" s="1399"/>
      <c r="E488" s="1399"/>
      <c r="F488" s="1399"/>
      <c r="G488" s="1399"/>
      <c r="H488" s="1399"/>
      <c r="I488" s="1399"/>
      <c r="J488" s="1399"/>
      <c r="K488" s="1399"/>
      <c r="L488" s="1399"/>
      <c r="M488" s="1399"/>
      <c r="N488" s="480"/>
      <c r="O488" s="480"/>
      <c r="P488" s="480"/>
    </row>
    <row r="489" spans="1:16" ht="14.25" customHeight="1">
      <c r="A489" s="295"/>
      <c r="C489" s="1399"/>
      <c r="D489" s="1399"/>
      <c r="E489" s="1399"/>
      <c r="F489" s="1399"/>
      <c r="G489" s="1399"/>
      <c r="H489" s="1399"/>
      <c r="I489" s="1399"/>
      <c r="J489" s="1399"/>
      <c r="K489" s="1399"/>
      <c r="L489" s="1399"/>
      <c r="M489" s="1399"/>
      <c r="N489" s="480"/>
      <c r="O489" s="480"/>
      <c r="P489" s="480"/>
    </row>
    <row r="490" spans="1:16" ht="14.25" customHeight="1">
      <c r="A490" s="295"/>
      <c r="C490" s="1399"/>
      <c r="D490" s="1399"/>
      <c r="E490" s="1399"/>
      <c r="F490" s="1399"/>
      <c r="G490" s="1399"/>
      <c r="H490" s="1399"/>
      <c r="I490" s="1399"/>
      <c r="J490" s="1399"/>
      <c r="K490" s="1399"/>
      <c r="L490" s="1399"/>
      <c r="M490" s="1399"/>
      <c r="N490" s="480"/>
      <c r="O490" s="480"/>
      <c r="P490" s="480"/>
    </row>
    <row r="491" spans="1:16" ht="14.25" customHeight="1">
      <c r="A491" s="295"/>
      <c r="C491" s="1399"/>
      <c r="D491" s="1399"/>
      <c r="E491" s="1399"/>
      <c r="F491" s="1399"/>
      <c r="G491" s="1399"/>
      <c r="H491" s="1399"/>
      <c r="I491" s="1399"/>
      <c r="J491" s="1399"/>
      <c r="K491" s="1399"/>
      <c r="L491" s="1399"/>
      <c r="M491" s="1399"/>
      <c r="N491" s="480"/>
      <c r="O491" s="480"/>
      <c r="P491" s="480"/>
    </row>
    <row r="492" spans="1:16" ht="14.25" customHeight="1">
      <c r="A492" s="295"/>
      <c r="C492" s="1399"/>
      <c r="D492" s="1399"/>
      <c r="E492" s="1399"/>
      <c r="F492" s="1399"/>
      <c r="G492" s="1399"/>
      <c r="H492" s="1399"/>
      <c r="I492" s="1399"/>
      <c r="J492" s="1399"/>
      <c r="K492" s="1399"/>
      <c r="L492" s="1399"/>
      <c r="M492" s="1399"/>
      <c r="N492" s="480"/>
      <c r="O492" s="480"/>
      <c r="P492" s="480"/>
    </row>
    <row r="493" spans="1:16" ht="14.25" customHeight="1">
      <c r="A493" s="295"/>
      <c r="C493" s="1399"/>
      <c r="D493" s="1399"/>
      <c r="E493" s="1399"/>
      <c r="F493" s="1399"/>
      <c r="G493" s="1399"/>
      <c r="H493" s="1399"/>
      <c r="I493" s="1399"/>
      <c r="J493" s="1399"/>
      <c r="K493" s="1399"/>
      <c r="L493" s="1399"/>
      <c r="M493" s="1399"/>
      <c r="N493" s="480"/>
      <c r="O493" s="480"/>
      <c r="P493" s="480"/>
    </row>
    <row r="494" spans="1:16" ht="30" customHeight="1">
      <c r="A494" s="295"/>
      <c r="C494" s="1399"/>
      <c r="D494" s="1399"/>
      <c r="E494" s="1399"/>
      <c r="F494" s="1399"/>
      <c r="G494" s="1399"/>
      <c r="H494" s="1399"/>
      <c r="I494" s="1399"/>
      <c r="J494" s="1399"/>
      <c r="K494" s="1399"/>
      <c r="L494" s="1399"/>
      <c r="M494" s="1399"/>
      <c r="N494" s="480"/>
      <c r="O494" s="480"/>
      <c r="P494" s="480"/>
    </row>
    <row r="495" spans="1:16" ht="14.25" customHeight="1">
      <c r="A495" s="295"/>
      <c r="C495" s="106"/>
      <c r="D495" s="106"/>
      <c r="E495" s="106"/>
      <c r="F495" s="106"/>
      <c r="G495" s="106"/>
      <c r="H495" s="106"/>
      <c r="I495" s="106"/>
      <c r="J495" s="106"/>
      <c r="K495" s="106"/>
      <c r="L495" s="106"/>
      <c r="M495" s="106"/>
      <c r="N495" s="480"/>
      <c r="O495" s="480"/>
      <c r="P495" s="480"/>
    </row>
    <row r="496" spans="1:16" ht="14.25" customHeight="1">
      <c r="A496" s="295"/>
      <c r="C496" s="106"/>
      <c r="D496" s="106"/>
      <c r="E496" s="106"/>
      <c r="F496" s="106"/>
      <c r="G496" s="106"/>
      <c r="H496" s="106"/>
      <c r="I496" s="106"/>
      <c r="J496" s="106"/>
      <c r="K496" s="106"/>
      <c r="L496" s="106"/>
      <c r="M496" s="106"/>
      <c r="N496" s="480"/>
      <c r="O496" s="480"/>
      <c r="P496" s="480"/>
    </row>
    <row r="497" spans="1:16" ht="14.25" customHeight="1">
      <c r="A497" s="295"/>
      <c r="C497" s="1429" t="s">
        <v>1282</v>
      </c>
      <c r="D497" s="1430"/>
      <c r="E497" s="1430"/>
      <c r="F497" s="1430"/>
      <c r="G497" s="1430"/>
      <c r="H497" s="1430"/>
      <c r="I497" s="1430"/>
      <c r="J497" s="1430"/>
      <c r="K497" s="1430"/>
      <c r="L497" s="1430"/>
      <c r="M497" s="1430"/>
      <c r="N497" s="480"/>
      <c r="O497" s="480"/>
      <c r="P497" s="480"/>
    </row>
    <row r="498" spans="1:16" ht="14.25" customHeight="1">
      <c r="A498" s="295"/>
      <c r="C498" s="1426" t="s">
        <v>1276</v>
      </c>
      <c r="D498" s="1427"/>
      <c r="E498" s="1427"/>
      <c r="F498" s="1427"/>
      <c r="G498" s="1427"/>
      <c r="H498" s="1427"/>
      <c r="I498" s="1427"/>
      <c r="J498" s="1427"/>
      <c r="K498" s="1428"/>
      <c r="L498" s="480"/>
      <c r="M498" s="480"/>
      <c r="N498" s="480"/>
      <c r="O498" s="480"/>
      <c r="P498" s="480"/>
    </row>
    <row r="499" spans="1:16">
      <c r="A499" s="295"/>
      <c r="K499" s="480"/>
      <c r="L499" s="480"/>
      <c r="M499" s="480"/>
      <c r="N499" s="480"/>
      <c r="O499" s="480"/>
      <c r="P499" s="480"/>
    </row>
    <row r="500" spans="1:16">
      <c r="A500" s="295"/>
      <c r="K500" s="480"/>
      <c r="L500" s="480"/>
      <c r="M500" s="480"/>
      <c r="N500" s="480"/>
      <c r="O500" s="480"/>
      <c r="P500" s="480"/>
    </row>
    <row r="501" spans="1:16">
      <c r="A501" s="295"/>
      <c r="K501" s="480"/>
      <c r="L501" s="480"/>
      <c r="M501" s="480"/>
      <c r="N501" s="480"/>
      <c r="O501" s="480"/>
      <c r="P501" s="480"/>
    </row>
    <row r="502" spans="1:16" hidden="1">
      <c r="A502" s="295"/>
      <c r="K502" s="480"/>
      <c r="L502" s="480"/>
      <c r="M502" s="480"/>
      <c r="N502" s="480"/>
      <c r="O502" s="480"/>
      <c r="P502" s="480"/>
    </row>
    <row r="503" spans="1:16" hidden="1">
      <c r="A503" s="295"/>
      <c r="K503" s="480"/>
      <c r="L503" s="480"/>
      <c r="M503" s="480"/>
      <c r="N503" s="480"/>
      <c r="O503" s="480"/>
      <c r="P503" s="480"/>
    </row>
    <row r="504" spans="1:16" hidden="1">
      <c r="A504" s="295"/>
      <c r="K504" s="480"/>
      <c r="L504" s="480"/>
      <c r="M504" s="480"/>
      <c r="N504" s="480"/>
      <c r="O504" s="480"/>
      <c r="P504" s="480"/>
    </row>
    <row r="505" spans="1:16" hidden="1">
      <c r="A505" s="295"/>
      <c r="K505" s="480"/>
      <c r="L505" s="480"/>
      <c r="M505" s="480"/>
      <c r="N505" s="480"/>
      <c r="O505" s="480"/>
      <c r="P505" s="480"/>
    </row>
    <row r="506" spans="1:16" hidden="1">
      <c r="A506" s="295"/>
      <c r="K506" s="480"/>
      <c r="L506" s="480"/>
      <c r="M506" s="480"/>
      <c r="N506" s="480"/>
      <c r="O506" s="480"/>
      <c r="P506" s="480"/>
    </row>
    <row r="507" spans="1:16" hidden="1">
      <c r="A507" s="295"/>
      <c r="K507" s="480"/>
      <c r="L507" s="480"/>
      <c r="M507" s="480"/>
      <c r="N507" s="480"/>
      <c r="O507" s="480"/>
      <c r="P507" s="480"/>
    </row>
    <row r="508" spans="1:16" hidden="1">
      <c r="A508" s="295"/>
    </row>
    <row r="509" spans="1:16" hidden="1">
      <c r="A509" s="295"/>
    </row>
    <row r="510" spans="1:16" hidden="1">
      <c r="A510" s="295"/>
    </row>
    <row r="511" spans="1:16" hidden="1">
      <c r="A511" s="295"/>
    </row>
    <row r="512" spans="1:16" hidden="1">
      <c r="A512" s="295"/>
    </row>
    <row r="513" spans="1:1" hidden="1">
      <c r="A513" s="295"/>
    </row>
  </sheetData>
  <sheetProtection algorithmName="SHA-512" hashValue="uGvNpXWlVbEqyKkvylWaIWHX/VRr6naJTkjCG5G6mJ4LbancKP7rEeLd1AVSy2zzG8fZ8S3HyCgJELBDYxsX1A==" saltValue="hpL5nCtdc1LkYBbpWlyaHQ==" spinCount="100000" sheet="1" objects="1" scenarios="1"/>
  <mergeCells count="377">
    <mergeCell ref="C202:E202"/>
    <mergeCell ref="F201:G201"/>
    <mergeCell ref="F202:G202"/>
    <mergeCell ref="D176:D177"/>
    <mergeCell ref="E176:E177"/>
    <mergeCell ref="D127:E127"/>
    <mergeCell ref="D128:E128"/>
    <mergeCell ref="C184:M184"/>
    <mergeCell ref="C185:M190"/>
    <mergeCell ref="C192:G192"/>
    <mergeCell ref="C195:G195"/>
    <mergeCell ref="C200:G200"/>
    <mergeCell ref="C196:E196"/>
    <mergeCell ref="C197:E197"/>
    <mergeCell ref="F197:G197"/>
    <mergeCell ref="F198:G198"/>
    <mergeCell ref="F193:G193"/>
    <mergeCell ref="F194:G194"/>
    <mergeCell ref="F196:G196"/>
    <mergeCell ref="F199:G199"/>
    <mergeCell ref="C181:M181"/>
    <mergeCell ref="D133:E133"/>
    <mergeCell ref="C152:M155"/>
    <mergeCell ref="C165:E165"/>
    <mergeCell ref="H431:I431"/>
    <mergeCell ref="J431:K431"/>
    <mergeCell ref="F412:G412"/>
    <mergeCell ref="H412:I412"/>
    <mergeCell ref="J412:K412"/>
    <mergeCell ref="C417:L417"/>
    <mergeCell ref="D412:E412"/>
    <mergeCell ref="C411:K411"/>
    <mergeCell ref="D421:E421"/>
    <mergeCell ref="C420:K420"/>
    <mergeCell ref="D431:E431"/>
    <mergeCell ref="C430:K430"/>
    <mergeCell ref="C427:L427"/>
    <mergeCell ref="C463:F463"/>
    <mergeCell ref="C453:F453"/>
    <mergeCell ref="C454:F454"/>
    <mergeCell ref="C456:F456"/>
    <mergeCell ref="C457:F457"/>
    <mergeCell ref="C452:J452"/>
    <mergeCell ref="F208:G208"/>
    <mergeCell ref="F210:G210"/>
    <mergeCell ref="C234:M255"/>
    <mergeCell ref="C208:E208"/>
    <mergeCell ref="C210:E210"/>
    <mergeCell ref="C211:E211"/>
    <mergeCell ref="C213:E213"/>
    <mergeCell ref="C214:E214"/>
    <mergeCell ref="C215:G215"/>
    <mergeCell ref="C216:E216"/>
    <mergeCell ref="C217:E217"/>
    <mergeCell ref="F222:G222"/>
    <mergeCell ref="F223:G223"/>
    <mergeCell ref="C221:G221"/>
    <mergeCell ref="C222:E222"/>
    <mergeCell ref="C223:E223"/>
    <mergeCell ref="C226:E226"/>
    <mergeCell ref="F431:G431"/>
    <mergeCell ref="C455:J455"/>
    <mergeCell ref="C459:J459"/>
    <mergeCell ref="C447:F447"/>
    <mergeCell ref="C449:F449"/>
    <mergeCell ref="C450:F450"/>
    <mergeCell ref="C451:F451"/>
    <mergeCell ref="C438:L438"/>
    <mergeCell ref="C69:I69"/>
    <mergeCell ref="E138:J138"/>
    <mergeCell ref="K138:P138"/>
    <mergeCell ref="D172:E172"/>
    <mergeCell ref="F172:G172"/>
    <mergeCell ref="H172:I172"/>
    <mergeCell ref="C388:M392"/>
    <mergeCell ref="C458:F458"/>
    <mergeCell ref="C441:L441"/>
    <mergeCell ref="C443:E443"/>
    <mergeCell ref="C444:E444"/>
    <mergeCell ref="C446:J446"/>
    <mergeCell ref="C448:J448"/>
    <mergeCell ref="F421:G421"/>
    <mergeCell ref="H421:I421"/>
    <mergeCell ref="J421:K421"/>
    <mergeCell ref="C407:M407"/>
    <mergeCell ref="M478:N478"/>
    <mergeCell ref="I476:J476"/>
    <mergeCell ref="C464:F464"/>
    <mergeCell ref="C466:K466"/>
    <mergeCell ref="C470:M471"/>
    <mergeCell ref="C465:F465"/>
    <mergeCell ref="G473:H473"/>
    <mergeCell ref="G474:H474"/>
    <mergeCell ref="G475:H475"/>
    <mergeCell ref="G476:H476"/>
    <mergeCell ref="I473:J473"/>
    <mergeCell ref="I474:J474"/>
    <mergeCell ref="I475:J475"/>
    <mergeCell ref="G477:H477"/>
    <mergeCell ref="G478:H478"/>
    <mergeCell ref="C469:M469"/>
    <mergeCell ref="C460:F460"/>
    <mergeCell ref="C461:F461"/>
    <mergeCell ref="C462:F462"/>
    <mergeCell ref="C498:K498"/>
    <mergeCell ref="C497:M497"/>
    <mergeCell ref="K473:L473"/>
    <mergeCell ref="M473:N473"/>
    <mergeCell ref="M474:N474"/>
    <mergeCell ref="M475:N475"/>
    <mergeCell ref="M476:N476"/>
    <mergeCell ref="M477:N477"/>
    <mergeCell ref="K474:L474"/>
    <mergeCell ref="K475:L475"/>
    <mergeCell ref="K476:L476"/>
    <mergeCell ref="K477:L477"/>
    <mergeCell ref="I477:J477"/>
    <mergeCell ref="I478:J478"/>
    <mergeCell ref="K478:L478"/>
    <mergeCell ref="C474:F474"/>
    <mergeCell ref="C475:F475"/>
    <mergeCell ref="C476:F476"/>
    <mergeCell ref="C477:F477"/>
    <mergeCell ref="C478:F478"/>
    <mergeCell ref="C482:M494"/>
    <mergeCell ref="D375:J375"/>
    <mergeCell ref="C333:E333"/>
    <mergeCell ref="C334:E334"/>
    <mergeCell ref="C335:E335"/>
    <mergeCell ref="C336:E336"/>
    <mergeCell ref="C337:E337"/>
    <mergeCell ref="F322:H322"/>
    <mergeCell ref="C324:E324"/>
    <mergeCell ref="C370:E370"/>
    <mergeCell ref="D361:M361"/>
    <mergeCell ref="D360:M360"/>
    <mergeCell ref="C402:J402"/>
    <mergeCell ref="C338:E338"/>
    <mergeCell ref="C369:E369"/>
    <mergeCell ref="C398:M398"/>
    <mergeCell ref="D380:J380"/>
    <mergeCell ref="D381:J381"/>
    <mergeCell ref="C387:M387"/>
    <mergeCell ref="D283:D284"/>
    <mergeCell ref="G283:H283"/>
    <mergeCell ref="I283:J283"/>
    <mergeCell ref="K283:L283"/>
    <mergeCell ref="C350:M350"/>
    <mergeCell ref="C358:M358"/>
    <mergeCell ref="E283:F283"/>
    <mergeCell ref="C307:M321"/>
    <mergeCell ref="C303:M303"/>
    <mergeCell ref="D376:J376"/>
    <mergeCell ref="D377:J377"/>
    <mergeCell ref="D378:J378"/>
    <mergeCell ref="D379:J379"/>
    <mergeCell ref="C339:E339"/>
    <mergeCell ref="C340:E340"/>
    <mergeCell ref="C341:E341"/>
    <mergeCell ref="C342:E342"/>
    <mergeCell ref="C404:F404"/>
    <mergeCell ref="C405:F405"/>
    <mergeCell ref="C406:F406"/>
    <mergeCell ref="C371:M371"/>
    <mergeCell ref="C353:F353"/>
    <mergeCell ref="C354:F354"/>
    <mergeCell ref="C355:M355"/>
    <mergeCell ref="C325:E325"/>
    <mergeCell ref="C326:E326"/>
    <mergeCell ref="C327:E327"/>
    <mergeCell ref="C328:E328"/>
    <mergeCell ref="C329:E329"/>
    <mergeCell ref="C330:E330"/>
    <mergeCell ref="C331:E331"/>
    <mergeCell ref="C332:E332"/>
    <mergeCell ref="D359:M359"/>
    <mergeCell ref="D363:M363"/>
    <mergeCell ref="D362:M362"/>
    <mergeCell ref="C367:M367"/>
    <mergeCell ref="C366:M366"/>
    <mergeCell ref="C374:M374"/>
    <mergeCell ref="C382:M382"/>
    <mergeCell ref="C401:M401"/>
    <mergeCell ref="C393:G393"/>
    <mergeCell ref="C286:C287"/>
    <mergeCell ref="C288:C292"/>
    <mergeCell ref="C293:C297"/>
    <mergeCell ref="C298:C302"/>
    <mergeCell ref="C270:E270"/>
    <mergeCell ref="L266:M266"/>
    <mergeCell ref="L269:M269"/>
    <mergeCell ref="C268:E268"/>
    <mergeCell ref="C269:E269"/>
    <mergeCell ref="H269:I269"/>
    <mergeCell ref="F269:G269"/>
    <mergeCell ref="J269:K269"/>
    <mergeCell ref="C274:M281"/>
    <mergeCell ref="C282:L282"/>
    <mergeCell ref="F207:G207"/>
    <mergeCell ref="C218:G218"/>
    <mergeCell ref="C219:E219"/>
    <mergeCell ref="C209:G209"/>
    <mergeCell ref="D256:M256"/>
    <mergeCell ref="D257:M257"/>
    <mergeCell ref="D258:M258"/>
    <mergeCell ref="D259:M259"/>
    <mergeCell ref="C260:M260"/>
    <mergeCell ref="F213:G213"/>
    <mergeCell ref="F214:G214"/>
    <mergeCell ref="F216:G216"/>
    <mergeCell ref="F217:G217"/>
    <mergeCell ref="F219:G219"/>
    <mergeCell ref="F220:G220"/>
    <mergeCell ref="C220:E220"/>
    <mergeCell ref="F211:G211"/>
    <mergeCell ref="C212:G212"/>
    <mergeCell ref="C163:E163"/>
    <mergeCell ref="C164:E164"/>
    <mergeCell ref="C167:M168"/>
    <mergeCell ref="C134:M134"/>
    <mergeCell ref="C227:M227"/>
    <mergeCell ref="C267:E267"/>
    <mergeCell ref="C266:E266"/>
    <mergeCell ref="H266:I266"/>
    <mergeCell ref="J266:K266"/>
    <mergeCell ref="F266:G266"/>
    <mergeCell ref="C198:E198"/>
    <mergeCell ref="C199:E199"/>
    <mergeCell ref="C201:E201"/>
    <mergeCell ref="C204:E204"/>
    <mergeCell ref="C205:E205"/>
    <mergeCell ref="C207:E207"/>
    <mergeCell ref="C265:M265"/>
    <mergeCell ref="C264:K264"/>
    <mergeCell ref="C203:G203"/>
    <mergeCell ref="C206:G206"/>
    <mergeCell ref="F226:G226"/>
    <mergeCell ref="F225:G225"/>
    <mergeCell ref="C224:G224"/>
    <mergeCell ref="C225:E225"/>
    <mergeCell ref="C193:E193"/>
    <mergeCell ref="C194:E194"/>
    <mergeCell ref="F204:G204"/>
    <mergeCell ref="F205:G205"/>
    <mergeCell ref="D129:E129"/>
    <mergeCell ref="D130:E130"/>
    <mergeCell ref="D131:E131"/>
    <mergeCell ref="D132:E132"/>
    <mergeCell ref="C145:D145"/>
    <mergeCell ref="C148:M148"/>
    <mergeCell ref="C147:D147"/>
    <mergeCell ref="C146:D146"/>
    <mergeCell ref="C127:C133"/>
    <mergeCell ref="C141:D141"/>
    <mergeCell ref="C137:V137"/>
    <mergeCell ref="C140:D140"/>
    <mergeCell ref="Q138:V138"/>
    <mergeCell ref="C143:D143"/>
    <mergeCell ref="C144:D144"/>
    <mergeCell ref="C166:E166"/>
    <mergeCell ref="C159:E159"/>
    <mergeCell ref="C160:E160"/>
    <mergeCell ref="C161:E161"/>
    <mergeCell ref="C162:E162"/>
    <mergeCell ref="D80:E80"/>
    <mergeCell ref="D102:E102"/>
    <mergeCell ref="D91:E91"/>
    <mergeCell ref="D125:E125"/>
    <mergeCell ref="D126:E126"/>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21:E121"/>
    <mergeCell ref="D122:E122"/>
    <mergeCell ref="D123:E123"/>
    <mergeCell ref="D124:E124"/>
    <mergeCell ref="D81:E81"/>
    <mergeCell ref="D82:E82"/>
    <mergeCell ref="D83:E83"/>
    <mergeCell ref="D108:E108"/>
    <mergeCell ref="D70:E70"/>
    <mergeCell ref="D71:E71"/>
    <mergeCell ref="D72:E72"/>
    <mergeCell ref="D78:E78"/>
    <mergeCell ref="D97:E97"/>
    <mergeCell ref="D98:E98"/>
    <mergeCell ref="D99:E99"/>
    <mergeCell ref="D100:E100"/>
    <mergeCell ref="D101:E101"/>
    <mergeCell ref="D76:E76"/>
    <mergeCell ref="D95:E95"/>
    <mergeCell ref="D96:E96"/>
    <mergeCell ref="D84:E84"/>
    <mergeCell ref="D85:E85"/>
    <mergeCell ref="D86:E86"/>
    <mergeCell ref="D73:E73"/>
    <mergeCell ref="D74:E74"/>
    <mergeCell ref="D75:E75"/>
    <mergeCell ref="D87:E87"/>
    <mergeCell ref="D79:E79"/>
    <mergeCell ref="C3:V3"/>
    <mergeCell ref="C13:D13"/>
    <mergeCell ref="C14:D14"/>
    <mergeCell ref="R8:V8"/>
    <mergeCell ref="C61:K61"/>
    <mergeCell ref="C62:D62"/>
    <mergeCell ref="M8:Q8"/>
    <mergeCell ref="C63:D63"/>
    <mergeCell ref="C49:K49"/>
    <mergeCell ref="C20:C24"/>
    <mergeCell ref="C25:C29"/>
    <mergeCell ref="C30:C34"/>
    <mergeCell ref="C35:C39"/>
    <mergeCell ref="C40:C44"/>
    <mergeCell ref="C18:H18"/>
    <mergeCell ref="C45:M45"/>
    <mergeCell ref="C51:G51"/>
    <mergeCell ref="C52:G52"/>
    <mergeCell ref="C53:G53"/>
    <mergeCell ref="C54:G54"/>
    <mergeCell ref="C481:M481"/>
    <mergeCell ref="C6:M6"/>
    <mergeCell ref="C60:M60"/>
    <mergeCell ref="C48:M48"/>
    <mergeCell ref="C151:M151"/>
    <mergeCell ref="C158:M158"/>
    <mergeCell ref="C171:M171"/>
    <mergeCell ref="C263:M263"/>
    <mergeCell ref="C273:M273"/>
    <mergeCell ref="C306:M306"/>
    <mergeCell ref="C99:C105"/>
    <mergeCell ref="C65:D65"/>
    <mergeCell ref="C9:D9"/>
    <mergeCell ref="C10:D10"/>
    <mergeCell ref="C11:D11"/>
    <mergeCell ref="C12:D12"/>
    <mergeCell ref="H8:L8"/>
    <mergeCell ref="E8:G8"/>
    <mergeCell ref="C66:M66"/>
    <mergeCell ref="C15:M15"/>
    <mergeCell ref="C64:D64"/>
    <mergeCell ref="C57:M57"/>
    <mergeCell ref="C106:C112"/>
    <mergeCell ref="C7:V7"/>
    <mergeCell ref="C55:G55"/>
    <mergeCell ref="C56:G56"/>
    <mergeCell ref="C50:F50"/>
    <mergeCell ref="C8:D8"/>
    <mergeCell ref="C410:M410"/>
    <mergeCell ref="C113:C119"/>
    <mergeCell ref="C142:D142"/>
    <mergeCell ref="D103:E103"/>
    <mergeCell ref="D104:E104"/>
    <mergeCell ref="D105:E105"/>
    <mergeCell ref="D106:E106"/>
    <mergeCell ref="D77:E77"/>
    <mergeCell ref="C120:C126"/>
    <mergeCell ref="C71:C77"/>
    <mergeCell ref="C78:C84"/>
    <mergeCell ref="C85:C91"/>
    <mergeCell ref="C92:C98"/>
    <mergeCell ref="D88:E88"/>
    <mergeCell ref="D89:E89"/>
    <mergeCell ref="D90:E90"/>
    <mergeCell ref="D92:E92"/>
    <mergeCell ref="D93:E93"/>
    <mergeCell ref="D94:E94"/>
    <mergeCell ref="D107:E107"/>
  </mergeCells>
  <hyperlinks>
    <hyperlink ref="C382" r:id="rId1" display="Nota 1: clique aqui para acessar o Relatório de Transparência Salarial" xr:uid="{7C75D0A4-D6AE-4D99-A37A-9E18D605F604}"/>
    <hyperlink ref="C382:M382" r:id="rId2" display="Nota 1: Clique aqui para acessar o Relatório de Transparência Salarial." xr:uid="{2A6C0B82-71A9-4761-B126-7C28AF3FF38F}"/>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E8345-1D0C-4A89-96B6-5B51559BDCBB}">
  <sheetPr codeName="Planilha4">
    <tabColor theme="0"/>
  </sheetPr>
  <dimension ref="A1:KF300"/>
  <sheetViews>
    <sheetView showGridLines="0" zoomScale="70" zoomScaleNormal="70" workbookViewId="0"/>
  </sheetViews>
  <sheetFormatPr defaultColWidth="0" defaultRowHeight="13.5" zeroHeight="1"/>
  <cols>
    <col min="1" max="1" width="46.7265625" style="11" customWidth="1"/>
    <col min="2" max="2" width="7.81640625" style="11" customWidth="1"/>
    <col min="3" max="3" width="21.7265625" style="11" customWidth="1"/>
    <col min="4" max="24" width="20.7265625" style="11" customWidth="1"/>
    <col min="25" max="16384" width="20.7265625" style="11" hidden="1"/>
  </cols>
  <sheetData>
    <row r="1" spans="1:34" ht="15" customHeight="1">
      <c r="A1" s="69"/>
    </row>
    <row r="2" spans="1:34" ht="15" customHeight="1">
      <c r="A2" s="69"/>
    </row>
    <row r="3" spans="1:34" s="296" customFormat="1" ht="31.5">
      <c r="A3" s="295"/>
      <c r="C3" s="1497" t="s">
        <v>1512</v>
      </c>
      <c r="D3" s="1498"/>
      <c r="E3" s="1498"/>
      <c r="F3" s="1498"/>
      <c r="G3" s="1498"/>
      <c r="H3" s="1498"/>
      <c r="I3" s="1498"/>
      <c r="J3" s="1498"/>
      <c r="K3" s="1498"/>
      <c r="L3" s="1498"/>
      <c r="M3" s="1498"/>
      <c r="N3" s="1498"/>
      <c r="O3" s="1498"/>
      <c r="P3" s="1498"/>
      <c r="Q3" s="1498"/>
      <c r="R3" s="1498"/>
      <c r="S3" s="1498"/>
      <c r="T3" s="1498"/>
      <c r="U3" s="1498"/>
      <c r="V3" s="1498"/>
    </row>
    <row r="4" spans="1:34" ht="15" customHeight="1">
      <c r="A4" s="69"/>
    </row>
    <row r="5" spans="1:34" ht="15" customHeight="1">
      <c r="A5" s="69"/>
    </row>
    <row r="6" spans="1:34" ht="33" customHeight="1">
      <c r="A6" s="69"/>
      <c r="C6" s="1537" t="s">
        <v>1055</v>
      </c>
      <c r="D6" s="1538"/>
      <c r="E6" s="1538"/>
      <c r="F6" s="1538"/>
      <c r="G6" s="1538"/>
      <c r="H6" s="1538"/>
      <c r="I6" s="1538"/>
      <c r="J6" s="1538"/>
      <c r="K6" s="1538"/>
      <c r="L6" s="1538"/>
      <c r="M6" s="1538"/>
    </row>
    <row r="7" spans="1:34" ht="15" customHeight="1">
      <c r="A7" s="69"/>
      <c r="C7" s="1555" t="s">
        <v>1284</v>
      </c>
      <c r="D7" s="1555"/>
      <c r="E7" s="1555"/>
      <c r="F7" s="1555"/>
      <c r="G7" s="1555"/>
      <c r="H7" s="1555"/>
      <c r="I7" s="1555"/>
      <c r="J7" s="1555"/>
      <c r="K7" s="1555"/>
      <c r="L7" s="1555"/>
      <c r="M7" s="1555"/>
    </row>
    <row r="8" spans="1:34" ht="15" customHeight="1">
      <c r="A8" s="69"/>
      <c r="C8" s="1555"/>
      <c r="D8" s="1555"/>
      <c r="E8" s="1555"/>
      <c r="F8" s="1555"/>
      <c r="G8" s="1555"/>
      <c r="H8" s="1555"/>
      <c r="I8" s="1555"/>
      <c r="J8" s="1555"/>
      <c r="K8" s="1555"/>
      <c r="L8" s="1555"/>
      <c r="M8" s="1555"/>
    </row>
    <row r="9" spans="1:34" ht="15" customHeight="1">
      <c r="A9" s="69"/>
      <c r="C9" s="1555"/>
      <c r="D9" s="1555"/>
      <c r="E9" s="1555"/>
      <c r="F9" s="1555"/>
      <c r="G9" s="1555"/>
      <c r="H9" s="1555"/>
      <c r="I9" s="1555"/>
      <c r="J9" s="1555"/>
      <c r="K9" s="1555"/>
      <c r="L9" s="1555"/>
      <c r="M9" s="1555"/>
    </row>
    <row r="10" spans="1:34" ht="15" customHeight="1">
      <c r="A10" s="69"/>
      <c r="C10" s="1555"/>
      <c r="D10" s="1555"/>
      <c r="E10" s="1555"/>
      <c r="F10" s="1555"/>
      <c r="G10" s="1555"/>
      <c r="H10" s="1555"/>
      <c r="I10" s="1555"/>
      <c r="J10" s="1555"/>
      <c r="K10" s="1555"/>
      <c r="L10" s="1555"/>
      <c r="M10" s="1555"/>
    </row>
    <row r="11" spans="1:34" ht="15" customHeight="1">
      <c r="A11" s="69"/>
      <c r="C11" s="1555"/>
      <c r="D11" s="1555"/>
      <c r="E11" s="1555"/>
      <c r="F11" s="1555"/>
      <c r="G11" s="1555"/>
      <c r="H11" s="1555"/>
      <c r="I11" s="1555"/>
      <c r="J11" s="1555"/>
      <c r="K11" s="1555"/>
      <c r="L11" s="1555"/>
      <c r="M11" s="1555"/>
    </row>
    <row r="12" spans="1:34" ht="15" customHeight="1">
      <c r="A12" s="69"/>
      <c r="C12" s="1555"/>
      <c r="D12" s="1555"/>
      <c r="E12" s="1555"/>
      <c r="F12" s="1555"/>
      <c r="G12" s="1555"/>
      <c r="H12" s="1555"/>
      <c r="I12" s="1555"/>
      <c r="J12" s="1555"/>
      <c r="K12" s="1555"/>
      <c r="L12" s="1555"/>
      <c r="M12" s="1555"/>
    </row>
    <row r="13" spans="1:34" ht="15" customHeight="1">
      <c r="A13" s="69"/>
      <c r="C13" s="1555"/>
      <c r="D13" s="1555"/>
      <c r="E13" s="1555"/>
      <c r="F13" s="1555"/>
      <c r="G13" s="1555"/>
      <c r="H13" s="1555"/>
      <c r="I13" s="1555"/>
      <c r="J13" s="1555"/>
      <c r="K13" s="1555"/>
      <c r="L13" s="1555"/>
      <c r="M13" s="1555"/>
    </row>
    <row r="14" spans="1:34">
      <c r="A14" s="69"/>
      <c r="C14" s="1555"/>
      <c r="D14" s="1555"/>
      <c r="E14" s="1555"/>
      <c r="F14" s="1555"/>
      <c r="G14" s="1555"/>
      <c r="H14" s="1555"/>
      <c r="I14" s="1555"/>
      <c r="J14" s="1555"/>
      <c r="K14" s="1555"/>
      <c r="L14" s="1555"/>
      <c r="M14" s="1555"/>
    </row>
    <row r="15" spans="1:34" ht="15" customHeight="1">
      <c r="A15" s="69"/>
      <c r="C15" s="1555"/>
      <c r="D15" s="1555"/>
      <c r="E15" s="1555"/>
      <c r="F15" s="1555"/>
      <c r="G15" s="1555"/>
      <c r="H15" s="1555"/>
      <c r="I15" s="1555"/>
      <c r="J15" s="1555"/>
      <c r="K15" s="1555"/>
      <c r="L15" s="1555"/>
      <c r="M15" s="1555"/>
    </row>
    <row r="16" spans="1:34" ht="15" customHeight="1">
      <c r="A16" s="69"/>
      <c r="C16" s="1555"/>
      <c r="D16" s="1555"/>
      <c r="E16" s="1555"/>
      <c r="F16" s="1555"/>
      <c r="G16" s="1555"/>
      <c r="H16" s="1555"/>
      <c r="I16" s="1555"/>
      <c r="J16" s="1555"/>
      <c r="K16" s="1555"/>
      <c r="L16" s="1555"/>
      <c r="M16" s="1555"/>
      <c r="AF16" s="11" t="s">
        <v>42</v>
      </c>
      <c r="AG16" s="11" t="s">
        <v>42</v>
      </c>
      <c r="AH16" s="11" t="s">
        <v>42</v>
      </c>
    </row>
    <row r="17" spans="1:285" ht="15" customHeight="1">
      <c r="A17" s="69"/>
      <c r="C17" s="1555"/>
      <c r="D17" s="1555"/>
      <c r="E17" s="1555"/>
      <c r="F17" s="1555"/>
      <c r="G17" s="1555"/>
      <c r="H17" s="1555"/>
      <c r="I17" s="1555"/>
      <c r="J17" s="1555"/>
      <c r="K17" s="1555"/>
      <c r="L17" s="1555"/>
      <c r="M17" s="1555"/>
    </row>
    <row r="18" spans="1:285" s="66" customFormat="1" ht="20.25" customHeight="1">
      <c r="A18" s="69"/>
      <c r="B18" s="11"/>
      <c r="C18" s="1555"/>
      <c r="D18" s="1555"/>
      <c r="E18" s="1555"/>
      <c r="F18" s="1555"/>
      <c r="G18" s="1555"/>
      <c r="H18" s="1555"/>
      <c r="I18" s="1555"/>
      <c r="J18" s="1555"/>
      <c r="K18" s="1555"/>
      <c r="L18" s="1555"/>
      <c r="M18" s="1555"/>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row>
    <row r="19" spans="1:285" ht="15" customHeight="1">
      <c r="A19" s="69"/>
      <c r="C19" s="1555"/>
      <c r="D19" s="1555"/>
      <c r="E19" s="1555"/>
      <c r="F19" s="1555"/>
      <c r="G19" s="1555"/>
      <c r="H19" s="1555"/>
      <c r="I19" s="1555"/>
      <c r="J19" s="1555"/>
      <c r="K19" s="1555"/>
      <c r="L19" s="1555"/>
      <c r="M19" s="1555"/>
    </row>
    <row r="20" spans="1:285" ht="15" customHeight="1">
      <c r="A20" s="69"/>
      <c r="C20" s="1555"/>
      <c r="D20" s="1555"/>
      <c r="E20" s="1555"/>
      <c r="F20" s="1555"/>
      <c r="G20" s="1555"/>
      <c r="H20" s="1555"/>
      <c r="I20" s="1555"/>
      <c r="J20" s="1555"/>
      <c r="K20" s="1555"/>
      <c r="L20" s="1555"/>
      <c r="M20" s="1555"/>
    </row>
    <row r="21" spans="1:285">
      <c r="A21" s="69"/>
      <c r="C21" s="1555"/>
      <c r="D21" s="1555"/>
      <c r="E21" s="1555"/>
      <c r="F21" s="1555"/>
      <c r="G21" s="1555"/>
      <c r="H21" s="1555"/>
      <c r="I21" s="1555"/>
      <c r="J21" s="1555"/>
      <c r="K21" s="1555"/>
      <c r="L21" s="1555"/>
      <c r="M21" s="1555"/>
    </row>
    <row r="22" spans="1:285" ht="15" customHeight="1">
      <c r="A22" s="69"/>
      <c r="C22" s="88"/>
      <c r="D22" s="88"/>
      <c r="E22" s="88"/>
      <c r="F22" s="88"/>
      <c r="G22" s="88"/>
      <c r="H22" s="88"/>
      <c r="I22" s="88"/>
      <c r="J22" s="88"/>
      <c r="K22" s="88"/>
      <c r="L22" s="88"/>
      <c r="M22" s="88"/>
    </row>
    <row r="23" spans="1:285" ht="15" customHeight="1">
      <c r="A23" s="69"/>
      <c r="C23" s="88"/>
      <c r="D23" s="88"/>
      <c r="E23" s="88"/>
      <c r="F23" s="88"/>
      <c r="G23" s="88"/>
      <c r="H23" s="88"/>
      <c r="I23" s="88"/>
      <c r="J23" s="88"/>
      <c r="K23" s="88"/>
      <c r="L23" s="88"/>
      <c r="M23" s="88"/>
    </row>
    <row r="24" spans="1:285" ht="15" customHeight="1">
      <c r="A24" s="69"/>
      <c r="C24" s="1316" t="s">
        <v>444</v>
      </c>
      <c r="D24" s="1317"/>
      <c r="E24" s="1317"/>
      <c r="F24" s="1317"/>
      <c r="G24" s="1317"/>
      <c r="H24" s="1317"/>
      <c r="I24" s="1317"/>
      <c r="J24" s="1317"/>
      <c r="K24" s="1317"/>
      <c r="L24" s="1317"/>
      <c r="M24" s="1317"/>
    </row>
    <row r="25" spans="1:285" ht="15" customHeight="1">
      <c r="A25" s="69"/>
      <c r="C25" s="1547" t="s">
        <v>1285</v>
      </c>
      <c r="D25" s="1547"/>
      <c r="E25" s="1547"/>
      <c r="F25" s="1547"/>
      <c r="G25" s="1547"/>
      <c r="H25" s="1547"/>
      <c r="I25" s="1547"/>
      <c r="J25" s="1547"/>
      <c r="K25" s="1547"/>
      <c r="L25" s="1547"/>
      <c r="M25" s="1547"/>
    </row>
    <row r="26" spans="1:285" ht="15" customHeight="1">
      <c r="A26" s="69"/>
      <c r="C26" s="1547"/>
      <c r="D26" s="1547"/>
      <c r="E26" s="1547"/>
      <c r="F26" s="1547"/>
      <c r="G26" s="1547"/>
      <c r="H26" s="1547"/>
      <c r="I26" s="1547"/>
      <c r="J26" s="1547"/>
      <c r="K26" s="1547"/>
      <c r="L26" s="1547"/>
      <c r="M26" s="1547"/>
    </row>
    <row r="27" spans="1:285" ht="15" customHeight="1">
      <c r="A27" s="69"/>
      <c r="C27" s="1547"/>
      <c r="D27" s="1547"/>
      <c r="E27" s="1547"/>
      <c r="F27" s="1547"/>
      <c r="G27" s="1547"/>
      <c r="H27" s="1547"/>
      <c r="I27" s="1547"/>
      <c r="J27" s="1547"/>
      <c r="K27" s="1547"/>
      <c r="L27" s="1547"/>
      <c r="M27" s="1547"/>
    </row>
    <row r="28" spans="1:285" ht="15" customHeight="1">
      <c r="A28" s="69"/>
      <c r="C28" s="1547"/>
      <c r="D28" s="1547"/>
      <c r="E28" s="1547"/>
      <c r="F28" s="1547"/>
      <c r="G28" s="1547"/>
      <c r="H28" s="1547"/>
      <c r="I28" s="1547"/>
      <c r="J28" s="1547"/>
      <c r="K28" s="1547"/>
      <c r="L28" s="1547"/>
      <c r="M28" s="1547"/>
    </row>
    <row r="29" spans="1:285" ht="15" customHeight="1">
      <c r="A29" s="69"/>
      <c r="C29" s="1547"/>
      <c r="D29" s="1547"/>
      <c r="E29" s="1547"/>
      <c r="F29" s="1547"/>
      <c r="G29" s="1547"/>
      <c r="H29" s="1547"/>
      <c r="I29" s="1547"/>
      <c r="J29" s="1547"/>
      <c r="K29" s="1547"/>
      <c r="L29" s="1547"/>
      <c r="M29" s="1547"/>
    </row>
    <row r="30" spans="1:285" ht="15" customHeight="1">
      <c r="A30" s="69"/>
      <c r="C30" s="1547"/>
      <c r="D30" s="1547"/>
      <c r="E30" s="1547"/>
      <c r="F30" s="1547"/>
      <c r="G30" s="1547"/>
      <c r="H30" s="1547"/>
      <c r="I30" s="1547"/>
      <c r="J30" s="1547"/>
      <c r="K30" s="1547"/>
      <c r="L30" s="1547"/>
      <c r="M30" s="1547"/>
    </row>
    <row r="31" spans="1:285" ht="15" customHeight="1">
      <c r="A31" s="69"/>
      <c r="C31" s="1547"/>
      <c r="D31" s="1547"/>
      <c r="E31" s="1547"/>
      <c r="F31" s="1547"/>
      <c r="G31" s="1547"/>
      <c r="H31" s="1547"/>
      <c r="I31" s="1547"/>
      <c r="J31" s="1547"/>
      <c r="K31" s="1547"/>
      <c r="L31" s="1547"/>
      <c r="M31" s="1547"/>
    </row>
    <row r="32" spans="1:285" ht="15" customHeight="1">
      <c r="A32" s="69"/>
      <c r="C32" s="1547"/>
      <c r="D32" s="1547"/>
      <c r="E32" s="1547"/>
      <c r="F32" s="1547"/>
      <c r="G32" s="1547"/>
      <c r="H32" s="1547"/>
      <c r="I32" s="1547"/>
      <c r="J32" s="1547"/>
      <c r="K32" s="1547"/>
      <c r="L32" s="1547"/>
      <c r="M32" s="1547"/>
    </row>
    <row r="33" spans="1:286" ht="15" customHeight="1">
      <c r="A33" s="69"/>
      <c r="C33" s="1547"/>
      <c r="D33" s="1547"/>
      <c r="E33" s="1547"/>
      <c r="F33" s="1547"/>
      <c r="G33" s="1547"/>
      <c r="H33" s="1547"/>
      <c r="I33" s="1547"/>
      <c r="J33" s="1547"/>
      <c r="K33" s="1547"/>
      <c r="L33" s="1547"/>
      <c r="M33" s="1547"/>
    </row>
    <row r="34" spans="1:286" ht="15" customHeight="1">
      <c r="A34" s="69"/>
      <c r="C34" s="1547"/>
      <c r="D34" s="1547"/>
      <c r="E34" s="1547"/>
      <c r="F34" s="1547"/>
      <c r="G34" s="1547"/>
      <c r="H34" s="1547"/>
      <c r="I34" s="1547"/>
      <c r="J34" s="1547"/>
      <c r="K34" s="1547"/>
      <c r="L34" s="1547"/>
      <c r="M34" s="1547"/>
    </row>
    <row r="35" spans="1:286" s="12" customFormat="1" ht="15" customHeight="1">
      <c r="A35" s="69"/>
      <c r="B35" s="11"/>
      <c r="C35" s="1547"/>
      <c r="D35" s="1547"/>
      <c r="E35" s="1547"/>
      <c r="F35" s="1547"/>
      <c r="G35" s="1547"/>
      <c r="H35" s="1547"/>
      <c r="I35" s="1547"/>
      <c r="J35" s="1547"/>
      <c r="K35" s="1547"/>
      <c r="L35" s="1547"/>
      <c r="M35" s="1547"/>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row>
    <row r="36" spans="1:286" s="12" customFormat="1" ht="15" customHeight="1">
      <c r="A36" s="69"/>
      <c r="B36" s="11"/>
      <c r="C36" s="1547"/>
      <c r="D36" s="1547"/>
      <c r="E36" s="1547"/>
      <c r="F36" s="1547"/>
      <c r="G36" s="1547"/>
      <c r="H36" s="1547"/>
      <c r="I36" s="1547"/>
      <c r="J36" s="1547"/>
      <c r="K36" s="1547"/>
      <c r="L36" s="1547"/>
      <c r="M36" s="1547"/>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row>
    <row r="37" spans="1:286" s="12" customFormat="1" ht="15" customHeight="1">
      <c r="A37" s="69"/>
      <c r="B37" s="11"/>
      <c r="C37" s="1547"/>
      <c r="D37" s="1547"/>
      <c r="E37" s="1547"/>
      <c r="F37" s="1547"/>
      <c r="G37" s="1547"/>
      <c r="H37" s="1547"/>
      <c r="I37" s="1547"/>
      <c r="J37" s="1547"/>
      <c r="K37" s="1547"/>
      <c r="L37" s="1547"/>
      <c r="M37" s="1547"/>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row>
    <row r="38" spans="1:286" s="12" customFormat="1" ht="29.5" customHeight="1">
      <c r="A38" s="69"/>
      <c r="B38" s="11"/>
      <c r="C38" s="1548"/>
      <c r="D38" s="1548"/>
      <c r="E38" s="1548"/>
      <c r="F38" s="1548"/>
      <c r="G38" s="1548"/>
      <c r="H38" s="1548"/>
      <c r="I38" s="1548"/>
      <c r="J38" s="1548"/>
      <c r="K38" s="1548"/>
      <c r="L38" s="1548"/>
      <c r="M38" s="1548"/>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row>
    <row r="39" spans="1:286" s="12" customFormat="1" ht="15" customHeight="1">
      <c r="A39" s="69"/>
      <c r="B39" s="11"/>
      <c r="C39" s="118"/>
      <c r="D39" s="118"/>
      <c r="E39" s="118"/>
      <c r="F39" s="118"/>
      <c r="G39" s="118"/>
      <c r="H39" s="118"/>
      <c r="I39" s="118"/>
      <c r="J39" s="118"/>
      <c r="K39" s="118"/>
      <c r="L39" s="118"/>
      <c r="M39" s="118"/>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row>
    <row r="40" spans="1:286" s="12" customFormat="1" ht="15" customHeight="1">
      <c r="A40" s="69"/>
      <c r="B40" s="11"/>
      <c r="C40" s="118"/>
      <c r="D40" s="118"/>
      <c r="E40" s="118"/>
      <c r="F40" s="118"/>
      <c r="G40" s="118"/>
      <c r="H40" s="118"/>
      <c r="I40" s="118"/>
      <c r="J40" s="118"/>
      <c r="K40" s="118"/>
      <c r="L40" s="118"/>
      <c r="M40" s="118"/>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row>
    <row r="41" spans="1:286" s="12" customFormat="1" ht="15" customHeight="1">
      <c r="A41" s="69"/>
      <c r="B41" s="11"/>
      <c r="C41" s="1534" t="s">
        <v>445</v>
      </c>
      <c r="D41" s="1535"/>
      <c r="E41" s="1535"/>
      <c r="F41" s="1535"/>
      <c r="G41" s="1535"/>
      <c r="H41" s="1535"/>
      <c r="I41" s="1535"/>
      <c r="J41" s="1535"/>
      <c r="K41" s="1535"/>
      <c r="L41" s="1535"/>
      <c r="M41" s="1536"/>
      <c r="N41" s="14"/>
      <c r="O41" s="14"/>
      <c r="P41" s="14"/>
      <c r="Q41" s="14"/>
      <c r="R41" s="14"/>
      <c r="S41" s="14"/>
      <c r="T41" s="14"/>
      <c r="U41" s="14"/>
      <c r="V41" s="14"/>
      <c r="W41" s="14"/>
      <c r="X41" s="14"/>
      <c r="Y41" s="14"/>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row>
    <row r="42" spans="1:286" s="12" customFormat="1" ht="15" customHeight="1">
      <c r="A42" s="69"/>
      <c r="B42" s="11"/>
      <c r="C42" s="1556" t="s">
        <v>1295</v>
      </c>
      <c r="D42" s="1556"/>
      <c r="E42" s="1556"/>
      <c r="F42" s="1556"/>
      <c r="G42" s="1556"/>
      <c r="H42" s="1556"/>
      <c r="I42" s="1556"/>
      <c r="J42" s="1556"/>
      <c r="K42" s="1556"/>
      <c r="L42" s="1556"/>
      <c r="M42" s="1556"/>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row>
    <row r="43" spans="1:286" s="12" customFormat="1" ht="15" customHeight="1">
      <c r="A43" s="69"/>
      <c r="B43" s="11"/>
      <c r="C43" s="1399"/>
      <c r="D43" s="1399"/>
      <c r="E43" s="1399"/>
      <c r="F43" s="1399"/>
      <c r="G43" s="1399"/>
      <c r="H43" s="1399"/>
      <c r="I43" s="1399"/>
      <c r="J43" s="1399"/>
      <c r="K43" s="1399"/>
      <c r="L43" s="1399"/>
      <c r="M43" s="1399"/>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row>
    <row r="44" spans="1:286" s="12" customFormat="1" ht="17.25" customHeight="1">
      <c r="A44" s="69"/>
      <c r="B44" s="11"/>
      <c r="C44" s="1399"/>
      <c r="D44" s="1399"/>
      <c r="E44" s="1399"/>
      <c r="F44" s="1399"/>
      <c r="G44" s="1399"/>
      <c r="H44" s="1399"/>
      <c r="I44" s="1399"/>
      <c r="J44" s="1399"/>
      <c r="K44" s="1399"/>
      <c r="L44" s="1399"/>
      <c r="M44" s="1399"/>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row>
    <row r="45" spans="1:286" s="12" customFormat="1" ht="15" customHeight="1">
      <c r="A45" s="69"/>
      <c r="B45" s="11"/>
      <c r="C45" s="1399"/>
      <c r="D45" s="1399"/>
      <c r="E45" s="1399"/>
      <c r="F45" s="1399"/>
      <c r="G45" s="1399"/>
      <c r="H45" s="1399"/>
      <c r="I45" s="1399"/>
      <c r="J45" s="1399"/>
      <c r="K45" s="1399"/>
      <c r="L45" s="1399"/>
      <c r="M45" s="1399"/>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row>
    <row r="46" spans="1:286" s="12" customFormat="1" ht="15" customHeight="1">
      <c r="A46" s="69"/>
      <c r="B46" s="11"/>
      <c r="C46" s="1399"/>
      <c r="D46" s="1399"/>
      <c r="E46" s="1399"/>
      <c r="F46" s="1399"/>
      <c r="G46" s="1399"/>
      <c r="H46" s="1399"/>
      <c r="I46" s="1399"/>
      <c r="J46" s="1399"/>
      <c r="K46" s="1399"/>
      <c r="L46" s="1399"/>
      <c r="M46" s="1399"/>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row>
    <row r="47" spans="1:286" s="12" customFormat="1" ht="15" customHeight="1">
      <c r="A47" s="69"/>
      <c r="B47" s="11"/>
      <c r="C47" s="1399"/>
      <c r="D47" s="1399"/>
      <c r="E47" s="1399"/>
      <c r="F47" s="1399"/>
      <c r="G47" s="1399"/>
      <c r="H47" s="1399"/>
      <c r="I47" s="1399"/>
      <c r="J47" s="1399"/>
      <c r="K47" s="1399"/>
      <c r="L47" s="1399"/>
      <c r="M47" s="1399"/>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row>
    <row r="48" spans="1:286" s="12" customFormat="1" ht="15" customHeight="1">
      <c r="A48" s="69"/>
      <c r="B48" s="11"/>
      <c r="C48" s="1399"/>
      <c r="D48" s="1399"/>
      <c r="E48" s="1399"/>
      <c r="F48" s="1399"/>
      <c r="G48" s="1399"/>
      <c r="H48" s="1399"/>
      <c r="I48" s="1399"/>
      <c r="J48" s="1399"/>
      <c r="K48" s="1399"/>
      <c r="L48" s="1399"/>
      <c r="M48" s="1399"/>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row>
    <row r="49" spans="1:292" s="12" customFormat="1" ht="15" customHeight="1">
      <c r="A49" s="69"/>
      <c r="B49" s="11"/>
      <c r="C49" s="1399"/>
      <c r="D49" s="1399"/>
      <c r="E49" s="1399"/>
      <c r="F49" s="1399"/>
      <c r="G49" s="1399"/>
      <c r="H49" s="1399"/>
      <c r="I49" s="1399"/>
      <c r="J49" s="1399"/>
      <c r="K49" s="1399"/>
      <c r="L49" s="1399"/>
      <c r="M49" s="1399"/>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row>
    <row r="50" spans="1:292" s="12" customFormat="1" ht="25.9" customHeight="1">
      <c r="A50" s="69"/>
      <c r="B50" s="11"/>
      <c r="C50" s="1399"/>
      <c r="D50" s="1399"/>
      <c r="E50" s="1399"/>
      <c r="F50" s="1399"/>
      <c r="G50" s="1399"/>
      <c r="H50" s="1399"/>
      <c r="I50" s="1399"/>
      <c r="J50" s="1399"/>
      <c r="K50" s="1399"/>
      <c r="L50" s="1399"/>
      <c r="M50" s="1399"/>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row>
    <row r="51" spans="1:292" s="12" customFormat="1" ht="15" customHeight="1">
      <c r="A51" s="69"/>
      <c r="B51" s="11"/>
      <c r="C51" s="117"/>
      <c r="D51" s="117"/>
      <c r="E51" s="117"/>
      <c r="F51" s="117"/>
      <c r="G51" s="117"/>
      <c r="H51" s="117"/>
      <c r="I51" s="117"/>
      <c r="J51" s="117"/>
      <c r="K51" s="117"/>
      <c r="L51" s="117"/>
      <c r="M51" s="117"/>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row>
    <row r="52" spans="1:292" s="12" customFormat="1" ht="15" customHeight="1">
      <c r="A52" s="69"/>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row>
    <row r="53" spans="1:292" s="12" customFormat="1" ht="15" customHeight="1">
      <c r="A53" s="69"/>
      <c r="B53" s="11"/>
      <c r="C53" s="1514" t="s">
        <v>1132</v>
      </c>
      <c r="D53" s="1515"/>
      <c r="E53" s="1515"/>
      <c r="F53" s="1515"/>
      <c r="G53" s="1515"/>
      <c r="H53" s="1515"/>
      <c r="I53" s="1515"/>
      <c r="J53" s="1515"/>
      <c r="K53" s="1515"/>
      <c r="L53" s="1515"/>
      <c r="M53" s="1515"/>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row>
    <row r="54" spans="1:292" s="12" customFormat="1" ht="15" customHeight="1">
      <c r="A54" s="69"/>
      <c r="B54" s="11"/>
      <c r="C54" s="1357" t="s">
        <v>170</v>
      </c>
      <c r="D54" s="1357"/>
      <c r="E54" s="1357"/>
      <c r="F54" s="1357"/>
      <c r="G54" s="1357"/>
      <c r="H54" s="1357"/>
      <c r="I54" s="1357"/>
      <c r="J54" s="1357"/>
      <c r="K54" s="1357"/>
      <c r="L54" s="1357"/>
      <c r="M54" s="1357"/>
      <c r="N54" s="1357"/>
      <c r="O54" s="1357"/>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row>
    <row r="55" spans="1:292" s="12" customFormat="1" ht="15" customHeight="1">
      <c r="A55" s="69"/>
      <c r="B55" s="11"/>
      <c r="C55" s="58" t="s">
        <v>42</v>
      </c>
      <c r="D55" s="58"/>
      <c r="E55" s="58"/>
      <c r="F55" s="58"/>
      <c r="G55" s="58"/>
      <c r="H55" s="1502">
        <v>2022</v>
      </c>
      <c r="I55" s="1502"/>
      <c r="J55" s="1502">
        <v>2023</v>
      </c>
      <c r="K55" s="1502"/>
      <c r="L55" s="1502">
        <v>2024</v>
      </c>
      <c r="M55" s="1502"/>
      <c r="N55" s="1502">
        <v>2025</v>
      </c>
      <c r="O55" s="1502"/>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row>
    <row r="56" spans="1:292" s="12" customFormat="1" ht="33" customHeight="1">
      <c r="A56" s="69"/>
      <c r="B56" s="11"/>
      <c r="C56" s="104"/>
      <c r="D56" s="104"/>
      <c r="E56" s="104"/>
      <c r="F56" s="104"/>
      <c r="G56" s="104"/>
      <c r="H56" s="300" t="s">
        <v>171</v>
      </c>
      <c r="I56" s="300" t="s">
        <v>172</v>
      </c>
      <c r="J56" s="300" t="s">
        <v>171</v>
      </c>
      <c r="K56" s="300" t="s">
        <v>172</v>
      </c>
      <c r="L56" s="300" t="s">
        <v>171</v>
      </c>
      <c r="M56" s="300" t="s">
        <v>172</v>
      </c>
      <c r="N56" s="300" t="s">
        <v>171</v>
      </c>
      <c r="O56" s="300" t="s">
        <v>172</v>
      </c>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row>
    <row r="57" spans="1:292" s="12" customFormat="1" ht="15" customHeight="1">
      <c r="A57" s="69"/>
      <c r="B57" s="11"/>
      <c r="C57" s="1542" t="s">
        <v>173</v>
      </c>
      <c r="D57" s="1542"/>
      <c r="E57" s="1542"/>
      <c r="F57" s="1542"/>
      <c r="G57" s="1543"/>
      <c r="H57" s="483">
        <v>6639</v>
      </c>
      <c r="I57" s="483">
        <v>3314</v>
      </c>
      <c r="J57" s="722">
        <v>6834</v>
      </c>
      <c r="K57" s="723">
        <v>3969</v>
      </c>
      <c r="L57" s="482">
        <v>7262</v>
      </c>
      <c r="M57" s="718">
        <v>3399</v>
      </c>
      <c r="N57" s="486">
        <v>7272</v>
      </c>
      <c r="O57" s="486">
        <v>4433</v>
      </c>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row>
    <row r="58" spans="1:292" s="12" customFormat="1" ht="15" customHeight="1">
      <c r="A58" s="69"/>
      <c r="B58" s="11"/>
      <c r="C58" s="1511" t="s">
        <v>1286</v>
      </c>
      <c r="D58" s="1511"/>
      <c r="E58" s="1511"/>
      <c r="F58" s="1511"/>
      <c r="G58" s="1512"/>
      <c r="H58" s="393">
        <v>6639</v>
      </c>
      <c r="I58" s="393">
        <v>3314</v>
      </c>
      <c r="J58" s="724">
        <v>6834</v>
      </c>
      <c r="K58" s="725">
        <v>3969</v>
      </c>
      <c r="L58" s="488">
        <v>7262</v>
      </c>
      <c r="M58" s="719">
        <v>3399</v>
      </c>
      <c r="N58" s="491">
        <v>7272</v>
      </c>
      <c r="O58" s="491">
        <v>4433</v>
      </c>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row>
    <row r="59" spans="1:292" s="12" customFormat="1" ht="15" customHeight="1">
      <c r="A59" s="69"/>
      <c r="B59" s="11"/>
      <c r="C59" s="1511" t="s">
        <v>1287</v>
      </c>
      <c r="D59" s="1511"/>
      <c r="E59" s="1511"/>
      <c r="F59" s="1511"/>
      <c r="G59" s="1512"/>
      <c r="H59" s="891">
        <v>1</v>
      </c>
      <c r="I59" s="891">
        <v>1</v>
      </c>
      <c r="J59" s="892">
        <v>1</v>
      </c>
      <c r="K59" s="893">
        <v>1</v>
      </c>
      <c r="L59" s="894">
        <v>1</v>
      </c>
      <c r="M59" s="895">
        <v>1</v>
      </c>
      <c r="N59" s="1086">
        <f>N58/N57</f>
        <v>1</v>
      </c>
      <c r="O59" s="1086">
        <f>O58/O57</f>
        <v>1</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row>
    <row r="60" spans="1:292" s="12" customFormat="1" ht="15" customHeight="1">
      <c r="A60" s="69"/>
      <c r="B60" s="11"/>
      <c r="C60" s="1511" t="s">
        <v>1288</v>
      </c>
      <c r="D60" s="1511"/>
      <c r="E60" s="1511"/>
      <c r="F60" s="1511"/>
      <c r="G60" s="1512"/>
      <c r="H60" s="393">
        <v>6639</v>
      </c>
      <c r="I60" s="393">
        <v>3314</v>
      </c>
      <c r="J60" s="724">
        <v>6834</v>
      </c>
      <c r="K60" s="725">
        <v>3269</v>
      </c>
      <c r="L60" s="488">
        <v>7262</v>
      </c>
      <c r="M60" s="719">
        <v>3399</v>
      </c>
      <c r="N60" s="491">
        <v>7272</v>
      </c>
      <c r="O60" s="491">
        <v>4433</v>
      </c>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row>
    <row r="61" spans="1:292" s="12" customFormat="1" ht="15" customHeight="1">
      <c r="A61" s="69"/>
      <c r="B61" s="11"/>
      <c r="C61" s="1511" t="s">
        <v>1290</v>
      </c>
      <c r="D61" s="1511"/>
      <c r="E61" s="1511"/>
      <c r="F61" s="1511"/>
      <c r="G61" s="1512"/>
      <c r="H61" s="891">
        <v>1</v>
      </c>
      <c r="I61" s="891">
        <v>1</v>
      </c>
      <c r="J61" s="892">
        <v>1</v>
      </c>
      <c r="K61" s="893">
        <v>1</v>
      </c>
      <c r="L61" s="894">
        <v>1</v>
      </c>
      <c r="M61" s="895">
        <v>1</v>
      </c>
      <c r="N61" s="1086">
        <f>N60/N57</f>
        <v>1</v>
      </c>
      <c r="O61" s="1086">
        <f>O60/O57</f>
        <v>1</v>
      </c>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row>
    <row r="62" spans="1:292" s="12" customFormat="1" ht="15" customHeight="1">
      <c r="A62" s="69"/>
      <c r="B62" s="11"/>
      <c r="C62" s="1511" t="s">
        <v>1289</v>
      </c>
      <c r="D62" s="1511"/>
      <c r="E62" s="1511"/>
      <c r="F62" s="1511"/>
      <c r="G62" s="1512"/>
      <c r="H62" s="393" t="s">
        <v>48</v>
      </c>
      <c r="I62" s="393" t="s">
        <v>48</v>
      </c>
      <c r="J62" s="724">
        <v>5870</v>
      </c>
      <c r="K62" s="725">
        <v>3306</v>
      </c>
      <c r="L62" s="488">
        <v>6629</v>
      </c>
      <c r="M62" s="719">
        <v>2157</v>
      </c>
      <c r="N62" s="491">
        <v>6609</v>
      </c>
      <c r="O62" s="491">
        <v>2533</v>
      </c>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row>
    <row r="63" spans="1:292" s="12" customFormat="1" ht="15" customHeight="1">
      <c r="A63" s="69"/>
      <c r="B63" s="11"/>
      <c r="C63" s="1511" t="s">
        <v>1291</v>
      </c>
      <c r="D63" s="1511"/>
      <c r="E63" s="1511"/>
      <c r="F63" s="1511"/>
      <c r="G63" s="1512"/>
      <c r="H63" s="341" t="s">
        <v>48</v>
      </c>
      <c r="I63" s="341" t="s">
        <v>48</v>
      </c>
      <c r="J63" s="726">
        <v>0.86</v>
      </c>
      <c r="K63" s="727">
        <v>0.83</v>
      </c>
      <c r="L63" s="720">
        <v>0.91200000000000003</v>
      </c>
      <c r="M63" s="721">
        <v>0.57999999999999996</v>
      </c>
      <c r="N63" s="1087">
        <f>N62/N57</f>
        <v>0.90882838283828382</v>
      </c>
      <c r="O63" s="1087">
        <f>O62/O57</f>
        <v>0.57139634558989394</v>
      </c>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row>
    <row r="64" spans="1:292" s="12" customFormat="1" ht="41.5" customHeight="1">
      <c r="A64" s="69"/>
      <c r="B64" s="11"/>
      <c r="C64" s="1336" t="s">
        <v>1292</v>
      </c>
      <c r="D64" s="1337"/>
      <c r="E64" s="1337"/>
      <c r="F64" s="1337"/>
      <c r="G64" s="1337"/>
      <c r="H64" s="1337"/>
      <c r="I64" s="1337"/>
      <c r="J64" s="1337"/>
      <c r="K64" s="1337"/>
      <c r="L64" s="1337"/>
      <c r="M64" s="1337"/>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row>
    <row r="65" spans="1:290" s="12" customFormat="1" ht="15" customHeight="1">
      <c r="A65" s="69"/>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row>
    <row r="66" spans="1:290" s="12" customFormat="1" ht="15" customHeight="1">
      <c r="A66" s="69"/>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row>
    <row r="67" spans="1:290" s="12" customFormat="1" ht="15" customHeight="1">
      <c r="A67" s="69"/>
      <c r="B67" s="11"/>
      <c r="C67" s="1335" t="s">
        <v>174</v>
      </c>
      <c r="D67" s="1335"/>
      <c r="E67" s="1335"/>
      <c r="F67" s="1335"/>
      <c r="G67" s="1335"/>
      <c r="H67" s="1335"/>
      <c r="I67" s="1335"/>
      <c r="J67" s="1335"/>
      <c r="K67" s="1335"/>
      <c r="L67" s="1335"/>
      <c r="M67" s="1335"/>
      <c r="N67" s="1335"/>
      <c r="O67" s="1335"/>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row>
    <row r="68" spans="1:290" s="12" customFormat="1" ht="15" customHeight="1">
      <c r="A68" s="69"/>
      <c r="B68" s="11"/>
      <c r="C68" s="1340" t="s">
        <v>42</v>
      </c>
      <c r="D68" s="1340"/>
      <c r="E68" s="1340"/>
      <c r="F68" s="1340"/>
      <c r="G68" s="1340"/>
      <c r="H68" s="1524">
        <v>2022</v>
      </c>
      <c r="I68" s="1524"/>
      <c r="J68" s="1524">
        <v>2023</v>
      </c>
      <c r="K68" s="1524"/>
      <c r="L68" s="1524">
        <v>2024</v>
      </c>
      <c r="M68" s="1524"/>
      <c r="N68" s="1524">
        <v>2025</v>
      </c>
      <c r="O68" s="1524"/>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row>
    <row r="69" spans="1:290" s="12" customFormat="1" ht="15" customHeight="1">
      <c r="A69" s="69"/>
      <c r="B69" s="11"/>
      <c r="C69" s="1549" t="s">
        <v>175</v>
      </c>
      <c r="D69" s="1550"/>
      <c r="E69" s="1550"/>
      <c r="F69" s="1550"/>
      <c r="G69" s="1551"/>
      <c r="H69" s="1531">
        <v>22627648</v>
      </c>
      <c r="I69" s="1531"/>
      <c r="J69" s="1557">
        <v>18303299</v>
      </c>
      <c r="K69" s="1558"/>
      <c r="L69" s="1525">
        <v>0</v>
      </c>
      <c r="M69" s="1526"/>
      <c r="N69" s="1516">
        <v>3055344</v>
      </c>
      <c r="O69" s="1517"/>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row>
    <row r="70" spans="1:290" s="12" customFormat="1" ht="15" customHeight="1">
      <c r="A70" s="69"/>
      <c r="B70" s="11"/>
      <c r="C70" s="1552" t="s">
        <v>176</v>
      </c>
      <c r="D70" s="1553"/>
      <c r="E70" s="1553"/>
      <c r="F70" s="1553"/>
      <c r="G70" s="1554"/>
      <c r="H70" s="1532">
        <v>7971374</v>
      </c>
      <c r="I70" s="1532"/>
      <c r="J70" s="1559">
        <v>8972664</v>
      </c>
      <c r="K70" s="1560"/>
      <c r="L70" s="1527">
        <v>10099902.33</v>
      </c>
      <c r="M70" s="1528"/>
      <c r="N70" s="1518">
        <v>10942302.890000001</v>
      </c>
      <c r="O70" s="1519"/>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row>
    <row r="71" spans="1:290" s="12" customFormat="1" ht="15" customHeight="1">
      <c r="A71" s="69"/>
      <c r="B71" s="11"/>
      <c r="C71" s="1552" t="s">
        <v>177</v>
      </c>
      <c r="D71" s="1553"/>
      <c r="E71" s="1553"/>
      <c r="F71" s="1553"/>
      <c r="G71" s="1554"/>
      <c r="H71" s="1532">
        <v>800000</v>
      </c>
      <c r="I71" s="1532"/>
      <c r="J71" s="1559">
        <v>3582857</v>
      </c>
      <c r="K71" s="1560"/>
      <c r="L71" s="1527">
        <v>167629352</v>
      </c>
      <c r="M71" s="1528"/>
      <c r="N71" s="1518">
        <v>37558016</v>
      </c>
      <c r="O71" s="1519"/>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row>
    <row r="72" spans="1:290" s="12" customFormat="1" ht="15" customHeight="1">
      <c r="A72" s="69"/>
      <c r="B72" s="11"/>
      <c r="C72" s="1544" t="s">
        <v>45</v>
      </c>
      <c r="D72" s="1545"/>
      <c r="E72" s="1545"/>
      <c r="F72" s="1545"/>
      <c r="G72" s="1546"/>
      <c r="H72" s="1533">
        <v>31399022</v>
      </c>
      <c r="I72" s="1533"/>
      <c r="J72" s="1522">
        <f>SUM(J69:K71)</f>
        <v>30858820</v>
      </c>
      <c r="K72" s="1523"/>
      <c r="L72" s="1529">
        <f>SUM(L69:M71)</f>
        <v>177729254.33000001</v>
      </c>
      <c r="M72" s="1530"/>
      <c r="N72" s="1520">
        <f>SUM(N69:O71)</f>
        <v>51555662.890000001</v>
      </c>
      <c r="O72" s="152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row>
    <row r="73" spans="1:290" s="12" customFormat="1" ht="15" customHeight="1">
      <c r="A73" s="69"/>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row>
    <row r="74" spans="1:290" s="12" customFormat="1" ht="15" customHeight="1">
      <c r="A74" s="69"/>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row>
    <row r="75" spans="1:290" s="12" customFormat="1" ht="48.75" customHeight="1">
      <c r="A75" s="69"/>
      <c r="B75" s="11"/>
      <c r="C75" s="1308" t="s">
        <v>1729</v>
      </c>
      <c r="D75" s="1309"/>
      <c r="E75" s="1309"/>
      <c r="F75" s="1309"/>
      <c r="G75" s="1309"/>
      <c r="H75" s="1309"/>
      <c r="I75" s="1309"/>
      <c r="J75" s="1309"/>
      <c r="K75" s="1309"/>
      <c r="L75" s="1309"/>
      <c r="M75" s="1309"/>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row>
    <row r="76" spans="1:290" s="12" customFormat="1" ht="15" customHeight="1">
      <c r="A76" s="69"/>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row>
    <row r="77" spans="1:290" s="12" customFormat="1" ht="15" customHeight="1">
      <c r="A77" s="69"/>
      <c r="B77" s="11"/>
      <c r="C77" s="1513" t="s">
        <v>178</v>
      </c>
      <c r="D77" s="1513"/>
      <c r="E77" s="1513"/>
      <c r="F77" s="1513"/>
      <c r="G77" s="1513"/>
      <c r="H77" s="1513"/>
      <c r="I77" s="1513"/>
      <c r="J77" s="1513"/>
      <c r="K77" s="1513"/>
      <c r="L77" s="1513"/>
      <c r="M77" s="1513"/>
      <c r="N77" s="1513"/>
      <c r="O77" s="1513"/>
      <c r="P77" s="1513"/>
      <c r="Q77" s="1513"/>
      <c r="R77" s="1513"/>
      <c r="S77" s="1513"/>
      <c r="T77" s="1513"/>
      <c r="U77" s="1513"/>
      <c r="V77" s="1513"/>
      <c r="W77" s="1513"/>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row>
    <row r="78" spans="1:290" s="12" customFormat="1" ht="15" customHeight="1">
      <c r="A78" s="69"/>
      <c r="B78" s="11"/>
      <c r="C78" s="1288" t="s">
        <v>42</v>
      </c>
      <c r="D78" s="1288"/>
      <c r="E78" s="1288"/>
      <c r="F78" s="1288"/>
      <c r="G78" s="1288"/>
      <c r="H78" s="1502">
        <v>2022</v>
      </c>
      <c r="I78" s="1502"/>
      <c r="J78" s="1502"/>
      <c r="K78" s="1502"/>
      <c r="L78" s="1502">
        <v>2023</v>
      </c>
      <c r="M78" s="1502"/>
      <c r="N78" s="1502"/>
      <c r="O78" s="1502"/>
      <c r="P78" s="1502">
        <v>2024</v>
      </c>
      <c r="Q78" s="1502"/>
      <c r="R78" s="1502"/>
      <c r="S78" s="1502"/>
      <c r="T78" s="1502">
        <v>2025</v>
      </c>
      <c r="U78" s="1502"/>
      <c r="V78" s="1502"/>
      <c r="W78" s="1502"/>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row>
    <row r="79" spans="1:290" s="12" customFormat="1" ht="15" customHeight="1">
      <c r="A79" s="69"/>
      <c r="B79" s="11"/>
      <c r="C79" s="1501"/>
      <c r="D79" s="1501"/>
      <c r="E79" s="1501"/>
      <c r="F79" s="1501"/>
      <c r="G79" s="1501"/>
      <c r="H79" s="304" t="s">
        <v>179</v>
      </c>
      <c r="I79" s="304" t="s">
        <v>180</v>
      </c>
      <c r="J79" s="304" t="s">
        <v>181</v>
      </c>
      <c r="K79" s="318" t="s">
        <v>45</v>
      </c>
      <c r="L79" s="304" t="s">
        <v>179</v>
      </c>
      <c r="M79" s="304" t="s">
        <v>180</v>
      </c>
      <c r="N79" s="304" t="s">
        <v>181</v>
      </c>
      <c r="O79" s="318" t="s">
        <v>45</v>
      </c>
      <c r="P79" s="304" t="s">
        <v>179</v>
      </c>
      <c r="Q79" s="304" t="s">
        <v>180</v>
      </c>
      <c r="R79" s="304" t="s">
        <v>181</v>
      </c>
      <c r="S79" s="318" t="s">
        <v>45</v>
      </c>
      <c r="T79" s="304" t="s">
        <v>179</v>
      </c>
      <c r="U79" s="304" t="s">
        <v>180</v>
      </c>
      <c r="V79" s="304" t="s">
        <v>181</v>
      </c>
      <c r="W79" s="318" t="s">
        <v>45</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row>
    <row r="80" spans="1:290" s="12" customFormat="1" ht="15" customHeight="1">
      <c r="A80" s="69"/>
      <c r="B80" s="11"/>
      <c r="C80" s="1499" t="s">
        <v>182</v>
      </c>
      <c r="D80" s="1499"/>
      <c r="E80" s="1499"/>
      <c r="F80" s="1499"/>
      <c r="G80" s="1500"/>
      <c r="H80" s="192">
        <v>1</v>
      </c>
      <c r="I80" s="193">
        <v>0</v>
      </c>
      <c r="J80" s="193">
        <v>0</v>
      </c>
      <c r="K80" s="194">
        <v>1</v>
      </c>
      <c r="L80" s="122">
        <v>0</v>
      </c>
      <c r="M80" s="122">
        <v>0</v>
      </c>
      <c r="N80" s="122">
        <v>0</v>
      </c>
      <c r="O80" s="130">
        <v>0</v>
      </c>
      <c r="P80" s="204">
        <v>0</v>
      </c>
      <c r="Q80" s="24">
        <v>0</v>
      </c>
      <c r="R80" s="24">
        <v>0</v>
      </c>
      <c r="S80" s="205">
        <v>0</v>
      </c>
      <c r="T80" s="122">
        <v>0</v>
      </c>
      <c r="U80" s="122">
        <v>0</v>
      </c>
      <c r="V80" s="122">
        <v>0</v>
      </c>
      <c r="W80" s="130">
        <v>0</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row>
    <row r="81" spans="1:290" s="12" customFormat="1" ht="15" customHeight="1">
      <c r="A81" s="69"/>
      <c r="B81" s="11"/>
      <c r="C81" s="1499" t="s">
        <v>183</v>
      </c>
      <c r="D81" s="1499"/>
      <c r="E81" s="1499"/>
      <c r="F81" s="1499"/>
      <c r="G81" s="1500"/>
      <c r="H81" s="190">
        <v>0.09</v>
      </c>
      <c r="I81" s="59">
        <v>0</v>
      </c>
      <c r="J81" s="59">
        <v>0</v>
      </c>
      <c r="K81" s="191">
        <v>0.08</v>
      </c>
      <c r="L81" s="119">
        <v>0</v>
      </c>
      <c r="M81" s="119">
        <v>0</v>
      </c>
      <c r="N81" s="119">
        <v>0</v>
      </c>
      <c r="O81" s="200">
        <v>0</v>
      </c>
      <c r="P81" s="202">
        <v>0</v>
      </c>
      <c r="Q81" s="25">
        <v>0</v>
      </c>
      <c r="R81" s="25">
        <v>0</v>
      </c>
      <c r="S81" s="203">
        <v>0</v>
      </c>
      <c r="T81" s="119">
        <v>0</v>
      </c>
      <c r="U81" s="119">
        <v>0</v>
      </c>
      <c r="V81" s="119">
        <v>0</v>
      </c>
      <c r="W81" s="200">
        <v>0</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row>
    <row r="82" spans="1:290" s="12" customFormat="1" ht="15" customHeight="1">
      <c r="A82" s="69"/>
      <c r="B82" s="11"/>
      <c r="C82" s="1499" t="s">
        <v>184</v>
      </c>
      <c r="D82" s="1499"/>
      <c r="E82" s="1499"/>
      <c r="F82" s="1499"/>
      <c r="G82" s="1500"/>
      <c r="H82" s="192">
        <v>12</v>
      </c>
      <c r="I82" s="193">
        <v>0</v>
      </c>
      <c r="J82" s="193">
        <v>0</v>
      </c>
      <c r="K82" s="194">
        <v>12</v>
      </c>
      <c r="L82" s="122">
        <v>5</v>
      </c>
      <c r="M82" s="122">
        <v>0</v>
      </c>
      <c r="N82" s="122">
        <v>0</v>
      </c>
      <c r="O82" s="130">
        <v>5</v>
      </c>
      <c r="P82" s="204">
        <v>6</v>
      </c>
      <c r="Q82" s="24">
        <v>0</v>
      </c>
      <c r="R82" s="24">
        <v>0</v>
      </c>
      <c r="S82" s="205">
        <v>6</v>
      </c>
      <c r="T82" s="122">
        <v>20</v>
      </c>
      <c r="U82" s="122">
        <v>1</v>
      </c>
      <c r="V82" s="122">
        <v>0</v>
      </c>
      <c r="W82" s="130">
        <v>21</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row>
    <row r="83" spans="1:290" s="12" customFormat="1" ht="15" customHeight="1">
      <c r="A83" s="69"/>
      <c r="B83" s="11"/>
      <c r="C83" s="1499" t="s">
        <v>185</v>
      </c>
      <c r="D83" s="1499"/>
      <c r="E83" s="1499"/>
      <c r="F83" s="1499"/>
      <c r="G83" s="1500"/>
      <c r="H83" s="190">
        <v>1.04</v>
      </c>
      <c r="I83" s="59">
        <v>0</v>
      </c>
      <c r="J83" s="59">
        <v>0</v>
      </c>
      <c r="K83" s="191">
        <v>0.99</v>
      </c>
      <c r="L83" s="119">
        <v>0.39</v>
      </c>
      <c r="M83" s="119">
        <v>0</v>
      </c>
      <c r="N83" s="119">
        <v>0</v>
      </c>
      <c r="O83" s="200">
        <v>0.38</v>
      </c>
      <c r="P83" s="202">
        <v>0.47</v>
      </c>
      <c r="Q83" s="25">
        <v>0</v>
      </c>
      <c r="R83" s="25">
        <v>0</v>
      </c>
      <c r="S83" s="203">
        <v>0.45</v>
      </c>
      <c r="T83" s="119">
        <v>1.61</v>
      </c>
      <c r="U83" s="119">
        <v>4.7300000000000004</v>
      </c>
      <c r="V83" s="119">
        <v>0</v>
      </c>
      <c r="W83" s="200">
        <v>1.53</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row>
    <row r="84" spans="1:290" s="12" customFormat="1" ht="15" customHeight="1">
      <c r="A84" s="69"/>
      <c r="B84" s="11"/>
      <c r="C84" s="1499" t="s">
        <v>186</v>
      </c>
      <c r="D84" s="1499"/>
      <c r="E84" s="1499"/>
      <c r="F84" s="1499"/>
      <c r="G84" s="1500"/>
      <c r="H84" s="192">
        <v>17</v>
      </c>
      <c r="I84" s="193">
        <v>0</v>
      </c>
      <c r="J84" s="193">
        <v>0</v>
      </c>
      <c r="K84" s="194">
        <v>17</v>
      </c>
      <c r="L84" s="122">
        <v>15</v>
      </c>
      <c r="M84" s="122">
        <v>1</v>
      </c>
      <c r="N84" s="122">
        <v>0</v>
      </c>
      <c r="O84" s="130">
        <v>16</v>
      </c>
      <c r="P84" s="204">
        <v>15</v>
      </c>
      <c r="Q84" s="24">
        <v>0</v>
      </c>
      <c r="R84" s="24">
        <v>0</v>
      </c>
      <c r="S84" s="205">
        <v>15</v>
      </c>
      <c r="T84" s="122">
        <v>19</v>
      </c>
      <c r="U84" s="122">
        <v>2</v>
      </c>
      <c r="V84" s="122">
        <v>0</v>
      </c>
      <c r="W84" s="130">
        <v>21</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row>
    <row r="85" spans="1:290" s="12" customFormat="1" ht="15" customHeight="1">
      <c r="A85" s="69"/>
      <c r="B85" s="11"/>
      <c r="C85" s="1499" t="s">
        <v>187</v>
      </c>
      <c r="D85" s="1499"/>
      <c r="E85" s="1499"/>
      <c r="F85" s="1499"/>
      <c r="G85" s="1500"/>
      <c r="H85" s="190">
        <v>1.47</v>
      </c>
      <c r="I85" s="59">
        <v>0</v>
      </c>
      <c r="J85" s="59">
        <v>0</v>
      </c>
      <c r="K85" s="191">
        <v>1.4</v>
      </c>
      <c r="L85" s="119">
        <v>1.18</v>
      </c>
      <c r="M85" s="119">
        <v>6.12</v>
      </c>
      <c r="N85" s="119">
        <v>0</v>
      </c>
      <c r="O85" s="200">
        <v>1.21</v>
      </c>
      <c r="P85" s="202">
        <v>1.17</v>
      </c>
      <c r="Q85" s="25">
        <v>0</v>
      </c>
      <c r="R85" s="25">
        <v>0</v>
      </c>
      <c r="S85" s="203">
        <v>1.1299999999999999</v>
      </c>
      <c r="T85" s="119">
        <v>1.53</v>
      </c>
      <c r="U85" s="119">
        <v>9.4499999999999993</v>
      </c>
      <c r="V85" s="119">
        <v>0</v>
      </c>
      <c r="W85" s="200">
        <v>1.53</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row>
    <row r="86" spans="1:290" s="12" customFormat="1" ht="15" customHeight="1">
      <c r="A86" s="69"/>
      <c r="B86" s="11"/>
      <c r="C86" s="1499" t="s">
        <v>188</v>
      </c>
      <c r="D86" s="1499"/>
      <c r="E86" s="1499"/>
      <c r="F86" s="1499"/>
      <c r="G86" s="1500"/>
      <c r="H86" s="195">
        <v>11587683</v>
      </c>
      <c r="I86" s="196">
        <v>143033</v>
      </c>
      <c r="J86" s="196">
        <v>387955</v>
      </c>
      <c r="K86" s="197">
        <v>12118672</v>
      </c>
      <c r="L86" s="123">
        <v>12694539</v>
      </c>
      <c r="M86" s="123">
        <v>163423</v>
      </c>
      <c r="N86" s="123">
        <v>385804</v>
      </c>
      <c r="O86" s="201">
        <v>13243766</v>
      </c>
      <c r="P86" s="206">
        <v>12781312</v>
      </c>
      <c r="Q86" s="26">
        <v>91090</v>
      </c>
      <c r="R86" s="26">
        <v>389987</v>
      </c>
      <c r="S86" s="207">
        <v>13262390</v>
      </c>
      <c r="T86" s="123">
        <v>12416817.109999999</v>
      </c>
      <c r="U86" s="123">
        <v>211575.79</v>
      </c>
      <c r="V86" s="123">
        <v>1123903.3400000001</v>
      </c>
      <c r="W86" s="201">
        <f>SUM(T86:V86)</f>
        <v>13752296.239999998</v>
      </c>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row>
    <row r="87" spans="1:290" s="12" customFormat="1" ht="15" customHeight="1">
      <c r="A87" s="69"/>
      <c r="B87" s="11"/>
      <c r="C87" s="1499" t="s">
        <v>189</v>
      </c>
      <c r="D87" s="1499"/>
      <c r="E87" s="1499"/>
      <c r="F87" s="1499"/>
      <c r="G87" s="1500"/>
      <c r="H87" s="190">
        <v>209</v>
      </c>
      <c r="I87" s="59">
        <v>0</v>
      </c>
      <c r="J87" s="59">
        <v>0</v>
      </c>
      <c r="K87" s="191">
        <v>209</v>
      </c>
      <c r="L87" s="119">
        <v>89</v>
      </c>
      <c r="M87" s="119">
        <v>0</v>
      </c>
      <c r="N87" s="119">
        <v>0</v>
      </c>
      <c r="O87" s="200">
        <v>89</v>
      </c>
      <c r="P87" s="208">
        <v>77</v>
      </c>
      <c r="Q87" s="25">
        <v>0</v>
      </c>
      <c r="R87" s="25">
        <v>0</v>
      </c>
      <c r="S87" s="209">
        <v>77</v>
      </c>
      <c r="T87" s="120">
        <v>203</v>
      </c>
      <c r="U87" s="119">
        <v>26</v>
      </c>
      <c r="V87" s="119">
        <v>0</v>
      </c>
      <c r="W87" s="121">
        <v>229</v>
      </c>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row>
    <row r="88" spans="1:290" s="12" customFormat="1" ht="15" customHeight="1">
      <c r="A88" s="69"/>
      <c r="B88" s="11"/>
      <c r="C88" s="1499" t="s">
        <v>190</v>
      </c>
      <c r="D88" s="1499"/>
      <c r="E88" s="1499"/>
      <c r="F88" s="1499"/>
      <c r="G88" s="1500"/>
      <c r="H88" s="192">
        <v>18.04</v>
      </c>
      <c r="I88" s="193">
        <v>0</v>
      </c>
      <c r="J88" s="193">
        <v>0</v>
      </c>
      <c r="K88" s="194">
        <v>17.25</v>
      </c>
      <c r="L88" s="122">
        <v>7.01</v>
      </c>
      <c r="M88" s="122">
        <v>0</v>
      </c>
      <c r="N88" s="122">
        <v>0</v>
      </c>
      <c r="O88" s="130">
        <v>6.72</v>
      </c>
      <c r="P88" s="204">
        <v>6.02</v>
      </c>
      <c r="Q88" s="24">
        <v>0</v>
      </c>
      <c r="R88" s="24">
        <v>0</v>
      </c>
      <c r="S88" s="205">
        <v>5.81</v>
      </c>
      <c r="T88" s="122">
        <v>16</v>
      </c>
      <c r="U88" s="122">
        <v>123</v>
      </c>
      <c r="V88" s="122">
        <v>0</v>
      </c>
      <c r="W88" s="130">
        <v>17</v>
      </c>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row>
    <row r="89" spans="1:290" s="12" customFormat="1" ht="15" customHeight="1">
      <c r="A89" s="69"/>
      <c r="B89" s="11"/>
      <c r="C89" s="1499" t="s">
        <v>191</v>
      </c>
      <c r="D89" s="1499"/>
      <c r="E89" s="1499"/>
      <c r="F89" s="1499"/>
      <c r="G89" s="1500"/>
      <c r="H89" s="1503">
        <v>2.48</v>
      </c>
      <c r="I89" s="1504"/>
      <c r="J89" s="1504"/>
      <c r="K89" s="1505"/>
      <c r="L89" s="1507">
        <v>1.59</v>
      </c>
      <c r="M89" s="1507"/>
      <c r="N89" s="1507"/>
      <c r="O89" s="1507"/>
      <c r="P89" s="1508">
        <v>1.58</v>
      </c>
      <c r="Q89" s="1509"/>
      <c r="R89" s="1509"/>
      <c r="S89" s="1510"/>
      <c r="T89" s="1561">
        <v>3.05</v>
      </c>
      <c r="U89" s="1507"/>
      <c r="V89" s="1507"/>
      <c r="W89" s="1507"/>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row>
    <row r="90" spans="1:290" s="12" customFormat="1" ht="15" customHeight="1">
      <c r="A90" s="69"/>
      <c r="B90" s="11"/>
      <c r="C90" s="1499" t="s">
        <v>192</v>
      </c>
      <c r="D90" s="1499"/>
      <c r="E90" s="1499"/>
      <c r="F90" s="1499"/>
      <c r="G90" s="1500"/>
      <c r="H90" s="1570">
        <v>2.81</v>
      </c>
      <c r="I90" s="1571"/>
      <c r="J90" s="1571"/>
      <c r="K90" s="1572"/>
      <c r="L90" s="1565">
        <v>4.53</v>
      </c>
      <c r="M90" s="1565"/>
      <c r="N90" s="1565"/>
      <c r="O90" s="1565"/>
      <c r="P90" s="1566">
        <v>1.49</v>
      </c>
      <c r="Q90" s="1567"/>
      <c r="R90" s="1567"/>
      <c r="S90" s="1568"/>
      <c r="T90" s="1561">
        <v>12.94</v>
      </c>
      <c r="U90" s="1507"/>
      <c r="V90" s="1507"/>
      <c r="W90" s="1507"/>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row>
    <row r="91" spans="1:290" s="12" customFormat="1" ht="15" customHeight="1">
      <c r="A91" s="69"/>
      <c r="B91" s="11"/>
      <c r="C91" s="1499" t="s">
        <v>193</v>
      </c>
      <c r="D91" s="1499"/>
      <c r="E91" s="1499"/>
      <c r="F91" s="1499"/>
      <c r="G91" s="1500"/>
      <c r="H91" s="1503" t="s">
        <v>48</v>
      </c>
      <c r="I91" s="1504"/>
      <c r="J91" s="1504"/>
      <c r="K91" s="1505"/>
      <c r="L91" s="1507">
        <v>6.03</v>
      </c>
      <c r="M91" s="1507"/>
      <c r="N91" s="1507"/>
      <c r="O91" s="1507"/>
      <c r="P91" s="1569">
        <v>2819</v>
      </c>
      <c r="Q91" s="1509"/>
      <c r="R91" s="1509"/>
      <c r="S91" s="1510"/>
      <c r="T91" s="1562">
        <f>272000/7272</f>
        <v>37.403740374037405</v>
      </c>
      <c r="U91" s="1563"/>
      <c r="V91" s="1563"/>
      <c r="W91" s="1563"/>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row>
    <row r="92" spans="1:290" s="12" customFormat="1" ht="15" customHeight="1">
      <c r="A92" s="69"/>
      <c r="B92" s="11"/>
      <c r="C92" s="1564" t="s">
        <v>1293</v>
      </c>
      <c r="D92" s="1564"/>
      <c r="E92" s="1564"/>
      <c r="F92" s="1564"/>
      <c r="G92" s="1564"/>
      <c r="H92" s="1564"/>
      <c r="I92" s="1564"/>
      <c r="J92" s="1564"/>
      <c r="K92" s="1564"/>
      <c r="L92" s="1564"/>
      <c r="M92" s="1564"/>
      <c r="N92" s="68"/>
      <c r="O92" s="68"/>
      <c r="P92" s="68"/>
      <c r="Q92" s="68"/>
      <c r="R92" s="68"/>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row>
    <row r="93" spans="1:290" s="12" customFormat="1" ht="15" customHeight="1">
      <c r="A93" s="69"/>
      <c r="B93" s="11"/>
      <c r="C93" s="1564"/>
      <c r="D93" s="1564"/>
      <c r="E93" s="1564"/>
      <c r="F93" s="1564"/>
      <c r="G93" s="1564"/>
      <c r="H93" s="1564"/>
      <c r="I93" s="1564"/>
      <c r="J93" s="1564"/>
      <c r="K93" s="1564"/>
      <c r="L93" s="1564"/>
      <c r="M93" s="1564"/>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row>
    <row r="94" spans="1:290" s="12" customFormat="1" ht="15" customHeight="1">
      <c r="A94" s="69"/>
      <c r="B94" s="11"/>
      <c r="C94" s="1564"/>
      <c r="D94" s="1564"/>
      <c r="E94" s="1564"/>
      <c r="F94" s="1564"/>
      <c r="G94" s="1564"/>
      <c r="H94" s="1564"/>
      <c r="I94" s="1564"/>
      <c r="J94" s="1564"/>
      <c r="K94" s="1564"/>
      <c r="L94" s="1564"/>
      <c r="M94" s="1564"/>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row>
    <row r="95" spans="1:290" s="12" customFormat="1" ht="15" customHeight="1">
      <c r="A95" s="69"/>
      <c r="B95" s="11"/>
      <c r="C95" s="1564"/>
      <c r="D95" s="1564"/>
      <c r="E95" s="1564"/>
      <c r="F95" s="1564"/>
      <c r="G95" s="1564"/>
      <c r="H95" s="1564"/>
      <c r="I95" s="1564"/>
      <c r="J95" s="1564"/>
      <c r="K95" s="1564"/>
      <c r="L95" s="1564"/>
      <c r="M95" s="1564"/>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row>
    <row r="96" spans="1:290" s="12" customFormat="1" ht="15" customHeight="1">
      <c r="A96" s="69"/>
      <c r="B96" s="11"/>
      <c r="C96" s="1564"/>
      <c r="D96" s="1564"/>
      <c r="E96" s="1564"/>
      <c r="F96" s="1564"/>
      <c r="G96" s="1564"/>
      <c r="H96" s="1564"/>
      <c r="I96" s="1564"/>
      <c r="J96" s="1564"/>
      <c r="K96" s="1564"/>
      <c r="L96" s="1564"/>
      <c r="M96" s="1564"/>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row>
    <row r="97" spans="1:290" s="12" customFormat="1" ht="15" customHeight="1">
      <c r="A97" s="69"/>
      <c r="B97" s="11"/>
      <c r="C97" s="1564"/>
      <c r="D97" s="1564"/>
      <c r="E97" s="1564"/>
      <c r="F97" s="1564"/>
      <c r="G97" s="1564"/>
      <c r="H97" s="1564"/>
      <c r="I97" s="1564"/>
      <c r="J97" s="1564"/>
      <c r="K97" s="1564"/>
      <c r="L97" s="1564"/>
      <c r="M97" s="1564"/>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row>
    <row r="98" spans="1:290" s="12" customFormat="1" ht="15" customHeight="1">
      <c r="A98" s="69"/>
      <c r="B98" s="11"/>
      <c r="C98" s="1564"/>
      <c r="D98" s="1564"/>
      <c r="E98" s="1564"/>
      <c r="F98" s="1564"/>
      <c r="G98" s="1564"/>
      <c r="H98" s="1564"/>
      <c r="I98" s="1564"/>
      <c r="J98" s="1564"/>
      <c r="K98" s="1564"/>
      <c r="L98" s="1564"/>
      <c r="M98" s="1564"/>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row>
    <row r="99" spans="1:290" s="12" customFormat="1" ht="15" customHeight="1">
      <c r="A99" s="69"/>
      <c r="B99" s="11"/>
      <c r="C99" s="1564"/>
      <c r="D99" s="1564"/>
      <c r="E99" s="1564"/>
      <c r="F99" s="1564"/>
      <c r="G99" s="1564"/>
      <c r="H99" s="1564"/>
      <c r="I99" s="1564"/>
      <c r="J99" s="1564"/>
      <c r="K99" s="1564"/>
      <c r="L99" s="1564"/>
      <c r="M99" s="1564"/>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row>
    <row r="100" spans="1:290" s="12" customFormat="1" ht="15" customHeight="1">
      <c r="A100" s="69"/>
      <c r="B100" s="11"/>
      <c r="C100" s="1564"/>
      <c r="D100" s="1564"/>
      <c r="E100" s="1564"/>
      <c r="F100" s="1564"/>
      <c r="G100" s="1564"/>
      <c r="H100" s="1564"/>
      <c r="I100" s="1564"/>
      <c r="J100" s="1564"/>
      <c r="K100" s="1564"/>
      <c r="L100" s="1564"/>
      <c r="M100" s="1564"/>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row>
    <row r="101" spans="1:290" s="12" customFormat="1" ht="15" customHeight="1">
      <c r="A101" s="69"/>
      <c r="B101" s="11"/>
      <c r="C101" s="1564"/>
      <c r="D101" s="1564"/>
      <c r="E101" s="1564"/>
      <c r="F101" s="1564"/>
      <c r="G101" s="1564"/>
      <c r="H101" s="1564"/>
      <c r="I101" s="1564"/>
      <c r="J101" s="1564"/>
      <c r="K101" s="1564"/>
      <c r="L101" s="1564"/>
      <c r="M101" s="1564"/>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row>
    <row r="102" spans="1:290" s="12" customFormat="1" ht="15" customHeight="1">
      <c r="A102" s="69"/>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row>
    <row r="103" spans="1:290" s="12" customFormat="1" ht="15" customHeight="1">
      <c r="A103" s="69"/>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row>
    <row r="104" spans="1:290" s="12" customFormat="1" ht="15" customHeight="1">
      <c r="A104" s="69"/>
      <c r="B104" s="11"/>
      <c r="C104" s="1513" t="s">
        <v>194</v>
      </c>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row>
    <row r="105" spans="1:290" s="12" customFormat="1" ht="15" customHeight="1">
      <c r="A105" s="69"/>
      <c r="B105" s="11"/>
      <c r="C105" s="1288" t="s">
        <v>42</v>
      </c>
      <c r="D105" s="1288"/>
      <c r="E105" s="1288"/>
      <c r="F105" s="1288"/>
      <c r="G105" s="1288"/>
      <c r="H105" s="1502">
        <v>2022</v>
      </c>
      <c r="I105" s="1502"/>
      <c r="J105" s="1502"/>
      <c r="K105" s="1502"/>
      <c r="L105" s="1502">
        <v>2023</v>
      </c>
      <c r="M105" s="1502"/>
      <c r="N105" s="1502"/>
      <c r="O105" s="1502"/>
      <c r="P105" s="1502">
        <v>2024</v>
      </c>
      <c r="Q105" s="1502"/>
      <c r="R105" s="1502"/>
      <c r="S105" s="1502"/>
      <c r="T105" s="1502">
        <v>2025</v>
      </c>
      <c r="U105" s="1502"/>
      <c r="V105" s="1502"/>
      <c r="W105" s="1502"/>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row>
    <row r="106" spans="1:290" s="12" customFormat="1" ht="15" customHeight="1">
      <c r="A106" s="69"/>
      <c r="B106" s="11"/>
      <c r="C106" s="1501"/>
      <c r="D106" s="1501"/>
      <c r="E106" s="1501"/>
      <c r="F106" s="1501"/>
      <c r="G106" s="1501"/>
      <c r="H106" s="304" t="s">
        <v>179</v>
      </c>
      <c r="I106" s="304" t="s">
        <v>180</v>
      </c>
      <c r="J106" s="304" t="s">
        <v>181</v>
      </c>
      <c r="K106" s="318" t="s">
        <v>45</v>
      </c>
      <c r="L106" s="304" t="s">
        <v>179</v>
      </c>
      <c r="M106" s="304" t="s">
        <v>180</v>
      </c>
      <c r="N106" s="304" t="s">
        <v>181</v>
      </c>
      <c r="O106" s="318" t="s">
        <v>45</v>
      </c>
      <c r="P106" s="304" t="s">
        <v>179</v>
      </c>
      <c r="Q106" s="304" t="s">
        <v>180</v>
      </c>
      <c r="R106" s="304" t="s">
        <v>181</v>
      </c>
      <c r="S106" s="318" t="s">
        <v>45</v>
      </c>
      <c r="T106" s="304" t="s">
        <v>179</v>
      </c>
      <c r="U106" s="304" t="s">
        <v>180</v>
      </c>
      <c r="V106" s="304" t="s">
        <v>181</v>
      </c>
      <c r="W106" s="318" t="s">
        <v>45</v>
      </c>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row>
    <row r="107" spans="1:290" s="12" customFormat="1" ht="15" customHeight="1">
      <c r="A107" s="69"/>
      <c r="B107" s="11"/>
      <c r="C107" s="1542" t="s">
        <v>182</v>
      </c>
      <c r="D107" s="1542"/>
      <c r="E107" s="1542"/>
      <c r="F107" s="1542"/>
      <c r="G107" s="1543"/>
      <c r="H107" s="192">
        <v>0</v>
      </c>
      <c r="I107" s="193">
        <v>0</v>
      </c>
      <c r="J107" s="193">
        <v>0</v>
      </c>
      <c r="K107" s="199">
        <v>0</v>
      </c>
      <c r="L107" s="122">
        <v>0</v>
      </c>
      <c r="M107" s="122">
        <v>0</v>
      </c>
      <c r="N107" s="122">
        <v>0</v>
      </c>
      <c r="O107" s="122">
        <v>0</v>
      </c>
      <c r="P107" s="204">
        <v>0</v>
      </c>
      <c r="Q107" s="24">
        <v>0</v>
      </c>
      <c r="R107" s="24">
        <v>0</v>
      </c>
      <c r="S107" s="205">
        <v>0</v>
      </c>
      <c r="T107" s="220">
        <v>0</v>
      </c>
      <c r="U107" s="220">
        <v>0</v>
      </c>
      <c r="V107" s="220">
        <v>0</v>
      </c>
      <c r="W107" s="222">
        <v>0</v>
      </c>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row>
    <row r="108" spans="1:290" s="12" customFormat="1" ht="15" customHeight="1">
      <c r="A108" s="69"/>
      <c r="B108" s="11"/>
      <c r="C108" s="1511" t="s">
        <v>183</v>
      </c>
      <c r="D108" s="1511"/>
      <c r="E108" s="1511"/>
      <c r="F108" s="1511"/>
      <c r="G108" s="1512"/>
      <c r="H108" s="190">
        <v>0</v>
      </c>
      <c r="I108" s="59">
        <v>0</v>
      </c>
      <c r="J108" s="59">
        <v>0</v>
      </c>
      <c r="K108" s="198">
        <v>0</v>
      </c>
      <c r="L108" s="119">
        <v>0</v>
      </c>
      <c r="M108" s="119">
        <v>0</v>
      </c>
      <c r="N108" s="119">
        <v>0</v>
      </c>
      <c r="O108" s="119">
        <v>0</v>
      </c>
      <c r="P108" s="202">
        <v>0</v>
      </c>
      <c r="Q108" s="25">
        <v>0</v>
      </c>
      <c r="R108" s="25">
        <v>0</v>
      </c>
      <c r="S108" s="203">
        <v>0</v>
      </c>
      <c r="T108" s="119">
        <v>0</v>
      </c>
      <c r="U108" s="119">
        <v>0</v>
      </c>
      <c r="V108" s="119">
        <v>0</v>
      </c>
      <c r="W108" s="200">
        <v>0</v>
      </c>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row>
    <row r="109" spans="1:290" s="12" customFormat="1" ht="15" customHeight="1">
      <c r="A109" s="69"/>
      <c r="B109" s="11"/>
      <c r="C109" s="1511" t="s">
        <v>184</v>
      </c>
      <c r="D109" s="1511"/>
      <c r="E109" s="1511"/>
      <c r="F109" s="1511"/>
      <c r="G109" s="1512"/>
      <c r="H109" s="192">
        <v>3</v>
      </c>
      <c r="I109" s="193">
        <v>0</v>
      </c>
      <c r="J109" s="193">
        <v>2</v>
      </c>
      <c r="K109" s="199">
        <v>5</v>
      </c>
      <c r="L109" s="122">
        <v>3</v>
      </c>
      <c r="M109" s="122">
        <v>0</v>
      </c>
      <c r="N109" s="122">
        <v>2</v>
      </c>
      <c r="O109" s="122">
        <v>5</v>
      </c>
      <c r="P109" s="204">
        <v>0</v>
      </c>
      <c r="Q109" s="24">
        <v>0</v>
      </c>
      <c r="R109" s="24">
        <v>1</v>
      </c>
      <c r="S109" s="205">
        <v>1</v>
      </c>
      <c r="T109" s="119">
        <v>4</v>
      </c>
      <c r="U109" s="119">
        <v>0</v>
      </c>
      <c r="V109" s="119">
        <v>0</v>
      </c>
      <c r="W109" s="200">
        <v>4</v>
      </c>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row>
    <row r="110" spans="1:290" s="12" customFormat="1" ht="15" customHeight="1">
      <c r="A110" s="69"/>
      <c r="B110" s="11"/>
      <c r="C110" s="1511" t="s">
        <v>185</v>
      </c>
      <c r="D110" s="1511"/>
      <c r="E110" s="1511"/>
      <c r="F110" s="1511"/>
      <c r="G110" s="1512"/>
      <c r="H110" s="190">
        <v>0.51</v>
      </c>
      <c r="I110" s="59">
        <v>0</v>
      </c>
      <c r="J110" s="59">
        <v>4.51</v>
      </c>
      <c r="K110" s="198">
        <v>0.77</v>
      </c>
      <c r="L110" s="119">
        <v>0.48</v>
      </c>
      <c r="M110" s="119">
        <v>0</v>
      </c>
      <c r="N110" s="119">
        <v>3.6</v>
      </c>
      <c r="O110" s="119">
        <v>0.72</v>
      </c>
      <c r="P110" s="202">
        <v>0</v>
      </c>
      <c r="Q110" s="25">
        <v>0</v>
      </c>
      <c r="R110" s="25">
        <v>2.06</v>
      </c>
      <c r="S110" s="203">
        <v>0.16</v>
      </c>
      <c r="T110" s="119">
        <v>0.67</v>
      </c>
      <c r="U110" s="119">
        <v>0</v>
      </c>
      <c r="V110" s="119">
        <v>0</v>
      </c>
      <c r="W110" s="200">
        <v>0.59</v>
      </c>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row>
    <row r="111" spans="1:290" s="12" customFormat="1" ht="15" customHeight="1">
      <c r="A111" s="69"/>
      <c r="B111" s="11"/>
      <c r="C111" s="1511" t="s">
        <v>186</v>
      </c>
      <c r="D111" s="1511"/>
      <c r="E111" s="1511"/>
      <c r="F111" s="1511"/>
      <c r="G111" s="1512"/>
      <c r="H111" s="192">
        <v>8</v>
      </c>
      <c r="I111" s="193">
        <v>0</v>
      </c>
      <c r="J111" s="193">
        <v>0</v>
      </c>
      <c r="K111" s="199">
        <v>8</v>
      </c>
      <c r="L111" s="122">
        <v>9</v>
      </c>
      <c r="M111" s="122">
        <v>0</v>
      </c>
      <c r="N111" s="122">
        <v>1</v>
      </c>
      <c r="O111" s="122">
        <v>10</v>
      </c>
      <c r="P111" s="204">
        <v>8</v>
      </c>
      <c r="Q111" s="24">
        <v>0</v>
      </c>
      <c r="R111" s="30">
        <v>1</v>
      </c>
      <c r="S111" s="205">
        <v>9</v>
      </c>
      <c r="T111" s="119">
        <v>8</v>
      </c>
      <c r="U111" s="119">
        <v>0</v>
      </c>
      <c r="V111" s="119">
        <v>0</v>
      </c>
      <c r="W111" s="200">
        <v>8</v>
      </c>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row>
    <row r="112" spans="1:290" s="12" customFormat="1" ht="15" customHeight="1">
      <c r="A112" s="69"/>
      <c r="B112" s="11"/>
      <c r="C112" s="1511" t="s">
        <v>187</v>
      </c>
      <c r="D112" s="1511"/>
      <c r="E112" s="1511"/>
      <c r="F112" s="1511"/>
      <c r="G112" s="1512"/>
      <c r="H112" s="210">
        <v>1.36</v>
      </c>
      <c r="I112" s="38">
        <v>0</v>
      </c>
      <c r="J112" s="38">
        <v>0</v>
      </c>
      <c r="K112" s="211">
        <v>1.22</v>
      </c>
      <c r="L112" s="129">
        <v>1.45</v>
      </c>
      <c r="M112" s="129">
        <v>0</v>
      </c>
      <c r="N112" s="129">
        <v>1.8</v>
      </c>
      <c r="O112" s="129">
        <v>1.44</v>
      </c>
      <c r="P112" s="213">
        <v>1.41</v>
      </c>
      <c r="Q112" s="214">
        <v>0</v>
      </c>
      <c r="R112" s="214">
        <v>2.06</v>
      </c>
      <c r="S112" s="215">
        <v>1.43</v>
      </c>
      <c r="T112" s="119">
        <v>1.33</v>
      </c>
      <c r="U112" s="119">
        <v>0</v>
      </c>
      <c r="V112" s="119">
        <v>0</v>
      </c>
      <c r="W112" s="200">
        <v>1.18</v>
      </c>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row>
    <row r="113" spans="1:289" s="12" customFormat="1" ht="15" customHeight="1">
      <c r="A113" s="69"/>
      <c r="B113" s="11"/>
      <c r="C113" s="1511" t="s">
        <v>188</v>
      </c>
      <c r="D113" s="1511"/>
      <c r="E113" s="1511"/>
      <c r="F113" s="1511"/>
      <c r="G113" s="1512"/>
      <c r="H113" s="195">
        <v>5879442</v>
      </c>
      <c r="I113" s="196">
        <v>152820</v>
      </c>
      <c r="J113" s="196">
        <v>503481</v>
      </c>
      <c r="K113" s="212">
        <v>6535742</v>
      </c>
      <c r="L113" s="123">
        <v>6211311</v>
      </c>
      <c r="M113" s="123">
        <v>195505</v>
      </c>
      <c r="N113" s="123">
        <v>555569</v>
      </c>
      <c r="O113" s="123">
        <v>6962385</v>
      </c>
      <c r="P113" s="216">
        <v>5679952.0099999998</v>
      </c>
      <c r="Q113" s="217">
        <v>129706</v>
      </c>
      <c r="R113" s="218">
        <v>484621.83</v>
      </c>
      <c r="S113" s="219">
        <v>6294279.8399999999</v>
      </c>
      <c r="T113" s="221">
        <v>5993223.4800000004</v>
      </c>
      <c r="U113" s="221">
        <v>155138.25</v>
      </c>
      <c r="V113" s="221">
        <v>607048.52</v>
      </c>
      <c r="W113" s="201">
        <f>SUM(T113:V113)</f>
        <v>6755410.25</v>
      </c>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row>
    <row r="114" spans="1:289" s="12" customFormat="1" ht="15" customHeight="1">
      <c r="A114" s="69"/>
      <c r="B114" s="11"/>
      <c r="C114" s="1511" t="s">
        <v>189</v>
      </c>
      <c r="D114" s="1511"/>
      <c r="E114" s="1511"/>
      <c r="F114" s="1511"/>
      <c r="G114" s="1512"/>
      <c r="H114" s="190">
        <v>28</v>
      </c>
      <c r="I114" s="59">
        <v>0</v>
      </c>
      <c r="J114" s="59">
        <v>34</v>
      </c>
      <c r="K114" s="198">
        <v>62</v>
      </c>
      <c r="L114" s="119">
        <v>46</v>
      </c>
      <c r="M114" s="119">
        <v>0</v>
      </c>
      <c r="N114" s="119">
        <v>14</v>
      </c>
      <c r="O114" s="119">
        <v>60</v>
      </c>
      <c r="P114" s="202">
        <v>0</v>
      </c>
      <c r="Q114" s="25">
        <v>0</v>
      </c>
      <c r="R114" s="25">
        <v>4</v>
      </c>
      <c r="S114" s="203">
        <v>4</v>
      </c>
      <c r="T114" s="119">
        <v>36</v>
      </c>
      <c r="U114" s="119">
        <v>0</v>
      </c>
      <c r="V114" s="119">
        <v>0</v>
      </c>
      <c r="W114" s="200">
        <v>36</v>
      </c>
      <c r="X114" s="11"/>
      <c r="Y114" s="11"/>
      <c r="Z114" s="11"/>
      <c r="AA114" s="11"/>
      <c r="AB114" s="11"/>
      <c r="AC114" s="11"/>
      <c r="AD114" s="11"/>
      <c r="AE114" s="11"/>
      <c r="AF114" s="11"/>
      <c r="AG114" s="11"/>
    </row>
    <row r="115" spans="1:289" s="12" customFormat="1" ht="15" customHeight="1">
      <c r="A115" s="69"/>
      <c r="B115" s="11"/>
      <c r="C115" s="1511" t="s">
        <v>190</v>
      </c>
      <c r="D115" s="1511"/>
      <c r="E115" s="1511"/>
      <c r="F115" s="1511"/>
      <c r="G115" s="1512"/>
      <c r="H115" s="192">
        <v>4.76</v>
      </c>
      <c r="I115" s="193">
        <v>0</v>
      </c>
      <c r="J115" s="193">
        <v>67.53</v>
      </c>
      <c r="K115" s="199">
        <v>9.49</v>
      </c>
      <c r="L115" s="122">
        <v>7.41</v>
      </c>
      <c r="M115" s="122">
        <v>0</v>
      </c>
      <c r="N115" s="122">
        <v>25.2</v>
      </c>
      <c r="O115" s="122">
        <v>8.6199999999999992</v>
      </c>
      <c r="P115" s="202">
        <v>0</v>
      </c>
      <c r="Q115" s="25">
        <v>0</v>
      </c>
      <c r="R115" s="25">
        <v>8.25</v>
      </c>
      <c r="S115" s="203">
        <v>0.64</v>
      </c>
      <c r="T115" s="119">
        <v>6</v>
      </c>
      <c r="U115" s="119">
        <v>0</v>
      </c>
      <c r="V115" s="119">
        <v>0</v>
      </c>
      <c r="W115" s="200">
        <v>5</v>
      </c>
      <c r="X115" s="11"/>
      <c r="Y115" s="11"/>
      <c r="Z115" s="11"/>
      <c r="AA115" s="11"/>
      <c r="AB115" s="11"/>
      <c r="AC115" s="11"/>
      <c r="AD115" s="11"/>
      <c r="AE115" s="11"/>
      <c r="AF115" s="11"/>
      <c r="AG115" s="11"/>
    </row>
    <row r="116" spans="1:289" s="12" customFormat="1" ht="15" customHeight="1">
      <c r="A116" s="69"/>
      <c r="B116" s="11"/>
      <c r="C116" s="1511" t="s">
        <v>191</v>
      </c>
      <c r="D116" s="1511"/>
      <c r="E116" s="1511"/>
      <c r="F116" s="1511"/>
      <c r="G116" s="1512"/>
      <c r="H116" s="1503">
        <v>1.99</v>
      </c>
      <c r="I116" s="1504"/>
      <c r="J116" s="1504"/>
      <c r="K116" s="1505"/>
      <c r="L116" s="1507">
        <v>2.15</v>
      </c>
      <c r="M116" s="1507"/>
      <c r="N116" s="1507"/>
      <c r="O116" s="1507"/>
      <c r="P116" s="1508">
        <v>1.59</v>
      </c>
      <c r="Q116" s="1509">
        <v>0</v>
      </c>
      <c r="R116" s="1509">
        <v>0</v>
      </c>
      <c r="S116" s="1510">
        <v>0</v>
      </c>
      <c r="T116" s="1507">
        <v>1.78</v>
      </c>
      <c r="U116" s="1507"/>
      <c r="V116" s="1507"/>
      <c r="W116" s="1507"/>
      <c r="X116" s="11"/>
      <c r="Y116" s="11"/>
      <c r="Z116" s="11"/>
      <c r="AA116" s="11"/>
      <c r="AB116" s="11"/>
      <c r="AC116" s="11"/>
      <c r="AD116" s="11"/>
      <c r="AE116" s="11"/>
      <c r="AF116" s="11"/>
      <c r="AG116" s="11"/>
    </row>
    <row r="117" spans="1:289" s="12" customFormat="1" ht="15" customHeight="1">
      <c r="A117" s="69"/>
      <c r="B117" s="11"/>
      <c r="C117" s="1511" t="s">
        <v>195</v>
      </c>
      <c r="D117" s="1511"/>
      <c r="E117" s="1511"/>
      <c r="F117" s="1511"/>
      <c r="G117" s="1512"/>
      <c r="H117" s="1503">
        <v>2.81</v>
      </c>
      <c r="I117" s="1504"/>
      <c r="J117" s="1504"/>
      <c r="K117" s="1505"/>
      <c r="L117" s="1507">
        <v>4.53</v>
      </c>
      <c r="M117" s="1507"/>
      <c r="N117" s="1507"/>
      <c r="O117" s="1507"/>
      <c r="P117" s="1508">
        <v>2.8</v>
      </c>
      <c r="Q117" s="1509">
        <v>0</v>
      </c>
      <c r="R117" s="1509">
        <v>0</v>
      </c>
      <c r="S117" s="1510">
        <v>0</v>
      </c>
      <c r="T117" s="1507">
        <v>16.14</v>
      </c>
      <c r="U117" s="1507"/>
      <c r="V117" s="1507"/>
      <c r="W117" s="1507"/>
      <c r="X117" s="11"/>
      <c r="Y117" s="11"/>
      <c r="Z117" s="11"/>
      <c r="AA117" s="11"/>
      <c r="AB117" s="11"/>
      <c r="AC117" s="11"/>
      <c r="AD117" s="11"/>
      <c r="AE117" s="11"/>
      <c r="AF117" s="11"/>
      <c r="AG117" s="11"/>
    </row>
    <row r="118" spans="1:289" s="12" customFormat="1" ht="15" customHeight="1">
      <c r="A118" s="69"/>
      <c r="B118" s="11"/>
      <c r="C118" s="1506" t="s">
        <v>446</v>
      </c>
      <c r="D118" s="1506"/>
      <c r="E118" s="1506"/>
      <c r="F118" s="1506"/>
      <c r="G118" s="1506"/>
      <c r="H118" s="1506"/>
      <c r="I118" s="1506"/>
      <c r="J118" s="1506"/>
      <c r="K118" s="1506"/>
      <c r="L118" s="1506"/>
      <c r="M118" s="1506"/>
      <c r="N118" s="77"/>
      <c r="O118" s="77"/>
      <c r="P118" s="77"/>
      <c r="Q118" s="77"/>
      <c r="R118" s="11"/>
      <c r="S118" s="11"/>
      <c r="T118" s="11"/>
      <c r="U118" s="11"/>
      <c r="V118" s="11"/>
      <c r="W118" s="11"/>
      <c r="X118" s="11"/>
      <c r="Y118" s="11"/>
      <c r="Z118" s="11"/>
      <c r="AA118" s="11"/>
      <c r="AB118" s="11"/>
      <c r="AC118" s="11"/>
    </row>
    <row r="119" spans="1:289" s="12" customFormat="1" ht="15" customHeight="1">
      <c r="A119" s="69"/>
      <c r="B119" s="11"/>
      <c r="C119" s="1506"/>
      <c r="D119" s="1506"/>
      <c r="E119" s="1506"/>
      <c r="F119" s="1506"/>
      <c r="G119" s="1506"/>
      <c r="H119" s="1506"/>
      <c r="I119" s="1506"/>
      <c r="J119" s="1506"/>
      <c r="K119" s="1506"/>
      <c r="L119" s="1506"/>
      <c r="M119" s="1506"/>
      <c r="N119" s="11"/>
      <c r="O119" s="11"/>
      <c r="P119" s="11"/>
      <c r="Q119" s="11"/>
      <c r="R119" s="11"/>
      <c r="S119" s="11"/>
      <c r="T119" s="11"/>
      <c r="U119" s="11"/>
      <c r="V119" s="11"/>
      <c r="W119" s="11"/>
      <c r="X119" s="11"/>
      <c r="Y119" s="11"/>
      <c r="Z119" s="11"/>
      <c r="AA119" s="11"/>
      <c r="AB119" s="11"/>
      <c r="AC119" s="11"/>
    </row>
    <row r="120" spans="1:289" s="12" customFormat="1" ht="15" customHeight="1">
      <c r="A120" s="69"/>
      <c r="B120" s="11"/>
      <c r="C120" s="1506"/>
      <c r="D120" s="1506"/>
      <c r="E120" s="1506"/>
      <c r="F120" s="1506"/>
      <c r="G120" s="1506"/>
      <c r="H120" s="1506"/>
      <c r="I120" s="1506"/>
      <c r="J120" s="1506"/>
      <c r="K120" s="1506"/>
      <c r="L120" s="1506"/>
      <c r="M120" s="1506"/>
      <c r="N120" s="11"/>
      <c r="O120" s="11"/>
      <c r="P120" s="11"/>
      <c r="Q120" s="11"/>
      <c r="R120" s="11"/>
      <c r="S120" s="11"/>
      <c r="T120" s="11"/>
      <c r="U120" s="11"/>
      <c r="V120" s="11"/>
      <c r="W120" s="11"/>
      <c r="X120" s="11"/>
      <c r="Y120" s="11"/>
      <c r="Z120" s="11"/>
      <c r="AA120" s="11"/>
      <c r="AB120" s="11"/>
      <c r="AC120" s="11"/>
    </row>
    <row r="121" spans="1:289" s="12" customFormat="1" ht="15" customHeight="1">
      <c r="A121" s="69"/>
      <c r="B121" s="11"/>
      <c r="C121" s="1506"/>
      <c r="D121" s="1506"/>
      <c r="E121" s="1506"/>
      <c r="F121" s="1506"/>
      <c r="G121" s="1506"/>
      <c r="H121" s="1506"/>
      <c r="I121" s="1506"/>
      <c r="J121" s="1506"/>
      <c r="K121" s="1506"/>
      <c r="L121" s="1506"/>
      <c r="M121" s="1506"/>
      <c r="N121" s="11"/>
      <c r="O121" s="11"/>
      <c r="P121" s="11"/>
      <c r="Q121" s="11"/>
      <c r="R121" s="11"/>
      <c r="S121" s="11"/>
      <c r="T121" s="11"/>
      <c r="U121" s="11"/>
      <c r="V121" s="11"/>
      <c r="W121" s="11"/>
      <c r="X121" s="11"/>
      <c r="Y121" s="11"/>
      <c r="Z121" s="11"/>
      <c r="AA121" s="11"/>
      <c r="AB121" s="11"/>
      <c r="AC121" s="11"/>
    </row>
    <row r="122" spans="1:289" s="12" customFormat="1" ht="15" customHeight="1">
      <c r="A122" s="69"/>
      <c r="B122" s="11"/>
      <c r="C122" s="1506"/>
      <c r="D122" s="1506"/>
      <c r="E122" s="1506"/>
      <c r="F122" s="1506"/>
      <c r="G122" s="1506"/>
      <c r="H122" s="1506"/>
      <c r="I122" s="1506"/>
      <c r="J122" s="1506"/>
      <c r="K122" s="1506"/>
      <c r="L122" s="1506"/>
      <c r="M122" s="1506"/>
      <c r="N122" s="11"/>
      <c r="O122" s="11"/>
      <c r="P122" s="11"/>
      <c r="Q122" s="11"/>
      <c r="R122" s="11"/>
      <c r="S122" s="11"/>
      <c r="T122" s="11"/>
      <c r="U122" s="11"/>
      <c r="V122" s="11"/>
      <c r="W122" s="11"/>
      <c r="X122" s="11"/>
      <c r="Y122" s="11"/>
      <c r="Z122" s="11"/>
      <c r="AA122" s="11"/>
      <c r="AB122" s="11"/>
      <c r="AC122" s="11"/>
    </row>
    <row r="123" spans="1:289" s="12" customFormat="1" ht="15" customHeight="1">
      <c r="A123" s="69"/>
      <c r="B123" s="11"/>
      <c r="C123" s="1506"/>
      <c r="D123" s="1506"/>
      <c r="E123" s="1506"/>
      <c r="F123" s="1506"/>
      <c r="G123" s="1506"/>
      <c r="H123" s="1506"/>
      <c r="I123" s="1506"/>
      <c r="J123" s="1506"/>
      <c r="K123" s="1506"/>
      <c r="L123" s="1506"/>
      <c r="M123" s="1506"/>
      <c r="N123" s="11"/>
      <c r="O123" s="11"/>
      <c r="P123" s="11"/>
      <c r="Q123" s="11"/>
      <c r="R123" s="11"/>
      <c r="S123" s="11"/>
      <c r="T123" s="11"/>
      <c r="U123" s="11"/>
      <c r="V123" s="11"/>
      <c r="W123" s="11"/>
      <c r="X123" s="11"/>
      <c r="Y123" s="11"/>
      <c r="Z123" s="11"/>
      <c r="AA123" s="11"/>
      <c r="AB123" s="11"/>
      <c r="AC123" s="11"/>
    </row>
    <row r="124" spans="1:289" ht="12.65" customHeight="1">
      <c r="A124" s="69"/>
      <c r="C124" s="1506"/>
      <c r="D124" s="1506"/>
      <c r="E124" s="1506"/>
      <c r="F124" s="1506"/>
      <c r="G124" s="1506"/>
      <c r="H124" s="1506"/>
      <c r="I124" s="1506"/>
      <c r="J124" s="1506"/>
      <c r="K124" s="1506"/>
      <c r="L124" s="1506"/>
      <c r="M124" s="1506"/>
    </row>
    <row r="125" spans="1:289">
      <c r="A125" s="69"/>
      <c r="C125" s="77"/>
      <c r="D125" s="77"/>
      <c r="E125" s="77"/>
      <c r="F125" s="77"/>
      <c r="G125" s="77"/>
      <c r="H125" s="77"/>
      <c r="I125" s="77"/>
      <c r="J125" s="77"/>
      <c r="K125" s="77"/>
      <c r="L125" s="77"/>
      <c r="M125" s="77"/>
    </row>
    <row r="126" spans="1:289">
      <c r="A126" s="69"/>
      <c r="C126" s="77"/>
      <c r="D126" s="77"/>
      <c r="E126" s="77"/>
      <c r="F126" s="77"/>
      <c r="G126" s="77"/>
      <c r="H126" s="77"/>
      <c r="I126" s="77"/>
      <c r="J126" s="77"/>
      <c r="K126" s="77"/>
      <c r="L126" s="77"/>
      <c r="M126" s="77"/>
    </row>
    <row r="127" spans="1:289" ht="15.5">
      <c r="A127" s="69"/>
      <c r="C127" s="1316" t="s">
        <v>898</v>
      </c>
      <c r="D127" s="1317"/>
      <c r="E127" s="1317"/>
      <c r="F127" s="1317"/>
      <c r="G127" s="1317"/>
      <c r="H127" s="1317"/>
      <c r="I127" s="1317"/>
      <c r="J127" s="1317"/>
      <c r="K127" s="1317"/>
      <c r="L127" s="1317"/>
      <c r="M127" s="1317"/>
    </row>
    <row r="128" spans="1:289" ht="15">
      <c r="A128" s="69"/>
      <c r="C128" s="1577" t="s">
        <v>899</v>
      </c>
      <c r="D128" s="1578"/>
      <c r="E128" s="1578"/>
      <c r="F128" s="1578"/>
      <c r="G128" s="1578"/>
      <c r="H128" s="1578"/>
      <c r="I128" s="1578"/>
      <c r="J128" s="1578"/>
      <c r="K128" s="1578"/>
      <c r="L128" s="77"/>
      <c r="M128" s="77"/>
    </row>
    <row r="129" spans="1:15" ht="15">
      <c r="A129" s="69"/>
      <c r="C129" s="1573"/>
      <c r="D129" s="1574"/>
      <c r="E129" s="1574"/>
      <c r="F129" s="1574"/>
      <c r="G129" s="1574"/>
      <c r="H129" s="234">
        <v>2022</v>
      </c>
      <c r="I129" s="234">
        <v>2023</v>
      </c>
      <c r="J129" s="234">
        <v>2024</v>
      </c>
      <c r="K129" s="234">
        <v>2025</v>
      </c>
      <c r="L129" s="77"/>
      <c r="M129" s="77"/>
    </row>
    <row r="130" spans="1:15" ht="15">
      <c r="A130" s="69"/>
      <c r="C130" s="1575" t="s">
        <v>900</v>
      </c>
      <c r="D130" s="1576"/>
      <c r="E130" s="1576"/>
      <c r="F130" s="1576"/>
      <c r="G130" s="1576"/>
      <c r="H130" s="36">
        <v>0</v>
      </c>
      <c r="I130" s="36">
        <v>0</v>
      </c>
      <c r="J130" s="36">
        <v>0</v>
      </c>
      <c r="K130" s="36">
        <v>0</v>
      </c>
      <c r="L130" s="77"/>
      <c r="M130" s="77"/>
    </row>
    <row r="131" spans="1:15" ht="15">
      <c r="A131" s="69"/>
      <c r="C131" s="1575" t="s">
        <v>901</v>
      </c>
      <c r="D131" s="1576"/>
      <c r="E131" s="1576"/>
      <c r="F131" s="1576"/>
      <c r="G131" s="1576"/>
      <c r="H131" s="37">
        <v>0</v>
      </c>
      <c r="I131" s="37">
        <v>1</v>
      </c>
      <c r="J131" s="37">
        <v>0</v>
      </c>
      <c r="K131" s="37">
        <v>0</v>
      </c>
      <c r="L131" s="77"/>
      <c r="M131" s="77"/>
    </row>
    <row r="132" spans="1:15" ht="33" customHeight="1">
      <c r="A132" s="69"/>
      <c r="C132" s="1336" t="s">
        <v>1294</v>
      </c>
      <c r="D132" s="1337"/>
      <c r="E132" s="1337"/>
      <c r="F132" s="1337"/>
      <c r="G132" s="1337"/>
      <c r="H132" s="1337"/>
      <c r="I132" s="1337"/>
      <c r="J132" s="1337"/>
      <c r="K132" s="1337"/>
      <c r="L132" s="1337"/>
      <c r="M132" s="1337"/>
    </row>
    <row r="133" spans="1:15">
      <c r="A133" s="69"/>
      <c r="C133" s="77"/>
      <c r="D133" s="77"/>
      <c r="E133" s="77"/>
      <c r="F133" s="77"/>
      <c r="G133" s="77"/>
      <c r="H133" s="77"/>
      <c r="I133" s="77"/>
      <c r="J133" s="77"/>
      <c r="K133" s="77"/>
      <c r="L133" s="77"/>
      <c r="M133" s="77"/>
    </row>
    <row r="134" spans="1:15" ht="15" customHeight="1">
      <c r="A134" s="69"/>
    </row>
    <row r="135" spans="1:15" ht="15" customHeight="1">
      <c r="A135" s="69"/>
      <c r="C135" s="1590" t="s">
        <v>447</v>
      </c>
      <c r="D135" s="1591"/>
      <c r="E135" s="1591"/>
      <c r="F135" s="1591"/>
      <c r="G135" s="1591"/>
      <c r="H135" s="1591"/>
      <c r="I135" s="1591"/>
      <c r="J135" s="1591"/>
      <c r="K135" s="1591"/>
      <c r="L135" s="1591"/>
      <c r="M135" s="1591"/>
      <c r="N135" s="1163"/>
      <c r="O135" s="1164"/>
    </row>
    <row r="136" spans="1:15" s="442" customFormat="1" ht="15" customHeight="1">
      <c r="A136" s="441"/>
      <c r="C136" s="1539" t="s">
        <v>196</v>
      </c>
      <c r="D136" s="1539"/>
      <c r="E136" s="440" t="s">
        <v>197</v>
      </c>
      <c r="F136" s="1581" t="s">
        <v>198</v>
      </c>
      <c r="G136" s="1581"/>
      <c r="H136" s="1581" t="s">
        <v>198</v>
      </c>
      <c r="I136" s="1581"/>
      <c r="J136" s="1581" t="s">
        <v>199</v>
      </c>
      <c r="K136" s="1581"/>
      <c r="L136" s="1581" t="s">
        <v>200</v>
      </c>
      <c r="M136" s="1581"/>
    </row>
    <row r="137" spans="1:15" ht="19.5" customHeight="1">
      <c r="A137" s="69"/>
      <c r="C137" s="1540" t="s">
        <v>201</v>
      </c>
      <c r="D137" s="1540"/>
      <c r="E137" s="131" t="s">
        <v>42</v>
      </c>
      <c r="F137" s="1588">
        <v>1.4</v>
      </c>
      <c r="G137" s="1589"/>
      <c r="H137" s="1582">
        <v>1.21</v>
      </c>
      <c r="I137" s="1583"/>
      <c r="J137" s="1584">
        <v>1.59</v>
      </c>
      <c r="K137" s="1585"/>
      <c r="L137" s="1582">
        <v>2.63</v>
      </c>
      <c r="M137" s="1583"/>
    </row>
    <row r="138" spans="1:15" ht="46" customHeight="1">
      <c r="A138" s="69"/>
      <c r="C138" s="1541" t="s">
        <v>202</v>
      </c>
      <c r="D138" s="1541"/>
      <c r="E138" s="132" t="s">
        <v>201</v>
      </c>
      <c r="F138" s="1579">
        <v>1</v>
      </c>
      <c r="G138" s="1580"/>
      <c r="H138" s="1579">
        <v>1</v>
      </c>
      <c r="I138" s="1580"/>
      <c r="J138" s="1586">
        <v>1</v>
      </c>
      <c r="K138" s="1587"/>
      <c r="L138" s="1579">
        <v>1</v>
      </c>
      <c r="M138" s="1580"/>
    </row>
    <row r="139" spans="1:15" ht="15" customHeight="1">
      <c r="A139" s="69"/>
    </row>
    <row r="140" spans="1:15">
      <c r="A140" s="69"/>
    </row>
    <row r="141" spans="1:15">
      <c r="A141" s="69"/>
    </row>
    <row r="142" spans="1:15" hidden="1">
      <c r="A142" s="69"/>
    </row>
    <row r="147" spans="1:1" s="86" customFormat="1" hidden="1">
      <c r="A147" s="11"/>
    </row>
    <row r="229" spans="1:2" s="98" customFormat="1" ht="14" hidden="1" thickBot="1">
      <c r="A229" s="11"/>
      <c r="B229" s="11"/>
    </row>
    <row r="300" spans="1:2" s="98" customFormat="1" ht="14" hidden="1" thickBot="1">
      <c r="A300" s="11"/>
      <c r="B300" s="11"/>
    </row>
  </sheetData>
  <sheetProtection algorithmName="SHA-512" hashValue="WwLuSY1qrhw78OlxllnNpSA6q7zctu2VmWRphmiF0xe2Gdo0A3AQ6+j1ugkD6yWCJmB5VoA4TBONXdhPIdF2iw==" saltValue="YqwSBBjmZM7LsMRioptnfQ==" spinCount="100000" sheet="1" objects="1" scenarios="1"/>
  <mergeCells count="128">
    <mergeCell ref="L136:M136"/>
    <mergeCell ref="J137:K137"/>
    <mergeCell ref="L137:M137"/>
    <mergeCell ref="J138:K138"/>
    <mergeCell ref="L138:M138"/>
    <mergeCell ref="F136:G136"/>
    <mergeCell ref="F137:G137"/>
    <mergeCell ref="C132:M132"/>
    <mergeCell ref="C135:M135"/>
    <mergeCell ref="C129:G129"/>
    <mergeCell ref="C130:G130"/>
    <mergeCell ref="C131:G131"/>
    <mergeCell ref="C128:K128"/>
    <mergeCell ref="C116:G116"/>
    <mergeCell ref="C117:G117"/>
    <mergeCell ref="C105:G105"/>
    <mergeCell ref="C106:G106"/>
    <mergeCell ref="F138:G138"/>
    <mergeCell ref="H136:I136"/>
    <mergeCell ref="H137:I137"/>
    <mergeCell ref="H138:I138"/>
    <mergeCell ref="J136:K136"/>
    <mergeCell ref="N55:O55"/>
    <mergeCell ref="C57:G57"/>
    <mergeCell ref="N68:O68"/>
    <mergeCell ref="T89:W89"/>
    <mergeCell ref="T90:W90"/>
    <mergeCell ref="T91:W91"/>
    <mergeCell ref="C92:M101"/>
    <mergeCell ref="L89:O89"/>
    <mergeCell ref="L90:O90"/>
    <mergeCell ref="L91:O91"/>
    <mergeCell ref="P89:S89"/>
    <mergeCell ref="P90:S90"/>
    <mergeCell ref="P91:S91"/>
    <mergeCell ref="C84:G84"/>
    <mergeCell ref="C85:G85"/>
    <mergeCell ref="C86:G86"/>
    <mergeCell ref="C87:G87"/>
    <mergeCell ref="C88:G88"/>
    <mergeCell ref="C89:G89"/>
    <mergeCell ref="H90:K90"/>
    <mergeCell ref="H91:K91"/>
    <mergeCell ref="C42:M50"/>
    <mergeCell ref="C71:G71"/>
    <mergeCell ref="J68:K68"/>
    <mergeCell ref="J69:K69"/>
    <mergeCell ref="J70:K70"/>
    <mergeCell ref="J71:K71"/>
    <mergeCell ref="C58:G58"/>
    <mergeCell ref="C59:G59"/>
    <mergeCell ref="C60:G60"/>
    <mergeCell ref="C61:G61"/>
    <mergeCell ref="C62:G62"/>
    <mergeCell ref="C63:G63"/>
    <mergeCell ref="L55:M55"/>
    <mergeCell ref="C6:M6"/>
    <mergeCell ref="C136:D136"/>
    <mergeCell ref="C137:D137"/>
    <mergeCell ref="C138:D138"/>
    <mergeCell ref="C109:G109"/>
    <mergeCell ref="C110:G110"/>
    <mergeCell ref="C111:G111"/>
    <mergeCell ref="C112:G112"/>
    <mergeCell ref="C107:G107"/>
    <mergeCell ref="C108:G108"/>
    <mergeCell ref="L105:O105"/>
    <mergeCell ref="C90:G90"/>
    <mergeCell ref="C91:G91"/>
    <mergeCell ref="C82:G82"/>
    <mergeCell ref="C83:G83"/>
    <mergeCell ref="C75:M75"/>
    <mergeCell ref="C72:G72"/>
    <mergeCell ref="J55:K55"/>
    <mergeCell ref="C25:M38"/>
    <mergeCell ref="C64:M64"/>
    <mergeCell ref="C69:G69"/>
    <mergeCell ref="C70:G70"/>
    <mergeCell ref="C7:M21"/>
    <mergeCell ref="H55:I55"/>
    <mergeCell ref="C104:W104"/>
    <mergeCell ref="P78:S78"/>
    <mergeCell ref="C24:M24"/>
    <mergeCell ref="C53:M53"/>
    <mergeCell ref="C127:M127"/>
    <mergeCell ref="N69:O69"/>
    <mergeCell ref="N70:O70"/>
    <mergeCell ref="N71:O71"/>
    <mergeCell ref="N72:O72"/>
    <mergeCell ref="C68:G68"/>
    <mergeCell ref="J72:K72"/>
    <mergeCell ref="L68:M68"/>
    <mergeCell ref="L69:M69"/>
    <mergeCell ref="L70:M70"/>
    <mergeCell ref="L71:M71"/>
    <mergeCell ref="L72:M72"/>
    <mergeCell ref="C54:O54"/>
    <mergeCell ref="H68:I68"/>
    <mergeCell ref="H69:I69"/>
    <mergeCell ref="H70:I70"/>
    <mergeCell ref="H71:I71"/>
    <mergeCell ref="H72:I72"/>
    <mergeCell ref="C67:O67"/>
    <mergeCell ref="C41:M41"/>
    <mergeCell ref="C3:V3"/>
    <mergeCell ref="C80:G80"/>
    <mergeCell ref="C81:G81"/>
    <mergeCell ref="C78:G79"/>
    <mergeCell ref="L78:O78"/>
    <mergeCell ref="T78:W78"/>
    <mergeCell ref="H78:K78"/>
    <mergeCell ref="H89:K89"/>
    <mergeCell ref="C118:M124"/>
    <mergeCell ref="P105:S105"/>
    <mergeCell ref="T105:W105"/>
    <mergeCell ref="L116:O116"/>
    <mergeCell ref="P116:S116"/>
    <mergeCell ref="L117:O117"/>
    <mergeCell ref="P117:S117"/>
    <mergeCell ref="T116:W116"/>
    <mergeCell ref="T117:W117"/>
    <mergeCell ref="C113:G113"/>
    <mergeCell ref="C114:G114"/>
    <mergeCell ref="C115:G115"/>
    <mergeCell ref="C77:W77"/>
    <mergeCell ref="H105:K105"/>
    <mergeCell ref="H116:K116"/>
    <mergeCell ref="H117:K11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D7C1-7D05-471C-8040-44D1551A75D6}">
  <sheetPr codeName="Planilha5">
    <tabColor theme="0"/>
  </sheetPr>
  <dimension ref="A1:KG349"/>
  <sheetViews>
    <sheetView showGridLines="0" zoomScale="70" zoomScaleNormal="70" workbookViewId="0"/>
  </sheetViews>
  <sheetFormatPr defaultColWidth="0" defaultRowHeight="13.5" zeroHeight="1"/>
  <cols>
    <col min="1" max="1" width="46.7265625" style="11" customWidth="1"/>
    <col min="2" max="2" width="7.81640625" style="11" customWidth="1"/>
    <col min="3" max="14" width="20.7265625" style="11" customWidth="1"/>
    <col min="15" max="16384" width="20.7265625" style="11" hidden="1"/>
  </cols>
  <sheetData>
    <row r="1" spans="1:22" ht="15" customHeight="1">
      <c r="A1" s="69"/>
    </row>
    <row r="2" spans="1:22" ht="15" customHeight="1">
      <c r="A2" s="69"/>
    </row>
    <row r="3" spans="1:22" s="296" customFormat="1" ht="39.65" customHeight="1">
      <c r="A3" s="295"/>
      <c r="C3" s="1228" t="s">
        <v>973</v>
      </c>
      <c r="D3" s="1229"/>
      <c r="E3" s="1229"/>
      <c r="F3" s="1229"/>
      <c r="G3" s="1229"/>
      <c r="H3" s="1229"/>
      <c r="I3" s="1229"/>
      <c r="J3" s="1229"/>
      <c r="K3" s="1229"/>
      <c r="L3" s="1229"/>
      <c r="M3" s="1229"/>
      <c r="N3" s="1229"/>
      <c r="O3" s="1229"/>
      <c r="P3" s="1229"/>
      <c r="Q3" s="1229"/>
      <c r="R3" s="1229"/>
      <c r="S3" s="1229"/>
      <c r="T3" s="1229"/>
      <c r="U3" s="1229"/>
      <c r="V3" s="1229"/>
    </row>
    <row r="4" spans="1:22" ht="15" customHeight="1">
      <c r="A4" s="69"/>
    </row>
    <row r="5" spans="1:22" ht="15" customHeight="1">
      <c r="A5" s="69"/>
    </row>
    <row r="6" spans="1:22" ht="15.5">
      <c r="A6" s="69"/>
      <c r="C6" s="1625" t="s">
        <v>448</v>
      </c>
      <c r="D6" s="1625"/>
      <c r="E6" s="1625"/>
      <c r="F6" s="1625"/>
      <c r="G6" s="1625"/>
      <c r="H6" s="1625"/>
      <c r="I6" s="1625"/>
      <c r="J6" s="1625"/>
      <c r="K6" s="1625"/>
      <c r="L6" s="1625"/>
      <c r="M6" s="1625"/>
    </row>
    <row r="7" spans="1:22" ht="15" customHeight="1">
      <c r="A7" s="69"/>
      <c r="C7" s="1655" t="s">
        <v>1519</v>
      </c>
      <c r="D7" s="1655"/>
      <c r="E7" s="1655"/>
      <c r="F7" s="1655"/>
      <c r="G7" s="1655"/>
      <c r="H7" s="1655"/>
      <c r="I7" s="1655"/>
      <c r="J7" s="1655"/>
      <c r="K7" s="1655"/>
      <c r="L7" s="1655"/>
      <c r="M7" s="1655"/>
    </row>
    <row r="8" spans="1:22" ht="15" customHeight="1">
      <c r="A8" s="69"/>
      <c r="C8" s="1547"/>
      <c r="D8" s="1547"/>
      <c r="E8" s="1547"/>
      <c r="F8" s="1547"/>
      <c r="G8" s="1547"/>
      <c r="H8" s="1547"/>
      <c r="I8" s="1547"/>
      <c r="J8" s="1547"/>
      <c r="K8" s="1547"/>
      <c r="L8" s="1547"/>
      <c r="M8" s="1547"/>
    </row>
    <row r="9" spans="1:22" ht="15" customHeight="1">
      <c r="A9" s="69"/>
      <c r="C9" s="1547"/>
      <c r="D9" s="1547"/>
      <c r="E9" s="1547"/>
      <c r="F9" s="1547"/>
      <c r="G9" s="1547"/>
      <c r="H9" s="1547"/>
      <c r="I9" s="1547"/>
      <c r="J9" s="1547"/>
      <c r="K9" s="1547"/>
      <c r="L9" s="1547"/>
      <c r="M9" s="1547"/>
    </row>
    <row r="10" spans="1:22" ht="15" customHeight="1">
      <c r="A10" s="69"/>
      <c r="C10" s="1547"/>
      <c r="D10" s="1547"/>
      <c r="E10" s="1547"/>
      <c r="F10" s="1547"/>
      <c r="G10" s="1547"/>
      <c r="H10" s="1547"/>
      <c r="I10" s="1547"/>
      <c r="J10" s="1547"/>
      <c r="K10" s="1547"/>
      <c r="L10" s="1547"/>
      <c r="M10" s="1547"/>
    </row>
    <row r="11" spans="1:22" ht="15" customHeight="1">
      <c r="A11" s="69"/>
      <c r="C11" s="1547"/>
      <c r="D11" s="1547"/>
      <c r="E11" s="1547"/>
      <c r="F11" s="1547"/>
      <c r="G11" s="1547"/>
      <c r="H11" s="1547"/>
      <c r="I11" s="1547"/>
      <c r="J11" s="1547"/>
      <c r="K11" s="1547"/>
      <c r="L11" s="1547"/>
      <c r="M11" s="1547"/>
    </row>
    <row r="12" spans="1:22" ht="15" customHeight="1">
      <c r="A12" s="69"/>
      <c r="C12" s="1547"/>
      <c r="D12" s="1547"/>
      <c r="E12" s="1547"/>
      <c r="F12" s="1547"/>
      <c r="G12" s="1547"/>
      <c r="H12" s="1547"/>
      <c r="I12" s="1547"/>
      <c r="J12" s="1547"/>
      <c r="K12" s="1547"/>
      <c r="L12" s="1547"/>
      <c r="M12" s="1547"/>
    </row>
    <row r="13" spans="1:22" ht="15" customHeight="1">
      <c r="A13" s="69"/>
      <c r="C13" s="1547"/>
      <c r="D13" s="1547"/>
      <c r="E13" s="1547"/>
      <c r="F13" s="1547"/>
      <c r="G13" s="1547"/>
      <c r="H13" s="1547"/>
      <c r="I13" s="1547"/>
      <c r="J13" s="1547"/>
      <c r="K13" s="1547"/>
      <c r="L13" s="1547"/>
      <c r="M13" s="1547"/>
    </row>
    <row r="14" spans="1:22" ht="19.5" customHeight="1">
      <c r="A14" s="69"/>
      <c r="C14" s="1547"/>
      <c r="D14" s="1547"/>
      <c r="E14" s="1547"/>
      <c r="F14" s="1547"/>
      <c r="G14" s="1547"/>
      <c r="H14" s="1547"/>
      <c r="I14" s="1547"/>
      <c r="J14" s="1547"/>
      <c r="K14" s="1547"/>
      <c r="L14" s="1547"/>
      <c r="M14" s="1547"/>
    </row>
    <row r="15" spans="1:22" ht="15" customHeight="1">
      <c r="A15" s="69"/>
      <c r="M15" s="11" t="s">
        <v>42</v>
      </c>
      <c r="N15" s="11" t="s">
        <v>42</v>
      </c>
      <c r="O15" s="11" t="s">
        <v>42</v>
      </c>
    </row>
    <row r="16" spans="1:22" ht="15" customHeight="1">
      <c r="A16" s="69"/>
    </row>
    <row r="17" spans="1:266" s="66" customFormat="1" ht="33" customHeight="1">
      <c r="A17" s="69"/>
      <c r="B17" s="11"/>
      <c r="C17" s="1590" t="s">
        <v>449</v>
      </c>
      <c r="D17" s="1672"/>
      <c r="E17" s="1672"/>
      <c r="F17" s="1672"/>
      <c r="G17" s="1672"/>
      <c r="H17" s="1672"/>
      <c r="I17" s="1672"/>
      <c r="J17" s="1672"/>
      <c r="K17" s="1672"/>
      <c r="L17" s="1672"/>
      <c r="M17" s="1672"/>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row>
    <row r="18" spans="1:266" ht="15" customHeight="1">
      <c r="A18" s="69"/>
      <c r="C18" s="1676" t="s">
        <v>203</v>
      </c>
      <c r="D18" s="1676"/>
      <c r="E18" s="1676"/>
      <c r="F18" s="1676"/>
      <c r="G18" s="1676"/>
      <c r="H18" s="1676"/>
      <c r="I18" s="1676"/>
      <c r="J18" s="1676"/>
      <c r="K18" s="1676"/>
      <c r="L18" s="1676"/>
    </row>
    <row r="19" spans="1:266" ht="15" customHeight="1">
      <c r="A19" s="69"/>
      <c r="C19" s="1574"/>
      <c r="D19" s="1574"/>
      <c r="E19" s="1574"/>
      <c r="F19" s="1574"/>
      <c r="G19" s="1574"/>
      <c r="H19" s="1574"/>
      <c r="I19" s="52">
        <v>2022</v>
      </c>
      <c r="J19" s="52">
        <v>2023</v>
      </c>
      <c r="K19" s="52">
        <v>2024</v>
      </c>
      <c r="L19" s="52">
        <v>2025</v>
      </c>
    </row>
    <row r="20" spans="1:266" ht="15" customHeight="1">
      <c r="A20" s="69"/>
      <c r="C20" s="1338" t="s">
        <v>204</v>
      </c>
      <c r="D20" s="1338"/>
      <c r="E20" s="1338"/>
      <c r="F20" s="1338"/>
      <c r="G20" s="1338"/>
      <c r="H20" s="1339"/>
      <c r="I20" s="71">
        <v>32</v>
      </c>
      <c r="J20" s="134">
        <v>32</v>
      </c>
      <c r="K20" s="71">
        <v>32</v>
      </c>
      <c r="L20" s="1035">
        <v>30</v>
      </c>
    </row>
    <row r="21" spans="1:266" ht="15" customHeight="1">
      <c r="A21" s="69"/>
      <c r="C21" s="1338" t="s">
        <v>205</v>
      </c>
      <c r="D21" s="1338"/>
      <c r="E21" s="1338"/>
      <c r="F21" s="1338"/>
      <c r="G21" s="1338"/>
      <c r="H21" s="1339"/>
      <c r="I21" s="71">
        <v>15</v>
      </c>
      <c r="J21" s="134">
        <v>15</v>
      </c>
      <c r="K21" s="71">
        <v>15</v>
      </c>
      <c r="L21" s="1035">
        <v>14</v>
      </c>
    </row>
    <row r="22" spans="1:266" ht="15" customHeight="1">
      <c r="A22" s="69"/>
      <c r="C22" s="1338" t="s">
        <v>206</v>
      </c>
      <c r="D22" s="1338"/>
      <c r="E22" s="1338"/>
      <c r="F22" s="1338"/>
      <c r="G22" s="1338"/>
      <c r="H22" s="1339"/>
      <c r="I22" s="896">
        <v>0.47</v>
      </c>
      <c r="J22" s="897">
        <v>0.47</v>
      </c>
      <c r="K22" s="896">
        <v>0.47</v>
      </c>
      <c r="L22" s="1036">
        <f>L21/L20</f>
        <v>0.46666666666666667</v>
      </c>
    </row>
    <row r="23" spans="1:266" ht="15" customHeight="1">
      <c r="A23" s="69"/>
      <c r="C23" s="1338" t="s">
        <v>207</v>
      </c>
      <c r="D23" s="1338"/>
      <c r="E23" s="1338"/>
      <c r="F23" s="1338"/>
      <c r="G23" s="1338"/>
      <c r="H23" s="1339"/>
      <c r="I23" s="71">
        <v>27</v>
      </c>
      <c r="J23" s="134">
        <v>28</v>
      </c>
      <c r="K23" s="71">
        <v>37</v>
      </c>
      <c r="L23" s="136">
        <v>33</v>
      </c>
    </row>
    <row r="24" spans="1:266" ht="15" customHeight="1">
      <c r="A24" s="69"/>
      <c r="C24" s="1338" t="s">
        <v>208</v>
      </c>
      <c r="D24" s="1338"/>
      <c r="E24" s="1338"/>
      <c r="F24" s="1338"/>
      <c r="G24" s="1338"/>
      <c r="H24" s="1339"/>
      <c r="I24" s="15">
        <v>0.9</v>
      </c>
      <c r="J24" s="135">
        <v>0.93</v>
      </c>
      <c r="K24" s="15">
        <v>0.94</v>
      </c>
      <c r="L24" s="137">
        <v>0.93</v>
      </c>
    </row>
    <row r="25" spans="1:266" ht="15" customHeight="1">
      <c r="A25" s="69"/>
    </row>
    <row r="26" spans="1:266" ht="15" customHeight="1">
      <c r="A26" s="69"/>
    </row>
    <row r="27" spans="1:266" ht="15" customHeight="1">
      <c r="A27" s="69"/>
      <c r="C27" s="1677" t="s">
        <v>209</v>
      </c>
      <c r="D27" s="1678"/>
      <c r="E27" s="1678"/>
      <c r="F27" s="1678"/>
      <c r="G27" s="1678"/>
      <c r="H27" s="1678"/>
      <c r="I27" s="1678"/>
      <c r="J27" s="1678"/>
      <c r="K27" s="1678"/>
      <c r="L27" s="1678"/>
    </row>
    <row r="28" spans="1:266" ht="15" customHeight="1">
      <c r="A28" s="69"/>
      <c r="C28" s="1574"/>
      <c r="D28" s="1574"/>
      <c r="E28" s="1574"/>
      <c r="F28" s="1574"/>
      <c r="G28" s="1574"/>
      <c r="H28" s="1574"/>
      <c r="I28" s="52">
        <v>2022</v>
      </c>
      <c r="J28" s="52">
        <v>2023</v>
      </c>
      <c r="K28" s="52">
        <v>2024</v>
      </c>
      <c r="L28" s="52">
        <v>2025</v>
      </c>
    </row>
    <row r="29" spans="1:266" ht="15" customHeight="1">
      <c r="A29" s="69"/>
      <c r="C29" s="1338" t="s">
        <v>210</v>
      </c>
      <c r="D29" s="1338"/>
      <c r="E29" s="1338"/>
      <c r="F29" s="1338"/>
      <c r="G29" s="1338"/>
      <c r="H29" s="1339"/>
      <c r="I29" s="71">
        <v>59</v>
      </c>
      <c r="J29" s="134">
        <v>60</v>
      </c>
      <c r="K29" s="71">
        <v>48</v>
      </c>
      <c r="L29" s="1035">
        <v>43</v>
      </c>
    </row>
    <row r="30" spans="1:266" ht="15" customHeight="1">
      <c r="A30" s="69"/>
      <c r="C30" s="1338" t="s">
        <v>450</v>
      </c>
      <c r="D30" s="1338"/>
      <c r="E30" s="1338"/>
      <c r="F30" s="1338"/>
      <c r="G30" s="1338"/>
      <c r="H30" s="1339"/>
      <c r="I30" s="71">
        <v>1</v>
      </c>
      <c r="J30" s="134">
        <v>1</v>
      </c>
      <c r="K30" s="71">
        <v>2</v>
      </c>
      <c r="L30" s="136">
        <v>2</v>
      </c>
    </row>
    <row r="31" spans="1:266" ht="64.900000000000006" customHeight="1">
      <c r="A31" s="69"/>
      <c r="C31" s="1621" t="s">
        <v>1319</v>
      </c>
      <c r="D31" s="1621"/>
      <c r="E31" s="1621"/>
      <c r="F31" s="1621"/>
      <c r="G31" s="1621"/>
      <c r="H31" s="1621"/>
      <c r="I31" s="1621"/>
      <c r="J31" s="1621"/>
      <c r="K31" s="1621"/>
      <c r="L31" s="1621"/>
    </row>
    <row r="32" spans="1:266" ht="15" customHeight="1">
      <c r="A32" s="69"/>
    </row>
    <row r="33" spans="1:267" ht="15" customHeight="1">
      <c r="A33" s="69"/>
    </row>
    <row r="34" spans="1:267" ht="15" customHeight="1">
      <c r="A34" s="69"/>
      <c r="C34" s="1673" t="s">
        <v>1139</v>
      </c>
      <c r="D34" s="1674"/>
      <c r="E34" s="1674"/>
      <c r="F34" s="1674"/>
      <c r="G34" s="1674"/>
      <c r="H34" s="1674"/>
      <c r="I34" s="1674"/>
      <c r="J34" s="1674"/>
      <c r="K34" s="1674"/>
      <c r="L34" s="1674"/>
      <c r="M34" s="1675"/>
    </row>
    <row r="35" spans="1:267" s="12" customFormat="1" ht="15" customHeight="1">
      <c r="A35" s="69"/>
      <c r="B35" s="11"/>
      <c r="C35" s="1655" t="s">
        <v>1296</v>
      </c>
      <c r="D35" s="1655"/>
      <c r="E35" s="1655"/>
      <c r="F35" s="1655"/>
      <c r="G35" s="1655"/>
      <c r="H35" s="1655"/>
      <c r="I35" s="1655"/>
      <c r="J35" s="1655"/>
      <c r="K35" s="1655"/>
      <c r="L35" s="1655"/>
      <c r="M35" s="1655"/>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row>
    <row r="36" spans="1:267" s="12" customFormat="1" ht="15" customHeight="1">
      <c r="A36" s="69"/>
      <c r="B36" s="11"/>
      <c r="C36" s="1547"/>
      <c r="D36" s="1547"/>
      <c r="E36" s="1547"/>
      <c r="F36" s="1547"/>
      <c r="G36" s="1547"/>
      <c r="H36" s="1547"/>
      <c r="I36" s="1547"/>
      <c r="J36" s="1547"/>
      <c r="K36" s="1547"/>
      <c r="L36" s="1547"/>
      <c r="M36" s="1547"/>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row>
    <row r="37" spans="1:267" s="12" customFormat="1" ht="15" customHeight="1">
      <c r="A37" s="69"/>
      <c r="B37" s="11"/>
      <c r="C37" s="1547"/>
      <c r="D37" s="1547"/>
      <c r="E37" s="1547"/>
      <c r="F37" s="1547"/>
      <c r="G37" s="1547"/>
      <c r="H37" s="1547"/>
      <c r="I37" s="1547"/>
      <c r="J37" s="1547"/>
      <c r="K37" s="1547"/>
      <c r="L37" s="1547"/>
      <c r="M37" s="1547"/>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row>
    <row r="38" spans="1:267" s="12" customFormat="1" ht="15" customHeight="1">
      <c r="A38" s="69"/>
      <c r="B38" s="11"/>
      <c r="C38" s="1547"/>
      <c r="D38" s="1547"/>
      <c r="E38" s="1547"/>
      <c r="F38" s="1547"/>
      <c r="G38" s="1547"/>
      <c r="H38" s="1547"/>
      <c r="I38" s="1547"/>
      <c r="J38" s="1547"/>
      <c r="K38" s="1547"/>
      <c r="L38" s="1547"/>
      <c r="M38" s="1547"/>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row>
    <row r="39" spans="1:267" s="12" customFormat="1" ht="15" customHeight="1">
      <c r="A39" s="69"/>
      <c r="B39" s="11"/>
      <c r="C39" s="1547"/>
      <c r="D39" s="1547"/>
      <c r="E39" s="1547"/>
      <c r="F39" s="1547"/>
      <c r="G39" s="1547"/>
      <c r="H39" s="1547"/>
      <c r="I39" s="1547"/>
      <c r="J39" s="1547"/>
      <c r="K39" s="1547"/>
      <c r="L39" s="1547"/>
      <c r="M39" s="1547"/>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row>
    <row r="40" spans="1:267" s="12" customFormat="1" ht="15" customHeight="1">
      <c r="A40" s="69"/>
      <c r="B40" s="11"/>
      <c r="C40" s="1547"/>
      <c r="D40" s="1547"/>
      <c r="E40" s="1547"/>
      <c r="F40" s="1547"/>
      <c r="G40" s="1547"/>
      <c r="H40" s="1547"/>
      <c r="I40" s="1547"/>
      <c r="J40" s="1547"/>
      <c r="K40" s="1547"/>
      <c r="L40" s="1547"/>
      <c r="M40" s="1547"/>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row>
    <row r="41" spans="1:267" s="12" customFormat="1" ht="15" customHeight="1">
      <c r="A41" s="69"/>
      <c r="B41" s="11"/>
      <c r="C41" s="1547"/>
      <c r="D41" s="1547"/>
      <c r="E41" s="1547"/>
      <c r="F41" s="1547"/>
      <c r="G41" s="1547"/>
      <c r="H41" s="1547"/>
      <c r="I41" s="1547"/>
      <c r="J41" s="1547"/>
      <c r="K41" s="1547"/>
      <c r="L41" s="1547"/>
      <c r="M41" s="1547"/>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row>
    <row r="42" spans="1:267" s="12" customFormat="1" ht="15" customHeight="1">
      <c r="A42" s="69"/>
      <c r="B42" s="11"/>
      <c r="C42" s="1547"/>
      <c r="D42" s="1547"/>
      <c r="E42" s="1547"/>
      <c r="F42" s="1547"/>
      <c r="G42" s="1547"/>
      <c r="H42" s="1547"/>
      <c r="I42" s="1547"/>
      <c r="J42" s="1547"/>
      <c r="K42" s="1547"/>
      <c r="L42" s="1547"/>
      <c r="M42" s="1547"/>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row>
    <row r="43" spans="1:267" s="12" customFormat="1" ht="15" customHeight="1">
      <c r="A43" s="69"/>
      <c r="B43" s="11"/>
      <c r="C43" s="1547"/>
      <c r="D43" s="1547"/>
      <c r="E43" s="1547"/>
      <c r="F43" s="1547"/>
      <c r="G43" s="1547"/>
      <c r="H43" s="1547"/>
      <c r="I43" s="1547"/>
      <c r="J43" s="1547"/>
      <c r="K43" s="1547"/>
      <c r="L43" s="1547"/>
      <c r="M43" s="1547"/>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row>
    <row r="44" spans="1:267" s="12" customFormat="1" ht="15" customHeight="1">
      <c r="A44" s="69"/>
      <c r="B44" s="11"/>
      <c r="C44" s="1547"/>
      <c r="D44" s="1547"/>
      <c r="E44" s="1547"/>
      <c r="F44" s="1547"/>
      <c r="G44" s="1547"/>
      <c r="H44" s="1547"/>
      <c r="I44" s="1547"/>
      <c r="J44" s="1547"/>
      <c r="K44" s="1547"/>
      <c r="L44" s="1547"/>
      <c r="M44" s="1547"/>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row>
    <row r="45" spans="1:267" s="12" customFormat="1" ht="17.25" customHeight="1">
      <c r="A45" s="69"/>
      <c r="B45" s="11"/>
      <c r="C45" s="1548"/>
      <c r="D45" s="1548"/>
      <c r="E45" s="1548"/>
      <c r="F45" s="1548"/>
      <c r="G45" s="1548"/>
      <c r="H45" s="1548"/>
      <c r="I45" s="1548"/>
      <c r="J45" s="1548"/>
      <c r="K45" s="1548"/>
      <c r="L45" s="1548"/>
      <c r="M45" s="1548"/>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row>
    <row r="46" spans="1:267" s="12" customFormat="1" ht="17.25" customHeight="1">
      <c r="A46" s="69"/>
      <c r="B46" s="11"/>
      <c r="C46" s="88"/>
      <c r="D46" s="88"/>
      <c r="E46" s="88"/>
      <c r="F46" s="88"/>
      <c r="G46" s="88"/>
      <c r="H46" s="88"/>
      <c r="I46" s="88"/>
      <c r="J46" s="88"/>
      <c r="K46" s="88"/>
      <c r="L46" s="88"/>
      <c r="M46" s="88"/>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row>
    <row r="47" spans="1:267" s="12" customFormat="1" ht="17.25" customHeight="1">
      <c r="A47" s="69"/>
      <c r="B47" s="11"/>
      <c r="C47" s="88"/>
      <c r="D47" s="88"/>
      <c r="E47" s="88"/>
      <c r="F47" s="88"/>
      <c r="G47" s="88"/>
      <c r="H47" s="88"/>
      <c r="I47" s="88"/>
      <c r="J47" s="88"/>
      <c r="K47" s="88"/>
      <c r="L47" s="88"/>
      <c r="M47" s="88"/>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row>
    <row r="48" spans="1:267" s="12" customFormat="1" ht="15" customHeight="1">
      <c r="A48" s="69"/>
      <c r="B48" s="11"/>
      <c r="C48" s="1662" t="s">
        <v>458</v>
      </c>
      <c r="D48" s="1663"/>
      <c r="E48" s="1663"/>
      <c r="F48" s="1663"/>
      <c r="G48" s="1663"/>
      <c r="H48" s="1663"/>
      <c r="I48" s="1663"/>
      <c r="J48" s="1663"/>
      <c r="K48" s="1663"/>
      <c r="L48" s="1663"/>
      <c r="M48" s="1664"/>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row>
    <row r="49" spans="1:274" s="12" customFormat="1" ht="15" customHeight="1">
      <c r="A49" s="69"/>
      <c r="B49" s="11"/>
      <c r="C49" s="1656" t="s">
        <v>392</v>
      </c>
      <c r="D49" s="1657"/>
      <c r="E49" s="1657"/>
      <c r="F49" s="1661">
        <v>2022</v>
      </c>
      <c r="G49" s="1661"/>
      <c r="H49" s="1661">
        <v>2023</v>
      </c>
      <c r="I49" s="1661"/>
      <c r="J49" s="1661">
        <v>2024</v>
      </c>
      <c r="K49" s="1661"/>
      <c r="L49" s="1661">
        <v>2025</v>
      </c>
      <c r="M49" s="166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row>
    <row r="50" spans="1:274" s="12" customFormat="1" ht="15" customHeight="1">
      <c r="A50" s="69"/>
      <c r="B50" s="11"/>
      <c r="C50" s="1654" t="s">
        <v>451</v>
      </c>
      <c r="D50" s="1654"/>
      <c r="E50" s="1654"/>
      <c r="F50" s="1665">
        <v>5752091</v>
      </c>
      <c r="G50" s="1666"/>
      <c r="H50" s="1660">
        <v>4562780</v>
      </c>
      <c r="I50" s="1660"/>
      <c r="J50" s="1665">
        <v>4044374.15</v>
      </c>
      <c r="K50" s="1666"/>
      <c r="L50" s="1660">
        <v>4100512.32</v>
      </c>
      <c r="M50" s="1660"/>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row>
    <row r="51" spans="1:274" s="12" customFormat="1" ht="15" customHeight="1">
      <c r="A51" s="69"/>
      <c r="B51" s="11"/>
      <c r="C51" s="1499" t="s">
        <v>452</v>
      </c>
      <c r="D51" s="1499"/>
      <c r="E51" s="1499"/>
      <c r="F51" s="1658">
        <v>128984</v>
      </c>
      <c r="G51" s="1659"/>
      <c r="H51" s="1660">
        <v>160000</v>
      </c>
      <c r="I51" s="1660"/>
      <c r="J51" s="1658">
        <v>163974.09</v>
      </c>
      <c r="K51" s="1659"/>
      <c r="L51" s="1660" t="s">
        <v>86</v>
      </c>
      <c r="M51" s="1660"/>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row>
    <row r="52" spans="1:274" s="12" customFormat="1" ht="15" customHeight="1">
      <c r="A52" s="69"/>
      <c r="B52" s="11"/>
      <c r="C52" s="1499" t="s">
        <v>454</v>
      </c>
      <c r="D52" s="1499"/>
      <c r="E52" s="1499"/>
      <c r="F52" s="1658">
        <v>2041787</v>
      </c>
      <c r="G52" s="1659"/>
      <c r="H52" s="1660">
        <v>2885681</v>
      </c>
      <c r="I52" s="1660"/>
      <c r="J52" s="1658">
        <v>4230990.8</v>
      </c>
      <c r="K52" s="1659"/>
      <c r="L52" s="1660">
        <v>4225288.1900000004</v>
      </c>
      <c r="M52" s="1660"/>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row>
    <row r="53" spans="1:274" s="12" customFormat="1" ht="15" customHeight="1">
      <c r="A53" s="69"/>
      <c r="B53" s="11"/>
      <c r="C53" s="1338" t="s">
        <v>453</v>
      </c>
      <c r="D53" s="1338"/>
      <c r="E53" s="1338"/>
      <c r="F53" s="1658">
        <v>294470</v>
      </c>
      <c r="G53" s="1659"/>
      <c r="H53" s="1660">
        <v>198925</v>
      </c>
      <c r="I53" s="1660"/>
      <c r="J53" s="1658">
        <v>1558491</v>
      </c>
      <c r="K53" s="1659"/>
      <c r="L53" s="1660">
        <v>1007173.82</v>
      </c>
      <c r="M53" s="1660"/>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row>
    <row r="54" spans="1:274" s="12" customFormat="1" ht="15" customHeight="1">
      <c r="A54" s="69"/>
      <c r="B54" s="11"/>
      <c r="C54" s="1338" t="s">
        <v>221</v>
      </c>
      <c r="D54" s="1338"/>
      <c r="E54" s="1338"/>
      <c r="F54" s="1658">
        <v>516590</v>
      </c>
      <c r="G54" s="1659"/>
      <c r="H54" s="1660">
        <v>1858351</v>
      </c>
      <c r="I54" s="1660"/>
      <c r="J54" s="1658">
        <v>415600</v>
      </c>
      <c r="K54" s="1659"/>
      <c r="L54" s="1660" t="s">
        <v>86</v>
      </c>
      <c r="M54" s="1660"/>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row>
    <row r="55" spans="1:274" s="12" customFormat="1" ht="15">
      <c r="A55" s="69"/>
      <c r="B55" s="11"/>
      <c r="C55" s="1338" t="s">
        <v>455</v>
      </c>
      <c r="D55" s="1338"/>
      <c r="E55" s="1338"/>
      <c r="F55" s="1667">
        <f>SUM(F50:G54)</f>
        <v>8733922</v>
      </c>
      <c r="G55" s="1668"/>
      <c r="H55" s="1669">
        <f>SUM(H50:I54)</f>
        <v>9665737</v>
      </c>
      <c r="I55" s="1669"/>
      <c r="J55" s="1670">
        <f>SUM(J50:K54)</f>
        <v>10413430.039999999</v>
      </c>
      <c r="K55" s="1671"/>
      <c r="L55" s="1669">
        <f>SUM(L50:M54)</f>
        <v>9332974.3300000001</v>
      </c>
      <c r="M55" s="1669"/>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row>
    <row r="56" spans="1:274" s="12" customFormat="1" ht="56.25" customHeight="1">
      <c r="A56" s="69"/>
      <c r="B56" s="11"/>
      <c r="C56" s="1336" t="s">
        <v>1297</v>
      </c>
      <c r="D56" s="1337"/>
      <c r="E56" s="1337"/>
      <c r="F56" s="1337"/>
      <c r="G56" s="1337"/>
      <c r="H56" s="1337"/>
      <c r="I56" s="1337"/>
      <c r="J56" s="1337"/>
      <c r="K56" s="1337"/>
      <c r="L56" s="1337"/>
      <c r="M56" s="1337"/>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row>
    <row r="57" spans="1:274" s="12" customFormat="1" ht="15" customHeight="1">
      <c r="A57" s="69"/>
      <c r="B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row>
    <row r="58" spans="1:274" s="12" customFormat="1" ht="15" customHeight="1">
      <c r="A58" s="69"/>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row>
    <row r="59" spans="1:274" s="12" customFormat="1" ht="15.5">
      <c r="A59" s="69"/>
      <c r="B59" s="11"/>
      <c r="C59" s="1592" t="s">
        <v>457</v>
      </c>
      <c r="D59" s="1593"/>
      <c r="E59" s="1593"/>
      <c r="F59" s="1593"/>
      <c r="G59" s="1593"/>
      <c r="H59" s="1593"/>
      <c r="I59" s="1593"/>
      <c r="J59" s="1593"/>
      <c r="K59" s="1593"/>
      <c r="L59" s="1593"/>
      <c r="M59" s="1593"/>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row>
    <row r="60" spans="1:274" s="12" customFormat="1" ht="15">
      <c r="A60" s="69"/>
      <c r="B60" s="11"/>
      <c r="C60" s="1650" t="s">
        <v>211</v>
      </c>
      <c r="D60" s="1650"/>
      <c r="E60" s="1650"/>
      <c r="F60" s="1651"/>
      <c r="G60" s="1649" t="s">
        <v>456</v>
      </c>
      <c r="H60" s="1650"/>
      <c r="I60" s="1650"/>
      <c r="J60" s="1650"/>
      <c r="K60" s="1650"/>
      <c r="L60" s="1650"/>
      <c r="M60" s="1650"/>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row>
    <row r="61" spans="1:274" s="12" customFormat="1" ht="249.65" customHeight="1">
      <c r="A61" s="69"/>
      <c r="B61" s="11"/>
      <c r="C61" s="1499" t="s">
        <v>212</v>
      </c>
      <c r="D61" s="1499"/>
      <c r="E61" s="1499"/>
      <c r="F61" s="1499"/>
      <c r="G61" s="1652" t="s">
        <v>1298</v>
      </c>
      <c r="H61" s="1652"/>
      <c r="I61" s="1652"/>
      <c r="J61" s="1652"/>
      <c r="K61" s="1652"/>
      <c r="L61" s="1652"/>
      <c r="M61" s="1653"/>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row>
    <row r="62" spans="1:274" s="12" customFormat="1" ht="102" customHeight="1">
      <c r="A62" s="69"/>
      <c r="B62" s="11"/>
      <c r="C62" s="1654" t="s">
        <v>213</v>
      </c>
      <c r="D62" s="1654"/>
      <c r="E62" s="1654"/>
      <c r="F62" s="1654"/>
      <c r="G62" s="1629" t="s">
        <v>214</v>
      </c>
      <c r="H62" s="1629"/>
      <c r="I62" s="1629"/>
      <c r="J62" s="1629"/>
      <c r="K62" s="1629"/>
      <c r="L62" s="1629"/>
      <c r="M62" s="1630"/>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row>
    <row r="63" spans="1:274" s="12" customFormat="1" ht="99.75" customHeight="1">
      <c r="A63" s="69"/>
      <c r="B63" s="11"/>
      <c r="C63" s="1654" t="s">
        <v>215</v>
      </c>
      <c r="D63" s="1654"/>
      <c r="E63" s="1654"/>
      <c r="F63" s="1654"/>
      <c r="G63" s="1627" t="s">
        <v>1299</v>
      </c>
      <c r="H63" s="1627"/>
      <c r="I63" s="1627"/>
      <c r="J63" s="1627"/>
      <c r="K63" s="1627"/>
      <c r="L63" s="1627"/>
      <c r="M63" s="1628"/>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row>
    <row r="64" spans="1:274" s="12" customFormat="1" ht="207" customHeight="1">
      <c r="A64" s="69"/>
      <c r="B64" s="11"/>
      <c r="C64" s="1654" t="s">
        <v>216</v>
      </c>
      <c r="D64" s="1654"/>
      <c r="E64" s="1654"/>
      <c r="F64" s="1654"/>
      <c r="G64" s="1627" t="s">
        <v>1536</v>
      </c>
      <c r="H64" s="1627"/>
      <c r="I64" s="1627"/>
      <c r="J64" s="1627"/>
      <c r="K64" s="1627"/>
      <c r="L64" s="1627"/>
      <c r="M64" s="1628"/>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row>
    <row r="65" spans="1:274" s="12" customFormat="1" ht="101.25" customHeight="1">
      <c r="A65" s="69"/>
      <c r="B65" s="11"/>
      <c r="C65" s="1654" t="s">
        <v>217</v>
      </c>
      <c r="D65" s="1654"/>
      <c r="E65" s="1654"/>
      <c r="F65" s="1654"/>
      <c r="G65" s="1629" t="s">
        <v>218</v>
      </c>
      <c r="H65" s="1629"/>
      <c r="I65" s="1629"/>
      <c r="J65" s="1629"/>
      <c r="K65" s="1629"/>
      <c r="L65" s="1629"/>
      <c r="M65" s="1630"/>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row>
    <row r="66" spans="1:274" s="12" customFormat="1" ht="193.9" customHeight="1">
      <c r="A66" s="69"/>
      <c r="B66" s="11"/>
      <c r="C66" s="1654" t="s">
        <v>219</v>
      </c>
      <c r="D66" s="1654"/>
      <c r="E66" s="1654"/>
      <c r="F66" s="1654"/>
      <c r="G66" s="1627" t="s">
        <v>1537</v>
      </c>
      <c r="H66" s="1627"/>
      <c r="I66" s="1627"/>
      <c r="J66" s="1627"/>
      <c r="K66" s="1627"/>
      <c r="L66" s="1627"/>
      <c r="M66" s="1628"/>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row>
    <row r="67" spans="1:274" s="12" customFormat="1" ht="82.5" customHeight="1">
      <c r="A67" s="69"/>
      <c r="B67" s="11"/>
      <c r="C67" s="1654" t="s">
        <v>220</v>
      </c>
      <c r="D67" s="1654"/>
      <c r="E67" s="1654"/>
      <c r="F67" s="1654"/>
      <c r="G67" s="1627" t="s">
        <v>1300</v>
      </c>
      <c r="H67" s="1627"/>
      <c r="I67" s="1627"/>
      <c r="J67" s="1627"/>
      <c r="K67" s="1627"/>
      <c r="L67" s="1627"/>
      <c r="M67" s="1628"/>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row>
    <row r="68" spans="1:274" s="12" customFormat="1" ht="15" customHeight="1">
      <c r="A68" s="69"/>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row>
    <row r="69" spans="1:274" s="12" customFormat="1" ht="15" customHeight="1">
      <c r="A69" s="69"/>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row>
    <row r="70" spans="1:274" s="12" customFormat="1" ht="15" customHeight="1">
      <c r="A70" s="69"/>
      <c r="B70" s="11"/>
      <c r="C70" s="1594" t="s">
        <v>1685</v>
      </c>
      <c r="D70" s="1595"/>
      <c r="E70" s="1595"/>
      <c r="F70" s="1595"/>
      <c r="G70" s="1595"/>
      <c r="H70" s="1595"/>
      <c r="I70" s="1595"/>
      <c r="J70" s="1595"/>
      <c r="K70" s="1595"/>
      <c r="L70" s="1595"/>
      <c r="M70" s="1595"/>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row>
    <row r="71" spans="1:274" s="12" customFormat="1" ht="15" customHeight="1">
      <c r="A71" s="69"/>
      <c r="B71" s="11"/>
      <c r="C71" s="1606" t="s">
        <v>211</v>
      </c>
      <c r="D71" s="1606"/>
      <c r="E71" s="1606"/>
      <c r="F71" s="1648"/>
      <c r="G71" s="1649" t="s">
        <v>456</v>
      </c>
      <c r="H71" s="1650"/>
      <c r="I71" s="1650"/>
      <c r="J71" s="1650"/>
      <c r="K71" s="1650"/>
      <c r="L71" s="1650"/>
      <c r="M71" s="1650"/>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row>
    <row r="72" spans="1:274" s="12" customFormat="1" ht="123.75" customHeight="1">
      <c r="A72" s="69"/>
      <c r="B72" s="11"/>
      <c r="C72" s="1334" t="s">
        <v>222</v>
      </c>
      <c r="D72" s="1334"/>
      <c r="E72" s="1334"/>
      <c r="F72" s="1637"/>
      <c r="G72" s="1635" t="s">
        <v>1542</v>
      </c>
      <c r="H72" s="1635"/>
      <c r="I72" s="1635"/>
      <c r="J72" s="1635"/>
      <c r="K72" s="1635"/>
      <c r="L72" s="1635"/>
      <c r="M72" s="1636"/>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row>
    <row r="73" spans="1:274" s="12" customFormat="1" ht="75" customHeight="1">
      <c r="A73" s="69"/>
      <c r="B73" s="11"/>
      <c r="C73" s="1334" t="s">
        <v>223</v>
      </c>
      <c r="D73" s="1334" t="s">
        <v>223</v>
      </c>
      <c r="E73" s="1334" t="s">
        <v>223</v>
      </c>
      <c r="F73" s="1637" t="s">
        <v>223</v>
      </c>
      <c r="G73" s="1627" t="s">
        <v>1302</v>
      </c>
      <c r="H73" s="1627"/>
      <c r="I73" s="1627"/>
      <c r="J73" s="1627"/>
      <c r="K73" s="1627"/>
      <c r="L73" s="1627"/>
      <c r="M73" s="1628"/>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row>
    <row r="74" spans="1:274" s="12" customFormat="1" ht="97.5" customHeight="1">
      <c r="A74" s="69"/>
      <c r="B74" s="11"/>
      <c r="C74" s="1334" t="s">
        <v>224</v>
      </c>
      <c r="D74" s="1334" t="s">
        <v>224</v>
      </c>
      <c r="E74" s="1334" t="s">
        <v>224</v>
      </c>
      <c r="F74" s="1637" t="s">
        <v>224</v>
      </c>
      <c r="G74" s="1627" t="s">
        <v>1301</v>
      </c>
      <c r="H74" s="1627"/>
      <c r="I74" s="1627"/>
      <c r="J74" s="1627"/>
      <c r="K74" s="1627"/>
      <c r="L74" s="1627"/>
      <c r="M74" s="1628"/>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row>
    <row r="75" spans="1:274" s="12" customFormat="1" ht="66" customHeight="1">
      <c r="A75" s="69"/>
      <c r="B75" s="11"/>
      <c r="C75" s="1334" t="s">
        <v>225</v>
      </c>
      <c r="D75" s="1334" t="s">
        <v>225</v>
      </c>
      <c r="E75" s="1334" t="s">
        <v>225</v>
      </c>
      <c r="F75" s="1637" t="s">
        <v>225</v>
      </c>
      <c r="G75" s="1629" t="s">
        <v>226</v>
      </c>
      <c r="H75" s="1629"/>
      <c r="I75" s="1629"/>
      <c r="J75" s="1629"/>
      <c r="K75" s="1629"/>
      <c r="L75" s="1629"/>
      <c r="M75" s="1630"/>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row>
    <row r="76" spans="1:274" s="12" customFormat="1" ht="167.25" customHeight="1">
      <c r="A76" s="69"/>
      <c r="B76" s="11"/>
      <c r="C76" s="1334" t="s">
        <v>227</v>
      </c>
      <c r="D76" s="1334" t="s">
        <v>227</v>
      </c>
      <c r="E76" s="1334" t="s">
        <v>227</v>
      </c>
      <c r="F76" s="1637" t="s">
        <v>227</v>
      </c>
      <c r="G76" s="1627" t="s">
        <v>1303</v>
      </c>
      <c r="H76" s="1627"/>
      <c r="I76" s="1627"/>
      <c r="J76" s="1627"/>
      <c r="K76" s="1627"/>
      <c r="L76" s="1627"/>
      <c r="M76" s="1628"/>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row>
    <row r="77" spans="1:274" s="12" customFormat="1" ht="132.75" customHeight="1">
      <c r="A77" s="69"/>
      <c r="B77" s="11"/>
      <c r="C77" s="1334" t="s">
        <v>228</v>
      </c>
      <c r="D77" s="1334" t="s">
        <v>228</v>
      </c>
      <c r="E77" s="1334" t="s">
        <v>228</v>
      </c>
      <c r="F77" s="1637" t="s">
        <v>228</v>
      </c>
      <c r="G77" s="1627" t="s">
        <v>1304</v>
      </c>
      <c r="H77" s="1627"/>
      <c r="I77" s="1627"/>
      <c r="J77" s="1627"/>
      <c r="K77" s="1627"/>
      <c r="L77" s="1627"/>
      <c r="M77" s="1628"/>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row>
    <row r="78" spans="1:274" s="12" customFormat="1" ht="72" customHeight="1">
      <c r="A78" s="69"/>
      <c r="B78" s="11"/>
      <c r="C78" s="1334" t="s">
        <v>229</v>
      </c>
      <c r="D78" s="1334" t="s">
        <v>229</v>
      </c>
      <c r="E78" s="1334" t="s">
        <v>229</v>
      </c>
      <c r="F78" s="1637" t="s">
        <v>229</v>
      </c>
      <c r="G78" s="1629" t="s">
        <v>396</v>
      </c>
      <c r="H78" s="1629"/>
      <c r="I78" s="1629"/>
      <c r="J78" s="1629"/>
      <c r="K78" s="1629"/>
      <c r="L78" s="1629"/>
      <c r="M78" s="163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row>
    <row r="79" spans="1:274" s="12" customFormat="1" ht="15" customHeight="1">
      <c r="A79" s="69"/>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row>
    <row r="80" spans="1:274" s="12" customFormat="1" ht="15" customHeight="1">
      <c r="A80" s="69"/>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row>
    <row r="81" spans="1:267" s="12" customFormat="1" ht="15" customHeight="1">
      <c r="A81" s="69"/>
      <c r="B81" s="11"/>
      <c r="C81" s="1638" t="s">
        <v>977</v>
      </c>
      <c r="D81" s="1639"/>
      <c r="E81" s="1639"/>
      <c r="F81" s="1639"/>
      <c r="G81" s="1639"/>
      <c r="H81" s="1639"/>
      <c r="I81" s="1639"/>
      <c r="J81" s="1639"/>
      <c r="K81" s="1639"/>
      <c r="L81" s="1639"/>
      <c r="M81" s="16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row>
    <row r="82" spans="1:267" s="12" customFormat="1" ht="15" customHeight="1">
      <c r="A82" s="69"/>
      <c r="B82" s="11"/>
      <c r="C82" s="1641" t="s">
        <v>1305</v>
      </c>
      <c r="D82" s="1641"/>
      <c r="E82" s="1641"/>
      <c r="F82" s="1641"/>
      <c r="G82" s="1641"/>
      <c r="H82" s="1641"/>
      <c r="I82" s="1641"/>
      <c r="J82" s="1641"/>
      <c r="K82" s="1641"/>
      <c r="L82" s="1641"/>
      <c r="M82" s="164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row>
    <row r="83" spans="1:267" s="12" customFormat="1" ht="15" customHeight="1">
      <c r="A83" s="69"/>
      <c r="B83" s="11"/>
      <c r="C83" s="1641"/>
      <c r="D83" s="1641"/>
      <c r="E83" s="1641"/>
      <c r="F83" s="1641"/>
      <c r="G83" s="1641"/>
      <c r="H83" s="1641"/>
      <c r="I83" s="1641"/>
      <c r="J83" s="1641"/>
      <c r="K83" s="1641"/>
      <c r="L83" s="1641"/>
      <c r="M83" s="164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row>
    <row r="84" spans="1:267" s="12" customFormat="1" ht="15" customHeight="1">
      <c r="A84" s="69"/>
      <c r="B84" s="11"/>
      <c r="C84" s="1641"/>
      <c r="D84" s="1641"/>
      <c r="E84" s="1641"/>
      <c r="F84" s="1641"/>
      <c r="G84" s="1641"/>
      <c r="H84" s="1641"/>
      <c r="I84" s="1641"/>
      <c r="J84" s="1641"/>
      <c r="K84" s="1641"/>
      <c r="L84" s="1641"/>
      <c r="M84" s="164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row>
    <row r="85" spans="1:267" s="12" customFormat="1" ht="15" customHeight="1">
      <c r="A85" s="69"/>
      <c r="B85" s="11"/>
      <c r="C85" s="1641"/>
      <c r="D85" s="1641"/>
      <c r="E85" s="1641"/>
      <c r="F85" s="1641"/>
      <c r="G85" s="1641"/>
      <c r="H85" s="1641"/>
      <c r="I85" s="1641"/>
      <c r="J85" s="1641"/>
      <c r="K85" s="1641"/>
      <c r="L85" s="1641"/>
      <c r="M85" s="164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row>
    <row r="86" spans="1:267" s="12" customFormat="1" ht="15" customHeight="1">
      <c r="A86" s="69"/>
      <c r="B86" s="11"/>
      <c r="C86" s="1641"/>
      <c r="D86" s="1641"/>
      <c r="E86" s="1641"/>
      <c r="F86" s="1641"/>
      <c r="G86" s="1641"/>
      <c r="H86" s="1641"/>
      <c r="I86" s="1641"/>
      <c r="J86" s="1641"/>
      <c r="K86" s="1641"/>
      <c r="L86" s="1641"/>
      <c r="M86" s="164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row>
    <row r="87" spans="1:267" s="12" customFormat="1" ht="15" customHeight="1">
      <c r="A87" s="69"/>
      <c r="B87" s="11"/>
      <c r="C87" s="1641"/>
      <c r="D87" s="1641"/>
      <c r="E87" s="1641"/>
      <c r="F87" s="1641"/>
      <c r="G87" s="1641"/>
      <c r="H87" s="1641"/>
      <c r="I87" s="1641"/>
      <c r="J87" s="1641"/>
      <c r="K87" s="1641"/>
      <c r="L87" s="1641"/>
      <c r="M87" s="164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row>
    <row r="88" spans="1:267" s="12" customFormat="1" ht="15" customHeight="1">
      <c r="A88" s="69"/>
      <c r="B88" s="11"/>
      <c r="C88" s="1641"/>
      <c r="D88" s="1641"/>
      <c r="E88" s="1641"/>
      <c r="F88" s="1641"/>
      <c r="G88" s="1641"/>
      <c r="H88" s="1641"/>
      <c r="I88" s="1641"/>
      <c r="J88" s="1641"/>
      <c r="K88" s="1641"/>
      <c r="L88" s="1641"/>
      <c r="M88" s="164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row>
    <row r="89" spans="1:267" s="12" customFormat="1" ht="15" customHeight="1">
      <c r="A89" s="69"/>
      <c r="B89" s="11"/>
      <c r="C89" s="1641"/>
      <c r="D89" s="1641"/>
      <c r="E89" s="1641"/>
      <c r="F89" s="1641"/>
      <c r="G89" s="1641"/>
      <c r="H89" s="1641"/>
      <c r="I89" s="1641"/>
      <c r="J89" s="1641"/>
      <c r="K89" s="1641"/>
      <c r="L89" s="1641"/>
      <c r="M89" s="164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row>
    <row r="90" spans="1:267" s="12" customFormat="1" ht="15" customHeight="1">
      <c r="A90" s="69"/>
      <c r="B90" s="11"/>
      <c r="C90" s="1641"/>
      <c r="D90" s="1641"/>
      <c r="E90" s="1641"/>
      <c r="F90" s="1641"/>
      <c r="G90" s="1641"/>
      <c r="H90" s="1641"/>
      <c r="I90" s="1641"/>
      <c r="J90" s="1641"/>
      <c r="K90" s="1641"/>
      <c r="L90" s="1641"/>
      <c r="M90" s="164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row>
    <row r="91" spans="1:267" s="12" customFormat="1" ht="15" customHeight="1">
      <c r="A91" s="69"/>
      <c r="B91" s="11"/>
      <c r="C91" s="1641"/>
      <c r="D91" s="1641"/>
      <c r="E91" s="1641"/>
      <c r="F91" s="1641"/>
      <c r="G91" s="1641"/>
      <c r="H91" s="1641"/>
      <c r="I91" s="1641"/>
      <c r="J91" s="1641"/>
      <c r="K91" s="1641"/>
      <c r="L91" s="1641"/>
      <c r="M91" s="164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row>
    <row r="92" spans="1:267" s="12" customFormat="1" ht="15" customHeight="1">
      <c r="A92" s="69"/>
      <c r="B92" s="11"/>
      <c r="C92" s="1641"/>
      <c r="D92" s="1641"/>
      <c r="E92" s="1641"/>
      <c r="F92" s="1641"/>
      <c r="G92" s="1641"/>
      <c r="H92" s="1641"/>
      <c r="I92" s="1641"/>
      <c r="J92" s="1641"/>
      <c r="K92" s="1641"/>
      <c r="L92" s="1641"/>
      <c r="M92" s="164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row>
    <row r="93" spans="1:267" s="12" customFormat="1" ht="15" customHeight="1">
      <c r="A93" s="69"/>
      <c r="B93" s="11"/>
      <c r="C93" s="1641"/>
      <c r="D93" s="1641"/>
      <c r="E93" s="1641"/>
      <c r="F93" s="1641"/>
      <c r="G93" s="1641"/>
      <c r="H93" s="1641"/>
      <c r="I93" s="1641"/>
      <c r="J93" s="1641"/>
      <c r="K93" s="1641"/>
      <c r="L93" s="1641"/>
      <c r="M93" s="164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row>
    <row r="94" spans="1:267" s="12" customFormat="1" ht="15" customHeight="1">
      <c r="A94" s="69"/>
      <c r="B94" s="11"/>
      <c r="C94" s="1641"/>
      <c r="D94" s="1641"/>
      <c r="E94" s="1641"/>
      <c r="F94" s="1641"/>
      <c r="G94" s="1641"/>
      <c r="H94" s="1641"/>
      <c r="I94" s="1641"/>
      <c r="J94" s="1641"/>
      <c r="K94" s="1641"/>
      <c r="L94" s="1641"/>
      <c r="M94" s="164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row>
    <row r="95" spans="1:267" s="12" customFormat="1" ht="15" customHeight="1">
      <c r="A95" s="69"/>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row>
    <row r="96" spans="1:267" s="12" customFormat="1" ht="15" customHeight="1">
      <c r="A96" s="69"/>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row>
    <row r="97" spans="1:267" s="12" customFormat="1" ht="15" customHeight="1">
      <c r="A97" s="69"/>
      <c r="B97" s="11"/>
      <c r="C97" s="1642" t="s">
        <v>979</v>
      </c>
      <c r="D97" s="1643"/>
      <c r="E97" s="1643"/>
      <c r="F97" s="1643"/>
      <c r="G97" s="1643"/>
      <c r="H97" s="1643"/>
      <c r="I97" s="1643"/>
      <c r="J97" s="1643"/>
      <c r="K97" s="1643"/>
      <c r="L97" s="1643"/>
      <c r="M97" s="1644"/>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row>
    <row r="98" spans="1:267" s="12" customFormat="1" ht="15" customHeight="1">
      <c r="A98" s="69"/>
      <c r="B98" s="11"/>
      <c r="C98" s="1645" t="s">
        <v>211</v>
      </c>
      <c r="D98" s="1645"/>
      <c r="E98" s="1645"/>
      <c r="F98" s="1646"/>
      <c r="G98" s="1647" t="s">
        <v>456</v>
      </c>
      <c r="H98" s="1645"/>
      <c r="I98" s="1645"/>
      <c r="J98" s="1645"/>
      <c r="K98" s="1645"/>
      <c r="L98" s="1645"/>
      <c r="M98" s="1645"/>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row>
    <row r="99" spans="1:267" s="12" customFormat="1" ht="141" customHeight="1">
      <c r="A99" s="69"/>
      <c r="B99" s="11"/>
      <c r="C99" s="1622" t="s">
        <v>230</v>
      </c>
      <c r="D99" s="1622"/>
      <c r="E99" s="1622"/>
      <c r="F99" s="1623"/>
      <c r="G99" s="1635" t="s">
        <v>1306</v>
      </c>
      <c r="H99" s="1635"/>
      <c r="I99" s="1635"/>
      <c r="J99" s="1635"/>
      <c r="K99" s="1635"/>
      <c r="L99" s="1635"/>
      <c r="M99" s="1636"/>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row>
    <row r="100" spans="1:267" s="12" customFormat="1" ht="75" customHeight="1">
      <c r="A100" s="69"/>
      <c r="B100" s="11"/>
      <c r="C100" s="1622" t="s">
        <v>231</v>
      </c>
      <c r="D100" s="1622" t="s">
        <v>231</v>
      </c>
      <c r="E100" s="1622" t="s">
        <v>231</v>
      </c>
      <c r="F100" s="1623" t="s">
        <v>231</v>
      </c>
      <c r="G100" s="1629" t="s">
        <v>397</v>
      </c>
      <c r="H100" s="1629"/>
      <c r="I100" s="1629"/>
      <c r="J100" s="1629"/>
      <c r="K100" s="1629"/>
      <c r="L100" s="1629"/>
      <c r="M100" s="1630"/>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row>
    <row r="101" spans="1:267" s="12" customFormat="1" ht="54.75" customHeight="1">
      <c r="A101" s="69"/>
      <c r="B101" s="11"/>
      <c r="C101" s="1622" t="s">
        <v>232</v>
      </c>
      <c r="D101" s="1622" t="s">
        <v>232</v>
      </c>
      <c r="E101" s="1622" t="s">
        <v>232</v>
      </c>
      <c r="F101" s="1623" t="s">
        <v>232</v>
      </c>
      <c r="G101" s="1629" t="s">
        <v>233</v>
      </c>
      <c r="H101" s="1629"/>
      <c r="I101" s="1629"/>
      <c r="J101" s="1629"/>
      <c r="K101" s="1629"/>
      <c r="L101" s="1629"/>
      <c r="M101" s="1630"/>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row>
    <row r="102" spans="1:267" s="12" customFormat="1" ht="93" customHeight="1">
      <c r="A102" s="69"/>
      <c r="B102" s="11"/>
      <c r="C102" s="1622" t="s">
        <v>1735</v>
      </c>
      <c r="D102" s="1622" t="s">
        <v>234</v>
      </c>
      <c r="E102" s="1622" t="s">
        <v>234</v>
      </c>
      <c r="F102" s="1623" t="s">
        <v>234</v>
      </c>
      <c r="G102" s="1629" t="s">
        <v>235</v>
      </c>
      <c r="H102" s="1629"/>
      <c r="I102" s="1629"/>
      <c r="J102" s="1629"/>
      <c r="K102" s="1629"/>
      <c r="L102" s="1629"/>
      <c r="M102" s="1630"/>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row>
    <row r="103" spans="1:267" s="12" customFormat="1" ht="75.75" customHeight="1">
      <c r="A103" s="69"/>
      <c r="B103" s="11"/>
      <c r="C103" s="1622" t="s">
        <v>236</v>
      </c>
      <c r="D103" s="1622" t="s">
        <v>236</v>
      </c>
      <c r="E103" s="1622" t="s">
        <v>236</v>
      </c>
      <c r="F103" s="1623" t="s">
        <v>236</v>
      </c>
      <c r="G103" s="1627" t="s">
        <v>1307</v>
      </c>
      <c r="H103" s="1627"/>
      <c r="I103" s="1627"/>
      <c r="J103" s="1627"/>
      <c r="K103" s="1627"/>
      <c r="L103" s="1627"/>
      <c r="M103" s="1628"/>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row>
    <row r="104" spans="1:267" s="12" customFormat="1" ht="72.75" customHeight="1">
      <c r="A104" s="69"/>
      <c r="B104" s="11"/>
      <c r="C104" s="1622" t="s">
        <v>237</v>
      </c>
      <c r="D104" s="1622" t="s">
        <v>237</v>
      </c>
      <c r="E104" s="1622" t="s">
        <v>237</v>
      </c>
      <c r="F104" s="1623" t="s">
        <v>237</v>
      </c>
      <c r="G104" s="1629" t="s">
        <v>238</v>
      </c>
      <c r="H104" s="1629"/>
      <c r="I104" s="1629"/>
      <c r="J104" s="1629"/>
      <c r="K104" s="1629"/>
      <c r="L104" s="1629"/>
      <c r="M104" s="1630"/>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row>
    <row r="105" spans="1:267" s="12" customFormat="1" ht="15" customHeight="1">
      <c r="A105" s="69"/>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row>
    <row r="106" spans="1:267" s="12" customFormat="1" ht="15" customHeight="1">
      <c r="A106" s="69"/>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row>
    <row r="107" spans="1:267" s="12" customFormat="1" ht="15" customHeight="1">
      <c r="A107" s="69"/>
      <c r="B107" s="11"/>
      <c r="C107" s="1624" t="s">
        <v>459</v>
      </c>
      <c r="D107" s="1625"/>
      <c r="E107" s="1625"/>
      <c r="F107" s="1625"/>
      <c r="G107" s="1625"/>
      <c r="H107" s="1625"/>
      <c r="I107" s="1625"/>
      <c r="J107" s="1625"/>
      <c r="K107" s="1625"/>
      <c r="L107" s="1625"/>
      <c r="M107" s="1625"/>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row>
    <row r="108" spans="1:267" s="12" customFormat="1" ht="15" customHeight="1">
      <c r="A108" s="69"/>
      <c r="B108" s="11"/>
      <c r="C108" s="1626" t="s">
        <v>1320</v>
      </c>
      <c r="D108" s="1626"/>
      <c r="E108" s="1626"/>
      <c r="F108" s="1626"/>
      <c r="G108" s="1626"/>
      <c r="H108" s="1626"/>
      <c r="I108" s="1626"/>
      <c r="J108" s="1626"/>
      <c r="K108" s="1626"/>
      <c r="L108" s="1626"/>
      <c r="M108" s="1626"/>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row>
    <row r="109" spans="1:267" s="12" customFormat="1" ht="15" customHeight="1">
      <c r="A109" s="69"/>
      <c r="B109" s="11"/>
      <c r="C109" s="1276"/>
      <c r="D109" s="1276"/>
      <c r="E109" s="1276"/>
      <c r="F109" s="1276"/>
      <c r="G109" s="1276"/>
      <c r="H109" s="1276"/>
      <c r="I109" s="1276"/>
      <c r="J109" s="1276"/>
      <c r="K109" s="1276"/>
      <c r="L109" s="1276"/>
      <c r="M109" s="1276"/>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row>
    <row r="110" spans="1:267" s="12" customFormat="1" ht="15" customHeight="1">
      <c r="A110" s="69"/>
      <c r="B110" s="11"/>
      <c r="C110" s="1276"/>
      <c r="D110" s="1276"/>
      <c r="E110" s="1276"/>
      <c r="F110" s="1276"/>
      <c r="G110" s="1276"/>
      <c r="H110" s="1276"/>
      <c r="I110" s="1276"/>
      <c r="J110" s="1276"/>
      <c r="K110" s="1276"/>
      <c r="L110" s="1276"/>
      <c r="M110" s="1276"/>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row>
    <row r="111" spans="1:267" s="12" customFormat="1" ht="15" customHeight="1">
      <c r="A111" s="69"/>
      <c r="B111" s="11"/>
      <c r="C111" s="1276"/>
      <c r="D111" s="1276"/>
      <c r="E111" s="1276"/>
      <c r="F111" s="1276"/>
      <c r="G111" s="1276"/>
      <c r="H111" s="1276"/>
      <c r="I111" s="1276"/>
      <c r="J111" s="1276"/>
      <c r="K111" s="1276"/>
      <c r="L111" s="1276"/>
      <c r="M111" s="1276"/>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row>
    <row r="112" spans="1:267" s="12" customFormat="1" ht="15" customHeight="1">
      <c r="A112" s="69"/>
      <c r="B112" s="11"/>
      <c r="C112" s="1276"/>
      <c r="D112" s="1276"/>
      <c r="E112" s="1276"/>
      <c r="F112" s="1276"/>
      <c r="G112" s="1276"/>
      <c r="H112" s="1276"/>
      <c r="I112" s="1276"/>
      <c r="J112" s="1276"/>
      <c r="K112" s="1276"/>
      <c r="L112" s="1276"/>
      <c r="M112" s="1276"/>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row>
    <row r="113" spans="1:266" s="12" customFormat="1" ht="15" customHeight="1">
      <c r="A113" s="69"/>
      <c r="B113" s="11"/>
      <c r="C113" s="1276"/>
      <c r="D113" s="1276"/>
      <c r="E113" s="1276"/>
      <c r="F113" s="1276"/>
      <c r="G113" s="1276"/>
      <c r="H113" s="1276"/>
      <c r="I113" s="1276"/>
      <c r="J113" s="1276"/>
      <c r="K113" s="1276"/>
      <c r="L113" s="1276"/>
      <c r="M113" s="1276"/>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row>
    <row r="114" spans="1:266" s="12" customFormat="1" ht="15" customHeight="1">
      <c r="A114" s="69"/>
      <c r="B114" s="11"/>
      <c r="C114" s="1276"/>
      <c r="D114" s="1276"/>
      <c r="E114" s="1276"/>
      <c r="F114" s="1276"/>
      <c r="G114" s="1276"/>
      <c r="H114" s="1276"/>
      <c r="I114" s="1276"/>
      <c r="J114" s="1276"/>
      <c r="K114" s="1276"/>
      <c r="L114" s="1276"/>
      <c r="M114" s="1276"/>
    </row>
    <row r="115" spans="1:266" s="12" customFormat="1" ht="15" customHeight="1">
      <c r="A115" s="69"/>
      <c r="B115" s="11"/>
      <c r="C115" s="1276"/>
      <c r="D115" s="1276"/>
      <c r="E115" s="1276"/>
      <c r="F115" s="1276"/>
      <c r="G115" s="1276"/>
      <c r="H115" s="1276"/>
      <c r="I115" s="1276"/>
      <c r="J115" s="1276"/>
      <c r="K115" s="1276"/>
      <c r="L115" s="1276"/>
      <c r="M115" s="1276"/>
    </row>
    <row r="116" spans="1:266" s="12" customFormat="1" ht="15" customHeight="1">
      <c r="A116" s="69"/>
      <c r="B116" s="11"/>
      <c r="C116" s="1276"/>
      <c r="D116" s="1276"/>
      <c r="E116" s="1276"/>
      <c r="F116" s="1276"/>
      <c r="G116" s="1276"/>
      <c r="H116" s="1276"/>
      <c r="I116" s="1276"/>
      <c r="J116" s="1276"/>
      <c r="K116" s="1276"/>
      <c r="L116" s="1276"/>
      <c r="M116" s="1276"/>
    </row>
    <row r="117" spans="1:266" s="12" customFormat="1" ht="15" customHeight="1">
      <c r="A117" s="69"/>
      <c r="B117" s="11"/>
      <c r="C117" s="1276"/>
      <c r="D117" s="1276"/>
      <c r="E117" s="1276"/>
      <c r="F117" s="1276"/>
      <c r="G117" s="1276"/>
      <c r="H117" s="1276"/>
      <c r="I117" s="1276"/>
      <c r="J117" s="1276"/>
      <c r="K117" s="1276"/>
      <c r="L117" s="1276"/>
      <c r="M117" s="1276"/>
    </row>
    <row r="118" spans="1:266" s="12" customFormat="1" ht="39" customHeight="1">
      <c r="A118" s="69"/>
      <c r="B118" s="11"/>
      <c r="C118" s="1276"/>
      <c r="D118" s="1276"/>
      <c r="E118" s="1276"/>
      <c r="F118" s="1276"/>
      <c r="G118" s="1276"/>
      <c r="H118" s="1276"/>
      <c r="I118" s="1276"/>
      <c r="J118" s="1276"/>
      <c r="K118" s="1276"/>
      <c r="L118" s="1276"/>
      <c r="M118" s="1276"/>
    </row>
    <row r="119" spans="1:266" s="12" customFormat="1" ht="15" customHeight="1">
      <c r="A119" s="69"/>
      <c r="B119" s="11"/>
      <c r="C119" s="11"/>
      <c r="D119" s="11"/>
      <c r="E119" s="11"/>
      <c r="F119" s="11"/>
      <c r="G119" s="11"/>
      <c r="H119" s="11"/>
      <c r="I119" s="11"/>
      <c r="J119" s="11"/>
    </row>
    <row r="120" spans="1:266" s="12" customFormat="1" ht="15" customHeight="1">
      <c r="A120" s="69"/>
      <c r="B120" s="11"/>
      <c r="C120" s="11"/>
      <c r="D120" s="11"/>
      <c r="E120" s="11"/>
      <c r="F120" s="11"/>
      <c r="G120" s="11"/>
      <c r="H120" s="11"/>
      <c r="I120" s="11"/>
      <c r="J120" s="11"/>
    </row>
    <row r="121" spans="1:266" s="12" customFormat="1" ht="33" customHeight="1">
      <c r="A121" s="69"/>
      <c r="B121" s="11"/>
      <c r="C121" s="1631" t="s">
        <v>978</v>
      </c>
      <c r="D121" s="1632"/>
      <c r="E121" s="1632"/>
      <c r="F121" s="1632"/>
      <c r="G121" s="1632"/>
      <c r="H121" s="1632"/>
      <c r="I121" s="1632"/>
      <c r="J121" s="1632"/>
      <c r="K121" s="1632"/>
      <c r="L121" s="1632"/>
      <c r="M121" s="1633"/>
    </row>
    <row r="122" spans="1:266" s="12" customFormat="1" ht="15" customHeight="1">
      <c r="A122" s="69"/>
      <c r="B122" s="11"/>
      <c r="C122" s="1634" t="s">
        <v>1308</v>
      </c>
      <c r="D122" s="1634"/>
      <c r="E122" s="1634"/>
      <c r="F122" s="1634"/>
      <c r="G122" s="1634"/>
      <c r="H122" s="1634"/>
      <c r="I122" s="1634"/>
      <c r="J122" s="1634"/>
      <c r="K122" s="1634"/>
      <c r="L122" s="1634"/>
      <c r="M122" s="1634"/>
    </row>
    <row r="123" spans="1:266" s="12" customFormat="1" ht="15" customHeight="1">
      <c r="A123" s="69"/>
      <c r="B123" s="11"/>
      <c r="C123" s="1252"/>
      <c r="D123" s="1252"/>
      <c r="E123" s="1252"/>
      <c r="F123" s="1252"/>
      <c r="G123" s="1252"/>
      <c r="H123" s="1252"/>
      <c r="I123" s="1252"/>
      <c r="J123" s="1252"/>
      <c r="K123" s="1252"/>
      <c r="L123" s="1252"/>
      <c r="M123" s="1252"/>
    </row>
    <row r="124" spans="1:266" ht="14.25" hidden="1" customHeight="1">
      <c r="A124" s="69"/>
      <c r="C124" s="1252"/>
      <c r="D124" s="1252"/>
      <c r="E124" s="1252"/>
      <c r="F124" s="1252"/>
      <c r="G124" s="1252"/>
      <c r="H124" s="1252"/>
      <c r="I124" s="1252"/>
      <c r="J124" s="1252"/>
      <c r="K124" s="1252"/>
      <c r="L124" s="1252"/>
      <c r="M124" s="1252"/>
    </row>
    <row r="125" spans="1:266" ht="26.5" customHeight="1">
      <c r="A125" s="69"/>
      <c r="C125" s="1252"/>
      <c r="D125" s="1252"/>
      <c r="E125" s="1252"/>
      <c r="F125" s="1252"/>
      <c r="G125" s="1252"/>
      <c r="H125" s="1252"/>
      <c r="I125" s="1252"/>
      <c r="J125" s="1252"/>
      <c r="K125" s="1252"/>
      <c r="L125" s="1252"/>
      <c r="M125" s="1252"/>
    </row>
    <row r="126" spans="1:266" ht="15" customHeight="1">
      <c r="A126" s="69"/>
    </row>
    <row r="127" spans="1:266" ht="15" customHeight="1">
      <c r="A127" s="69"/>
    </row>
    <row r="128" spans="1:266" ht="15" customHeight="1">
      <c r="A128" s="69"/>
      <c r="C128" s="1620" t="s">
        <v>1720</v>
      </c>
      <c r="D128" s="1620"/>
      <c r="E128" s="1620"/>
      <c r="F128" s="1620"/>
      <c r="G128" s="1620"/>
      <c r="H128" s="1620"/>
      <c r="I128" s="1620"/>
      <c r="J128" s="1620"/>
      <c r="K128" s="1620"/>
      <c r="L128" s="1620"/>
      <c r="M128" s="1620"/>
    </row>
    <row r="129" spans="1:13" ht="15" customHeight="1">
      <c r="A129" s="69"/>
      <c r="C129" s="1399" t="s">
        <v>1309</v>
      </c>
      <c r="D129" s="1399"/>
      <c r="E129" s="1399"/>
      <c r="F129" s="1399"/>
      <c r="G129" s="1399"/>
      <c r="H129" s="1399"/>
      <c r="I129" s="1399"/>
      <c r="J129" s="1399"/>
      <c r="K129" s="1399"/>
      <c r="L129" s="1399"/>
      <c r="M129" s="1399"/>
    </row>
    <row r="130" spans="1:13" ht="15" customHeight="1">
      <c r="A130" s="69"/>
      <c r="C130" s="1399"/>
      <c r="D130" s="1399"/>
      <c r="E130" s="1399"/>
      <c r="F130" s="1399"/>
      <c r="G130" s="1399"/>
      <c r="H130" s="1399"/>
      <c r="I130" s="1399"/>
      <c r="J130" s="1399"/>
      <c r="K130" s="1399"/>
      <c r="L130" s="1399"/>
      <c r="M130" s="1399"/>
    </row>
    <row r="131" spans="1:13" ht="15" customHeight="1">
      <c r="A131" s="69"/>
      <c r="C131" s="1399"/>
      <c r="D131" s="1399"/>
      <c r="E131" s="1399"/>
      <c r="F131" s="1399"/>
      <c r="G131" s="1399"/>
      <c r="H131" s="1399"/>
      <c r="I131" s="1399"/>
      <c r="J131" s="1399"/>
      <c r="K131" s="1399"/>
      <c r="L131" s="1399"/>
      <c r="M131" s="1399"/>
    </row>
    <row r="132" spans="1:13" ht="15" customHeight="1">
      <c r="A132" s="69"/>
      <c r="C132" s="1399"/>
      <c r="D132" s="1399"/>
      <c r="E132" s="1399"/>
      <c r="F132" s="1399"/>
      <c r="G132" s="1399"/>
      <c r="H132" s="1399"/>
      <c r="I132" s="1399"/>
      <c r="J132" s="1399"/>
      <c r="K132" s="1399"/>
      <c r="L132" s="1399"/>
      <c r="M132" s="1399"/>
    </row>
    <row r="133" spans="1:13" ht="15" customHeight="1">
      <c r="A133" s="69"/>
      <c r="C133" s="1399"/>
      <c r="D133" s="1399"/>
      <c r="E133" s="1399"/>
      <c r="F133" s="1399"/>
      <c r="G133" s="1399"/>
      <c r="H133" s="1399"/>
      <c r="I133" s="1399"/>
      <c r="J133" s="1399"/>
      <c r="K133" s="1399"/>
      <c r="L133" s="1399"/>
      <c r="M133" s="1399"/>
    </row>
    <row r="134" spans="1:13">
      <c r="A134" s="69"/>
      <c r="C134" s="1399"/>
      <c r="D134" s="1399"/>
      <c r="E134" s="1399"/>
      <c r="F134" s="1399"/>
      <c r="G134" s="1399"/>
      <c r="H134" s="1399"/>
      <c r="I134" s="1399"/>
      <c r="J134" s="1399"/>
      <c r="K134" s="1399"/>
      <c r="L134" s="1399"/>
      <c r="M134" s="1399"/>
    </row>
    <row r="135" spans="1:13">
      <c r="A135" s="69"/>
      <c r="C135" s="1399"/>
      <c r="D135" s="1399"/>
      <c r="E135" s="1399"/>
      <c r="F135" s="1399"/>
      <c r="G135" s="1399"/>
      <c r="H135" s="1399"/>
      <c r="I135" s="1399"/>
      <c r="J135" s="1399"/>
      <c r="K135" s="1399"/>
      <c r="L135" s="1399"/>
      <c r="M135" s="1399"/>
    </row>
    <row r="136" spans="1:13" ht="15" customHeight="1">
      <c r="A136" s="69"/>
      <c r="C136" s="1399"/>
      <c r="D136" s="1399"/>
      <c r="E136" s="1399"/>
      <c r="F136" s="1399"/>
      <c r="G136" s="1399"/>
      <c r="H136" s="1399"/>
      <c r="I136" s="1399"/>
      <c r="J136" s="1399"/>
      <c r="K136" s="1399"/>
      <c r="L136" s="1399"/>
      <c r="M136" s="1399"/>
    </row>
    <row r="137" spans="1:13" ht="15" customHeight="1">
      <c r="A137" s="69"/>
      <c r="C137" s="1399"/>
      <c r="D137" s="1399"/>
      <c r="E137" s="1399"/>
      <c r="F137" s="1399"/>
      <c r="G137" s="1399"/>
      <c r="H137" s="1399"/>
      <c r="I137" s="1399"/>
      <c r="J137" s="1399"/>
      <c r="K137" s="1399"/>
      <c r="L137" s="1399"/>
      <c r="M137" s="1399"/>
    </row>
    <row r="138" spans="1:13" ht="15" customHeight="1">
      <c r="A138" s="69"/>
      <c r="C138" s="1399"/>
      <c r="D138" s="1399"/>
      <c r="E138" s="1399"/>
      <c r="F138" s="1399"/>
      <c r="G138" s="1399"/>
      <c r="H138" s="1399"/>
      <c r="I138" s="1399"/>
      <c r="J138" s="1399"/>
      <c r="K138" s="1399"/>
      <c r="L138" s="1399"/>
      <c r="M138" s="1399"/>
    </row>
    <row r="139" spans="1:13">
      <c r="A139" s="69"/>
    </row>
    <row r="140" spans="1:13">
      <c r="A140" s="69"/>
    </row>
    <row r="141" spans="1:13" ht="15.5">
      <c r="A141" s="69"/>
      <c r="C141" s="1603" t="s">
        <v>1012</v>
      </c>
      <c r="D141" s="1604"/>
      <c r="E141" s="1604"/>
      <c r="F141" s="1604"/>
      <c r="G141" s="1604"/>
      <c r="H141" s="1604"/>
      <c r="I141" s="1604"/>
      <c r="J141" s="1604"/>
      <c r="K141" s="1604"/>
      <c r="L141" s="1604"/>
      <c r="M141" s="1604"/>
    </row>
    <row r="142" spans="1:13" ht="15">
      <c r="A142" s="69"/>
      <c r="C142" s="1607" t="s">
        <v>621</v>
      </c>
      <c r="D142" s="1607"/>
      <c r="E142" s="1607"/>
      <c r="F142" s="1608"/>
      <c r="G142" s="1605" t="s">
        <v>456</v>
      </c>
      <c r="H142" s="1606"/>
      <c r="I142" s="1606"/>
      <c r="J142" s="1606"/>
      <c r="K142" s="1606"/>
      <c r="L142" s="1606"/>
      <c r="M142" s="1606"/>
    </row>
    <row r="143" spans="1:13" ht="150.75" customHeight="1">
      <c r="A143" s="69"/>
      <c r="C143" s="1338" t="s">
        <v>678</v>
      </c>
      <c r="D143" s="1338"/>
      <c r="E143" s="1338"/>
      <c r="F143" s="1339"/>
      <c r="G143" s="1609" t="s">
        <v>1516</v>
      </c>
      <c r="H143" s="1610"/>
      <c r="I143" s="1610"/>
      <c r="J143" s="1610"/>
      <c r="K143" s="1610"/>
      <c r="L143" s="1610"/>
      <c r="M143" s="1610"/>
    </row>
    <row r="144" spans="1:13" ht="213" customHeight="1">
      <c r="A144" s="69"/>
      <c r="C144" s="1338" t="s">
        <v>679</v>
      </c>
      <c r="D144" s="1338"/>
      <c r="E144" s="1338"/>
      <c r="F144" s="1339"/>
      <c r="G144" s="1611" t="s">
        <v>1011</v>
      </c>
      <c r="H144" s="1612"/>
      <c r="I144" s="1612"/>
      <c r="J144" s="1612"/>
      <c r="K144" s="1612"/>
      <c r="L144" s="1612"/>
      <c r="M144" s="1612"/>
    </row>
    <row r="145" spans="1:13" ht="247.5" customHeight="1">
      <c r="A145" s="69"/>
      <c r="C145" s="1338" t="s">
        <v>680</v>
      </c>
      <c r="D145" s="1338"/>
      <c r="E145" s="1338"/>
      <c r="F145" s="1339"/>
      <c r="G145" s="1609" t="s">
        <v>1313</v>
      </c>
      <c r="H145" s="1610"/>
      <c r="I145" s="1610"/>
      <c r="J145" s="1610"/>
      <c r="K145" s="1610"/>
      <c r="L145" s="1610"/>
      <c r="M145" s="1610"/>
    </row>
    <row r="146" spans="1:13" ht="396" customHeight="1">
      <c r="A146" s="69"/>
      <c r="C146" s="1338" t="s">
        <v>1314</v>
      </c>
      <c r="D146" s="1338"/>
      <c r="E146" s="1338"/>
      <c r="F146" s="1339"/>
      <c r="G146" s="1609" t="s">
        <v>1315</v>
      </c>
      <c r="H146" s="1610"/>
      <c r="I146" s="1610"/>
      <c r="J146" s="1610"/>
      <c r="K146" s="1610"/>
      <c r="L146" s="1610"/>
      <c r="M146" s="1610"/>
    </row>
    <row r="147" spans="1:13" ht="319.5" customHeight="1">
      <c r="A147" s="69"/>
      <c r="C147" s="1338" t="s">
        <v>1310</v>
      </c>
      <c r="D147" s="1338"/>
      <c r="E147" s="1338"/>
      <c r="F147" s="1339"/>
      <c r="G147" s="1609" t="s">
        <v>1311</v>
      </c>
      <c r="H147" s="1610"/>
      <c r="I147" s="1610"/>
      <c r="J147" s="1610"/>
      <c r="K147" s="1610"/>
      <c r="L147" s="1610"/>
      <c r="M147" s="1610"/>
    </row>
    <row r="148" spans="1:13" ht="409.5" customHeight="1">
      <c r="A148" s="69"/>
      <c r="C148" s="1255" t="s">
        <v>681</v>
      </c>
      <c r="D148" s="1255"/>
      <c r="E148" s="1255"/>
      <c r="F148" s="1615"/>
      <c r="G148" s="1609" t="s">
        <v>1316</v>
      </c>
      <c r="H148" s="1617"/>
      <c r="I148" s="1617"/>
      <c r="J148" s="1617"/>
      <c r="K148" s="1617"/>
      <c r="L148" s="1617"/>
      <c r="M148" s="1617"/>
    </row>
    <row r="149" spans="1:13" ht="43.5" customHeight="1">
      <c r="A149" s="69"/>
      <c r="C149" s="1250"/>
      <c r="D149" s="1250"/>
      <c r="E149" s="1250"/>
      <c r="F149" s="1616"/>
      <c r="G149" s="1618"/>
      <c r="H149" s="1619"/>
      <c r="I149" s="1619"/>
      <c r="J149" s="1619"/>
      <c r="K149" s="1619"/>
      <c r="L149" s="1619"/>
      <c r="M149" s="1619"/>
    </row>
    <row r="150" spans="1:13" ht="294" customHeight="1">
      <c r="A150" s="69"/>
      <c r="C150" s="1338" t="s">
        <v>682</v>
      </c>
      <c r="D150" s="1338"/>
      <c r="E150" s="1338"/>
      <c r="F150" s="1339"/>
      <c r="G150" s="1613" t="s">
        <v>1555</v>
      </c>
      <c r="H150" s="1614"/>
      <c r="I150" s="1614"/>
      <c r="J150" s="1614"/>
      <c r="K150" s="1614"/>
      <c r="L150" s="1614"/>
      <c r="M150" s="1614"/>
    </row>
    <row r="151" spans="1:13" ht="15" customHeight="1">
      <c r="A151" s="69"/>
      <c r="C151" s="105"/>
      <c r="D151" s="105"/>
      <c r="E151" s="105"/>
      <c r="F151" s="105"/>
      <c r="G151" s="105"/>
      <c r="H151" s="105"/>
      <c r="I151" s="105"/>
      <c r="J151" s="105"/>
      <c r="K151" s="105"/>
      <c r="L151" s="105"/>
      <c r="M151" s="105"/>
    </row>
    <row r="152" spans="1:13" ht="15" customHeight="1">
      <c r="A152" s="69"/>
      <c r="C152" s="105"/>
      <c r="D152" s="105"/>
      <c r="E152" s="105"/>
      <c r="F152" s="105"/>
      <c r="G152" s="105"/>
      <c r="H152" s="105"/>
      <c r="I152" s="105"/>
      <c r="J152" s="105"/>
      <c r="K152" s="105"/>
      <c r="L152" s="105"/>
      <c r="M152" s="105"/>
    </row>
    <row r="153" spans="1:13" ht="15" customHeight="1">
      <c r="A153" s="69"/>
      <c r="C153" s="1603" t="s">
        <v>1075</v>
      </c>
      <c r="D153" s="1604"/>
      <c r="E153" s="1604"/>
      <c r="F153" s="1604"/>
      <c r="G153" s="1604"/>
      <c r="H153" s="1604"/>
      <c r="I153" s="1604"/>
      <c r="J153" s="1604"/>
      <c r="K153" s="1604"/>
      <c r="L153" s="1604"/>
      <c r="M153" s="1604"/>
    </row>
    <row r="154" spans="1:13" ht="38.25" customHeight="1">
      <c r="A154" s="69"/>
      <c r="C154" s="1399" t="s">
        <v>1317</v>
      </c>
      <c r="D154" s="1399"/>
      <c r="E154" s="1399"/>
      <c r="F154" s="1399"/>
      <c r="G154" s="1399"/>
      <c r="H154" s="1399"/>
      <c r="I154" s="1399"/>
      <c r="J154" s="1399"/>
      <c r="K154" s="1399"/>
      <c r="L154" s="1399"/>
      <c r="M154" s="1399"/>
    </row>
    <row r="155" spans="1:13">
      <c r="A155" s="69"/>
      <c r="C155" s="1399"/>
      <c r="D155" s="1399"/>
      <c r="E155" s="1399"/>
      <c r="F155" s="1399"/>
      <c r="G155" s="1399"/>
      <c r="H155" s="1399"/>
      <c r="I155" s="1399"/>
      <c r="J155" s="1399"/>
      <c r="K155" s="1399"/>
      <c r="L155" s="1399"/>
      <c r="M155" s="1399"/>
    </row>
    <row r="156" spans="1:13">
      <c r="A156" s="69"/>
    </row>
    <row r="157" spans="1:13" ht="15">
      <c r="A157" s="69"/>
      <c r="C157" s="1067" t="s">
        <v>1076</v>
      </c>
      <c r="D157" s="1600" t="s">
        <v>1077</v>
      </c>
      <c r="E157" s="1600"/>
      <c r="F157" s="1600" t="s">
        <v>1078</v>
      </c>
      <c r="G157" s="1600"/>
    </row>
    <row r="158" spans="1:13" s="86" customFormat="1" ht="213.75" customHeight="1">
      <c r="A158" s="69"/>
      <c r="C158" s="1066" t="s">
        <v>3</v>
      </c>
      <c r="D158" s="1601" t="s">
        <v>1318</v>
      </c>
      <c r="E158" s="1602"/>
      <c r="F158" s="1601" t="s">
        <v>1312</v>
      </c>
      <c r="G158" s="1602"/>
      <c r="H158" s="11"/>
      <c r="I158" s="11"/>
      <c r="J158" s="11"/>
      <c r="K158" s="11"/>
      <c r="L158" s="11"/>
      <c r="M158" s="11"/>
    </row>
    <row r="159" spans="1:13">
      <c r="A159" s="69"/>
      <c r="C159" s="1066" t="s">
        <v>1079</v>
      </c>
      <c r="D159" s="1596" t="s">
        <v>86</v>
      </c>
      <c r="E159" s="1597"/>
      <c r="F159" s="1598">
        <v>9</v>
      </c>
      <c r="G159" s="1599"/>
      <c r="H159" s="86"/>
      <c r="I159" s="86"/>
      <c r="J159" s="86"/>
      <c r="K159" s="86"/>
      <c r="L159" s="86"/>
      <c r="M159" s="86"/>
    </row>
    <row r="160" spans="1:13">
      <c r="A160" s="69"/>
      <c r="C160" s="1066" t="s">
        <v>1080</v>
      </c>
      <c r="D160" s="1596">
        <v>12</v>
      </c>
      <c r="E160" s="1597"/>
      <c r="F160" s="1598">
        <v>8</v>
      </c>
      <c r="G160" s="1599"/>
    </row>
    <row r="161" spans="1:293">
      <c r="A161" s="69"/>
      <c r="C161" s="1066" t="s">
        <v>1081</v>
      </c>
      <c r="D161" s="1596">
        <v>22</v>
      </c>
      <c r="E161" s="1597"/>
      <c r="F161" s="1598">
        <v>86</v>
      </c>
      <c r="G161" s="1599"/>
    </row>
    <row r="162" spans="1:293">
      <c r="A162" s="69"/>
      <c r="C162" s="1066" t="s">
        <v>1082</v>
      </c>
      <c r="D162" s="1596">
        <v>36</v>
      </c>
      <c r="E162" s="1597"/>
      <c r="F162" s="1598">
        <v>11</v>
      </c>
      <c r="G162" s="1599"/>
    </row>
    <row r="163" spans="1:293">
      <c r="A163" s="69"/>
      <c r="C163" s="1066" t="s">
        <v>1083</v>
      </c>
      <c r="D163" s="1596">
        <v>38</v>
      </c>
      <c r="E163" s="1597"/>
      <c r="F163" s="1598">
        <v>8</v>
      </c>
      <c r="G163" s="1599"/>
    </row>
    <row r="164" spans="1:293">
      <c r="A164" s="69"/>
      <c r="C164" s="1066" t="s">
        <v>1084</v>
      </c>
      <c r="D164" s="1596">
        <v>105</v>
      </c>
      <c r="E164" s="1597"/>
      <c r="F164" s="1598">
        <v>102</v>
      </c>
      <c r="G164" s="1599"/>
    </row>
    <row r="165" spans="1:293">
      <c r="A165" s="69"/>
      <c r="C165" s="1066" t="s">
        <v>1085</v>
      </c>
      <c r="D165" s="1596">
        <v>104</v>
      </c>
      <c r="E165" s="1597"/>
      <c r="F165" s="1598">
        <v>96</v>
      </c>
      <c r="G165" s="1599"/>
    </row>
    <row r="166" spans="1:293">
      <c r="A166" s="69"/>
      <c r="C166" s="1066" t="s">
        <v>1086</v>
      </c>
      <c r="D166" s="1596">
        <v>37</v>
      </c>
      <c r="E166" s="1597"/>
      <c r="F166" s="1598">
        <v>92</v>
      </c>
      <c r="G166" s="1599"/>
    </row>
    <row r="167" spans="1:293">
      <c r="A167" s="69"/>
      <c r="C167" s="1066" t="s">
        <v>1087</v>
      </c>
      <c r="D167" s="1596">
        <v>63</v>
      </c>
      <c r="E167" s="1597"/>
      <c r="F167" s="1598">
        <v>92</v>
      </c>
      <c r="G167" s="1599"/>
    </row>
    <row r="168" spans="1:293">
      <c r="A168" s="69"/>
      <c r="C168" s="1066" t="s">
        <v>1088</v>
      </c>
      <c r="D168" s="1596">
        <v>51</v>
      </c>
      <c r="E168" s="1597"/>
      <c r="F168" s="1598">
        <v>91</v>
      </c>
      <c r="G168" s="1599"/>
    </row>
    <row r="169" spans="1:293">
      <c r="A169" s="69"/>
      <c r="C169" s="1066" t="s">
        <v>1089</v>
      </c>
      <c r="D169" s="1596">
        <v>36</v>
      </c>
      <c r="E169" s="1597"/>
      <c r="F169" s="1598">
        <v>1</v>
      </c>
      <c r="G169" s="1599"/>
    </row>
    <row r="170" spans="1:293">
      <c r="A170" s="69"/>
      <c r="C170" s="1066" t="s">
        <v>1090</v>
      </c>
      <c r="D170" s="1596">
        <v>34</v>
      </c>
      <c r="E170" s="1597"/>
      <c r="F170" s="1598">
        <v>92</v>
      </c>
      <c r="G170" s="1599"/>
    </row>
    <row r="171" spans="1:293">
      <c r="A171" s="69"/>
    </row>
    <row r="172" spans="1:293">
      <c r="A172" s="69"/>
    </row>
    <row r="173" spans="1:293" s="69" customFormat="1" ht="14.25" hidden="1"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row>
    <row r="174" spans="1:293" s="69" customFormat="1" ht="14.25" hidden="1"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row>
    <row r="175" spans="1:293" s="69" customFormat="1" ht="14.25" hidden="1"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row>
    <row r="176" spans="1:293" s="69" customFormat="1" ht="14.25" hidden="1"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row>
    <row r="177" spans="1:293" s="69" customFormat="1" ht="14.25" hidden="1"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row>
    <row r="178" spans="1:293" s="69" customFormat="1" ht="14.25" hidden="1"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row>
    <row r="179" spans="1:293" s="69" customFormat="1" ht="14.25" hidden="1"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row>
    <row r="180" spans="1:293" s="69" customFormat="1" ht="14.25" hidden="1"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row>
    <row r="181" spans="1:293" s="69" customFormat="1" ht="14.25" hidden="1"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row>
    <row r="182" spans="1:293" s="69" customFormat="1" ht="14.25" hidden="1"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row>
    <row r="183" spans="1:293" s="69" customFormat="1" ht="14.25" hidden="1"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row>
    <row r="184" spans="1:293" s="69" customFormat="1" ht="14.25" hidden="1"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row>
    <row r="185" spans="1:293" s="69" customFormat="1" ht="14.25" hidden="1"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row>
    <row r="186" spans="1:293" s="69" customFormat="1" ht="14.25" hidden="1"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row>
    <row r="187" spans="1:293" s="69" customFormat="1" ht="14.25" hidden="1"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row>
    <row r="188" spans="1:293" s="69" customFormat="1" ht="14.25" hidden="1"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row>
    <row r="189" spans="1:293" s="69" customFormat="1" ht="14.25" hidden="1"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row>
    <row r="190" spans="1:293" s="69" customFormat="1" ht="14.25" hidden="1"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row>
    <row r="191" spans="1:293" s="69" customFormat="1" ht="14.25" hidden="1"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row>
    <row r="192" spans="1:293" s="69" customFormat="1" ht="14.25" hidden="1"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row>
    <row r="193" spans="1:293" s="69" customFormat="1" ht="14.25" hidden="1"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row>
    <row r="194" spans="1:293" s="69" customFormat="1" ht="14.25" hidden="1"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row>
    <row r="195" spans="1:293" s="69" customFormat="1" ht="14.25" hidden="1"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row>
    <row r="196" spans="1:293" s="69" customFormat="1" ht="14.25" hidden="1"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row>
    <row r="197" spans="1:293" s="69" customFormat="1" ht="14.25" hidden="1"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row>
    <row r="198" spans="1:293" s="69" customFormat="1" ht="14.25" hidden="1"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row>
    <row r="199" spans="1:293" s="69" customFormat="1" ht="14.25" hidden="1"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row>
    <row r="200" spans="1:293" s="69" customFormat="1" ht="61.5" hidden="1"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row>
    <row r="201" spans="1:293" s="69" customFormat="1" ht="14.25" hidden="1"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row>
    <row r="202" spans="1:293" s="69" customFormat="1" ht="14.25" hidden="1"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row>
    <row r="203" spans="1:293" s="69" customFormat="1" ht="14.25" hidden="1"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row>
    <row r="204" spans="1:293" s="69" customFormat="1" ht="14.25" hidden="1"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row>
    <row r="205" spans="1:293" s="69" customFormat="1" ht="14.25" hidden="1"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row>
    <row r="206" spans="1:293" s="69" customFormat="1" ht="81.75" hidden="1"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row>
    <row r="207" spans="1:293" s="69" customFormat="1" ht="99.75" hidden="1"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row>
    <row r="208" spans="1:293" s="69" customFormat="1" ht="46.5" hidden="1"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row>
    <row r="209" spans="1:293" s="69" customFormat="1" ht="14.25" hidden="1"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row>
    <row r="210" spans="1:293" s="69" customFormat="1" ht="14.25" hidden="1"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row>
    <row r="211" spans="1:293" s="69" customFormat="1" ht="14.25" hidden="1"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row>
    <row r="212" spans="1:293" s="69" customFormat="1" ht="14.25" hidden="1"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row>
    <row r="213" spans="1:293" s="69" customFormat="1" ht="14.25" hidden="1"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row>
    <row r="214" spans="1:293" s="69" customFormat="1" ht="45.75" hidden="1"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row>
    <row r="215" spans="1:293" s="69" customFormat="1" ht="33.75" hidden="1"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row>
    <row r="216" spans="1:293" s="69" customFormat="1" ht="46.5" hidden="1"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row>
    <row r="217" spans="1:293" s="69" customFormat="1" ht="14.25" hidden="1"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row>
    <row r="218" spans="1:293" s="69" customFormat="1" ht="14.25" hidden="1"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row>
    <row r="219" spans="1:293" s="69" customFormat="1" ht="14.25" hidden="1"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row>
    <row r="220" spans="1:293" s="69" customFormat="1" ht="14.25" hidden="1"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row>
    <row r="221" spans="1:293" s="69" customFormat="1" ht="37.5" hidden="1"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row>
    <row r="222" spans="1:293" s="69" customFormat="1" ht="68.25" hidden="1"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row>
    <row r="223" spans="1:293" s="69" customFormat="1" ht="47.25" hidden="1"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row>
    <row r="224" spans="1:293" s="69" customFormat="1" ht="54" hidden="1"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row>
    <row r="225" spans="1:293" s="69" customFormat="1" ht="54" hidden="1"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row>
    <row r="226" spans="1:293" s="69" customFormat="1" ht="46.5" hidden="1"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row>
    <row r="227" spans="1:293" ht="14.25" hidden="1" customHeight="1"/>
    <row r="228" spans="1:293" ht="14.25" hidden="1" customHeight="1"/>
    <row r="229" spans="1:293" s="98" customFormat="1" ht="14.25" hidden="1" customHeight="1" thickBot="1">
      <c r="A229" s="11"/>
      <c r="B229" s="11"/>
      <c r="C229" s="11"/>
      <c r="D229" s="11"/>
      <c r="E229" s="11"/>
      <c r="F229" s="11"/>
      <c r="G229" s="11"/>
      <c r="H229" s="11"/>
      <c r="I229" s="11"/>
      <c r="J229" s="11"/>
      <c r="K229" s="11"/>
      <c r="L229" s="11"/>
      <c r="M229" s="11"/>
    </row>
    <row r="230" spans="1:293" ht="24" hidden="1" customHeight="1">
      <c r="C230" s="98"/>
      <c r="D230" s="98"/>
      <c r="E230" s="98"/>
      <c r="F230" s="98"/>
      <c r="G230" s="98"/>
      <c r="H230" s="98"/>
      <c r="I230" s="98"/>
      <c r="J230" s="98"/>
      <c r="K230" s="98"/>
      <c r="L230" s="98"/>
      <c r="M230" s="98"/>
    </row>
    <row r="231" spans="1:293" ht="14.25" hidden="1" customHeight="1"/>
    <row r="232" spans="1:293" ht="14.25" hidden="1" customHeight="1"/>
    <row r="233" spans="1:293" ht="14.25" hidden="1" customHeight="1"/>
    <row r="234" spans="1:293" ht="14.25" hidden="1" customHeight="1"/>
    <row r="235" spans="1:293" ht="14.25" hidden="1" customHeight="1"/>
    <row r="236" spans="1:293" ht="14.25" hidden="1" customHeight="1"/>
    <row r="237" spans="1:293" ht="14.25" hidden="1" customHeight="1"/>
    <row r="238" spans="1:293" ht="14.25" hidden="1" customHeight="1"/>
    <row r="239" spans="1:293" ht="14.25" hidden="1" customHeight="1"/>
    <row r="240" spans="1:293" ht="34.5" hidden="1" customHeight="1"/>
    <row r="241" spans="1:293" ht="14.25" hidden="1" customHeight="1"/>
    <row r="242" spans="1:293" ht="14.25" hidden="1" customHeight="1"/>
    <row r="243" spans="1:293" s="69" customFormat="1" ht="14.25" hidden="1"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row>
    <row r="244" spans="1:293" s="69" customFormat="1" ht="14.25" hidden="1"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row>
    <row r="245" spans="1:293" s="69" customFormat="1" ht="29.25" hidden="1"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row>
    <row r="246" spans="1:293" s="69" customFormat="1" ht="14.25" hidden="1"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row>
    <row r="247" spans="1:293" s="69" customFormat="1" ht="14.25" hidden="1"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row>
    <row r="248" spans="1:293" s="69" customFormat="1" ht="14.25" hidden="1"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row>
    <row r="249" spans="1:293" s="69" customFormat="1" ht="14.25" hidden="1"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row>
    <row r="250" spans="1:293" s="69" customFormat="1" ht="14.25" hidden="1"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row>
    <row r="251" spans="1:293" s="69" customFormat="1" ht="14.25" hidden="1"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row>
    <row r="252" spans="1:293" s="69" customFormat="1" ht="14.25" hidden="1"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row>
    <row r="253" spans="1:293" s="69" customFormat="1" ht="14.25" hidden="1"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row>
    <row r="254" spans="1:293" s="69" customFormat="1" ht="75" hidden="1"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row>
    <row r="255" spans="1:293" s="69" customFormat="1" ht="14.25" hidden="1"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row>
    <row r="256" spans="1:293" s="69" customFormat="1" ht="14.25" hidden="1"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row>
    <row r="257" spans="1:293" s="69" customFormat="1" ht="14.25" hidden="1"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row>
    <row r="258" spans="1:293" s="69" customFormat="1" ht="14.25" hidden="1"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row>
    <row r="259" spans="1:293" ht="14.25" hidden="1" customHeight="1"/>
    <row r="260" spans="1:293" ht="54" hidden="1" customHeight="1"/>
    <row r="261" spans="1:293" ht="14.25" hidden="1" customHeight="1"/>
    <row r="262" spans="1:293" ht="14.25" hidden="1" customHeight="1"/>
    <row r="263" spans="1:293" ht="14.25" hidden="1" customHeight="1"/>
    <row r="264" spans="1:293" ht="30" hidden="1" customHeight="1"/>
    <row r="265" spans="1:293" ht="14.25" hidden="1" customHeight="1"/>
    <row r="266" spans="1:293" ht="14.25" hidden="1" customHeight="1"/>
    <row r="267" spans="1:293" s="12" customFormat="1" ht="14.25" hidden="1" customHeight="1">
      <c r="A267" s="11"/>
      <c r="B267" s="11"/>
      <c r="C267" s="11"/>
      <c r="D267" s="11"/>
      <c r="E267" s="11"/>
      <c r="F267" s="11"/>
      <c r="G267" s="11"/>
      <c r="H267" s="11"/>
      <c r="I267" s="11"/>
      <c r="J267" s="11"/>
      <c r="K267" s="11"/>
      <c r="L267" s="11"/>
      <c r="M267" s="11"/>
    </row>
    <row r="268" spans="1:293" s="12" customFormat="1" ht="14.25" hidden="1" customHeight="1">
      <c r="A268" s="11"/>
      <c r="B268" s="11"/>
    </row>
    <row r="269" spans="1:293" s="12" customFormat="1" ht="43.5" hidden="1" customHeight="1">
      <c r="A269" s="11"/>
      <c r="B269" s="11"/>
    </row>
    <row r="270" spans="1:293" s="12" customFormat="1" ht="43.5" hidden="1" customHeight="1">
      <c r="A270" s="11"/>
      <c r="B270" s="11"/>
    </row>
    <row r="271" spans="1:293" s="12" customFormat="1" ht="31.5" hidden="1" customHeight="1">
      <c r="A271" s="11"/>
      <c r="B271" s="11"/>
    </row>
    <row r="272" spans="1:293" s="12" customFormat="1" ht="28.5" hidden="1" customHeight="1">
      <c r="A272" s="11"/>
      <c r="B272" s="11"/>
    </row>
    <row r="273" spans="1:13" s="12" customFormat="1" ht="14.25" hidden="1" customHeight="1">
      <c r="A273" s="11"/>
      <c r="B273" s="11"/>
    </row>
    <row r="274" spans="1:13" s="12" customFormat="1" ht="30" hidden="1" customHeight="1">
      <c r="A274" s="11"/>
      <c r="B274" s="11"/>
    </row>
    <row r="275" spans="1:13" s="12" customFormat="1" ht="14.25" hidden="1" customHeight="1">
      <c r="A275" s="11"/>
      <c r="B275" s="11"/>
    </row>
    <row r="276" spans="1:13" s="12" customFormat="1" ht="14.25" hidden="1" customHeight="1">
      <c r="A276" s="11"/>
      <c r="B276" s="11"/>
    </row>
    <row r="277" spans="1:13" s="12" customFormat="1" ht="14.25" hidden="1" customHeight="1">
      <c r="A277" s="11"/>
      <c r="B277" s="11"/>
    </row>
    <row r="278" spans="1:13" s="12" customFormat="1" ht="14.25" hidden="1" customHeight="1">
      <c r="A278" s="11"/>
      <c r="B278" s="11"/>
    </row>
    <row r="279" spans="1:13" s="12" customFormat="1" ht="55.5" hidden="1" customHeight="1">
      <c r="A279" s="11"/>
      <c r="B279" s="11"/>
    </row>
    <row r="280" spans="1:13" s="12" customFormat="1" ht="14.25" hidden="1" customHeight="1">
      <c r="A280" s="11"/>
      <c r="B280" s="11"/>
    </row>
    <row r="281" spans="1:13" s="12" customFormat="1" ht="14.25" hidden="1" customHeight="1">
      <c r="A281" s="11"/>
      <c r="B281" s="11"/>
    </row>
    <row r="282" spans="1:13" s="12" customFormat="1" ht="14.25" hidden="1" customHeight="1">
      <c r="A282" s="11"/>
      <c r="B282" s="11"/>
    </row>
    <row r="283" spans="1:13" ht="14.25" hidden="1" customHeight="1">
      <c r="C283" s="12"/>
      <c r="D283" s="12"/>
      <c r="E283" s="12"/>
      <c r="F283" s="12"/>
      <c r="G283" s="12"/>
      <c r="H283" s="12"/>
      <c r="I283" s="12"/>
      <c r="J283" s="12"/>
      <c r="K283" s="12"/>
      <c r="L283" s="12"/>
      <c r="M283" s="12"/>
    </row>
    <row r="284" spans="1:13" ht="14.25" hidden="1" customHeight="1"/>
    <row r="285" spans="1:13" ht="30" hidden="1" customHeight="1"/>
    <row r="286" spans="1:13" ht="14.25" hidden="1" customHeight="1"/>
    <row r="287" spans="1:13" ht="14.25" hidden="1" customHeight="1"/>
    <row r="288" spans="1:13" ht="14.25" hidden="1" customHeight="1"/>
    <row r="289" spans="1:293" ht="14.25" hidden="1" customHeight="1"/>
    <row r="290" spans="1:293" ht="14.25" hidden="1" customHeight="1"/>
    <row r="291" spans="1:293" s="69" customFormat="1" ht="21" hidden="1"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row>
    <row r="292" spans="1:293" s="69" customFormat="1" ht="30" hidden="1"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row>
    <row r="293" spans="1:293" s="69" customFormat="1" ht="14.25" hidden="1"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row>
    <row r="294" spans="1:293" s="69" customFormat="1" ht="14.25" hidden="1"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row>
    <row r="295" spans="1:293" s="69" customFormat="1" ht="14.25" hidden="1"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row>
    <row r="296" spans="1:293" s="69" customFormat="1" ht="14.25" hidden="1"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row>
    <row r="297" spans="1:293" s="69" customFormat="1" ht="14.25" hidden="1"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row>
    <row r="298" spans="1:293" s="69" customFormat="1" ht="14.25" hidden="1"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row>
    <row r="299" spans="1:293" s="69" customFormat="1" ht="14.25" hidden="1"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row>
    <row r="300" spans="1:293" s="69" customFormat="1" ht="14.25" hidden="1"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row>
    <row r="301" spans="1:293" s="69" customFormat="1" ht="14.25" hidden="1"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row>
    <row r="302" spans="1:293" s="69" customFormat="1" ht="14.25" hidden="1"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row>
    <row r="303" spans="1:293" s="69" customFormat="1" ht="14.25" hidden="1"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row>
    <row r="304" spans="1:293" s="69" customFormat="1" ht="14.25" hidden="1"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row>
    <row r="305" spans="1:293" s="69" customFormat="1" ht="32.25" hidden="1"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row>
    <row r="306" spans="1:293" s="69" customFormat="1" ht="14.25" hidden="1"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row>
    <row r="307" spans="1:293" s="69" customFormat="1" ht="14.25" hidden="1"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row>
    <row r="308" spans="1:293" s="69" customFormat="1" ht="14.25" hidden="1"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row>
    <row r="309" spans="1:293" s="69" customFormat="1" ht="14.25" hidden="1"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row>
    <row r="310" spans="1:293" s="69" customFormat="1" ht="14.25" hidden="1"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row>
    <row r="311" spans="1:293" s="69" customFormat="1" ht="14.25" hidden="1"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row>
    <row r="312" spans="1:293" s="69" customFormat="1" ht="14.25" hidden="1"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row>
    <row r="313" spans="1:293" s="69" customFormat="1" ht="14.25" hidden="1"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row>
    <row r="314" spans="1:293" s="69" customFormat="1" ht="14.25" hidden="1"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row>
    <row r="315" spans="1:293" s="69" customFormat="1" ht="14.25" hidden="1"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row>
    <row r="316" spans="1:293" s="69" customFormat="1" ht="14.25" hidden="1"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row>
    <row r="317" spans="1:293" s="69" customFormat="1" ht="14.25" hidden="1"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row>
    <row r="318" spans="1:293" s="69" customFormat="1" ht="14.25" hidden="1"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row>
    <row r="319" spans="1:293" s="69" customFormat="1" ht="14.25" hidden="1"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row>
    <row r="320" spans="1:293" s="69" customFormat="1" ht="32.25" hidden="1"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row>
    <row r="321" spans="1:293" s="69" customFormat="1" ht="14.25" hidden="1"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row>
    <row r="322" spans="1:293" s="69" customFormat="1" ht="14.25" hidden="1"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row>
    <row r="323" spans="1:293" ht="14.25" hidden="1" customHeight="1"/>
    <row r="324" spans="1:293" ht="14.25" hidden="1" customHeight="1"/>
    <row r="325" spans="1:293" ht="33" hidden="1" customHeight="1"/>
    <row r="326" spans="1:293" ht="14.25" hidden="1" customHeight="1"/>
    <row r="327" spans="1:293" ht="34.5" hidden="1" customHeight="1"/>
    <row r="328" spans="1:293" ht="14.25" hidden="1" customHeight="1"/>
    <row r="329" spans="1:293" ht="14.25" hidden="1" customHeight="1"/>
    <row r="330" spans="1:293" ht="14.25" hidden="1" customHeight="1"/>
    <row r="331" spans="1:293" s="12" customFormat="1" ht="14.25" hidden="1" customHeight="1">
      <c r="A331" s="11"/>
      <c r="B331" s="11"/>
      <c r="C331" s="11"/>
      <c r="D331" s="11"/>
      <c r="E331" s="11"/>
      <c r="F331" s="11"/>
      <c r="G331" s="11"/>
      <c r="H331" s="11"/>
      <c r="I331" s="11"/>
      <c r="J331" s="11"/>
      <c r="K331" s="11"/>
      <c r="L331" s="11"/>
      <c r="M331" s="11"/>
    </row>
    <row r="332" spans="1:293" s="12" customFormat="1" ht="14.25" hidden="1" customHeight="1">
      <c r="A332" s="11"/>
      <c r="B332" s="11"/>
    </row>
    <row r="333" spans="1:293" s="12" customFormat="1" ht="14.25" hidden="1" customHeight="1">
      <c r="A333" s="11"/>
      <c r="B333" s="11"/>
    </row>
    <row r="334" spans="1:293" s="12" customFormat="1" ht="14.25" hidden="1" customHeight="1">
      <c r="A334" s="11"/>
      <c r="B334" s="11"/>
    </row>
    <row r="335" spans="1:293" s="12" customFormat="1" ht="14.25" hidden="1" customHeight="1">
      <c r="A335" s="11"/>
      <c r="B335" s="11"/>
    </row>
    <row r="336" spans="1:293" s="12" customFormat="1" ht="14.25" hidden="1" customHeight="1">
      <c r="A336" s="11"/>
      <c r="B336" s="11"/>
    </row>
    <row r="337" spans="1:13" s="12" customFormat="1" ht="14.25" hidden="1" customHeight="1">
      <c r="A337" s="11"/>
      <c r="B337" s="11"/>
    </row>
    <row r="338" spans="1:13" s="12" customFormat="1" ht="14.25" hidden="1" customHeight="1">
      <c r="A338" s="11"/>
      <c r="B338" s="11"/>
    </row>
    <row r="339" spans="1:13" s="12" customFormat="1" ht="14.25" hidden="1" customHeight="1">
      <c r="A339" s="11"/>
      <c r="B339" s="11"/>
    </row>
    <row r="340" spans="1:13" s="12" customFormat="1" ht="14.25" hidden="1" customHeight="1">
      <c r="A340" s="11"/>
      <c r="B340" s="11"/>
    </row>
    <row r="341" spans="1:13" s="12" customFormat="1" ht="14.25" hidden="1" customHeight="1">
      <c r="A341" s="11"/>
      <c r="B341" s="11"/>
    </row>
    <row r="342" spans="1:13" s="12" customFormat="1" ht="14.25" hidden="1" customHeight="1">
      <c r="A342" s="11"/>
      <c r="B342" s="11"/>
    </row>
    <row r="343" spans="1:13" s="12" customFormat="1" ht="14.25" hidden="1" customHeight="1">
      <c r="A343" s="11"/>
      <c r="B343" s="11"/>
    </row>
    <row r="344" spans="1:13" s="12" customFormat="1" ht="14.25" hidden="1" customHeight="1">
      <c r="A344" s="11"/>
      <c r="B344" s="11"/>
    </row>
    <row r="345" spans="1:13" s="12" customFormat="1" ht="14.25" hidden="1" customHeight="1">
      <c r="A345" s="11"/>
      <c r="B345" s="11"/>
    </row>
    <row r="346" spans="1:13" s="12" customFormat="1" ht="14.25" hidden="1" customHeight="1">
      <c r="A346" s="11"/>
      <c r="B346" s="11"/>
    </row>
    <row r="347" spans="1:13" s="12" customFormat="1" hidden="1">
      <c r="A347" s="11"/>
      <c r="B347" s="11"/>
    </row>
    <row r="348" spans="1:13" s="12" customFormat="1" hidden="1">
      <c r="A348" s="11"/>
      <c r="B348" s="11"/>
    </row>
    <row r="349" spans="1:13" hidden="1">
      <c r="C349" s="12"/>
      <c r="D349" s="12"/>
      <c r="E349" s="12"/>
      <c r="F349" s="12"/>
      <c r="G349" s="12"/>
      <c r="H349" s="12"/>
      <c r="I349" s="12"/>
      <c r="J349" s="12"/>
      <c r="K349" s="12"/>
      <c r="L349" s="12"/>
      <c r="M349" s="12"/>
    </row>
  </sheetData>
  <sheetProtection algorithmName="SHA-512" hashValue="rJBJNyQ6fjNr6hlrkWKQPTuiOrrTYCs3YbdsgBDMbH42Xvqg6HvVZx29JBmZ7dLwUmL1d1xQoEiWxeHc/KV1JQ==" saltValue="9ZbOa0uzj2cG1qCADpowgA==" spinCount="100000" sheet="1" objects="1" scenarios="1"/>
  <mergeCells count="159">
    <mergeCell ref="C153:M153"/>
    <mergeCell ref="L55:M55"/>
    <mergeCell ref="C72:F72"/>
    <mergeCell ref="G72:M72"/>
    <mergeCell ref="C67:F67"/>
    <mergeCell ref="C61:F61"/>
    <mergeCell ref="C6:M6"/>
    <mergeCell ref="C7:M14"/>
    <mergeCell ref="C17:M17"/>
    <mergeCell ref="C30:H30"/>
    <mergeCell ref="C34:M34"/>
    <mergeCell ref="C19:H19"/>
    <mergeCell ref="C18:L18"/>
    <mergeCell ref="C27:L27"/>
    <mergeCell ref="C28:H28"/>
    <mergeCell ref="C29:H29"/>
    <mergeCell ref="C24:H24"/>
    <mergeCell ref="C20:H20"/>
    <mergeCell ref="C21:H21"/>
    <mergeCell ref="C22:H22"/>
    <mergeCell ref="C23:H23"/>
    <mergeCell ref="H50:I50"/>
    <mergeCell ref="J50:K50"/>
    <mergeCell ref="L50:M50"/>
    <mergeCell ref="C51:E51"/>
    <mergeCell ref="C52:E52"/>
    <mergeCell ref="C53:E53"/>
    <mergeCell ref="F49:G49"/>
    <mergeCell ref="F50:G50"/>
    <mergeCell ref="F51:G51"/>
    <mergeCell ref="F55:G55"/>
    <mergeCell ref="H55:I55"/>
    <mergeCell ref="J55:K55"/>
    <mergeCell ref="H51:I51"/>
    <mergeCell ref="C35:M45"/>
    <mergeCell ref="C56:M56"/>
    <mergeCell ref="C49:E49"/>
    <mergeCell ref="C54:E54"/>
    <mergeCell ref="F54:G54"/>
    <mergeCell ref="H54:I54"/>
    <mergeCell ref="J54:K54"/>
    <mergeCell ref="L54:M54"/>
    <mergeCell ref="L51:M51"/>
    <mergeCell ref="H52:I52"/>
    <mergeCell ref="J52:K52"/>
    <mergeCell ref="L52:M52"/>
    <mergeCell ref="H53:I53"/>
    <mergeCell ref="J53:K53"/>
    <mergeCell ref="L53:M53"/>
    <mergeCell ref="F52:G52"/>
    <mergeCell ref="F53:G53"/>
    <mergeCell ref="H49:I49"/>
    <mergeCell ref="J49:K49"/>
    <mergeCell ref="L49:M49"/>
    <mergeCell ref="J51:K51"/>
    <mergeCell ref="C48:M48"/>
    <mergeCell ref="C55:E55"/>
    <mergeCell ref="C50:E50"/>
    <mergeCell ref="G64:M64"/>
    <mergeCell ref="G65:M65"/>
    <mergeCell ref="G66:M66"/>
    <mergeCell ref="G67:M67"/>
    <mergeCell ref="C71:F71"/>
    <mergeCell ref="G71:M71"/>
    <mergeCell ref="C60:F60"/>
    <mergeCell ref="G61:M61"/>
    <mergeCell ref="G62:M62"/>
    <mergeCell ref="G63:M63"/>
    <mergeCell ref="C62:F62"/>
    <mergeCell ref="C63:F63"/>
    <mergeCell ref="C64:F64"/>
    <mergeCell ref="C65:F65"/>
    <mergeCell ref="C66:F66"/>
    <mergeCell ref="G60:M60"/>
    <mergeCell ref="G73:M73"/>
    <mergeCell ref="C74:F74"/>
    <mergeCell ref="G74:M74"/>
    <mergeCell ref="C75:F75"/>
    <mergeCell ref="G75:M75"/>
    <mergeCell ref="C97:M97"/>
    <mergeCell ref="C98:F98"/>
    <mergeCell ref="G98:M98"/>
    <mergeCell ref="C99:F99"/>
    <mergeCell ref="C76:F76"/>
    <mergeCell ref="G76:M76"/>
    <mergeCell ref="C77:F77"/>
    <mergeCell ref="G77:M77"/>
    <mergeCell ref="C3:V3"/>
    <mergeCell ref="C128:M128"/>
    <mergeCell ref="C31:L31"/>
    <mergeCell ref="C129:M138"/>
    <mergeCell ref="C100:F100"/>
    <mergeCell ref="C101:F101"/>
    <mergeCell ref="C102:F102"/>
    <mergeCell ref="C107:M107"/>
    <mergeCell ref="C108:M118"/>
    <mergeCell ref="C103:F103"/>
    <mergeCell ref="G103:M103"/>
    <mergeCell ref="C104:F104"/>
    <mergeCell ref="G104:M104"/>
    <mergeCell ref="C121:M121"/>
    <mergeCell ref="C122:M125"/>
    <mergeCell ref="G99:M99"/>
    <mergeCell ref="G100:M100"/>
    <mergeCell ref="G101:M101"/>
    <mergeCell ref="G102:M102"/>
    <mergeCell ref="C78:F78"/>
    <mergeCell ref="G78:M78"/>
    <mergeCell ref="C81:M81"/>
    <mergeCell ref="C82:M94"/>
    <mergeCell ref="C73:F73"/>
    <mergeCell ref="G144:M144"/>
    <mergeCell ref="G145:M145"/>
    <mergeCell ref="G146:M146"/>
    <mergeCell ref="G147:M147"/>
    <mergeCell ref="G150:M150"/>
    <mergeCell ref="C143:F143"/>
    <mergeCell ref="C144:F144"/>
    <mergeCell ref="C145:F145"/>
    <mergeCell ref="C146:F146"/>
    <mergeCell ref="C147:F147"/>
    <mergeCell ref="C148:F149"/>
    <mergeCell ref="G148:M149"/>
    <mergeCell ref="D170:E170"/>
    <mergeCell ref="F170:G170"/>
    <mergeCell ref="D161:E161"/>
    <mergeCell ref="F161:G161"/>
    <mergeCell ref="D162:E162"/>
    <mergeCell ref="F162:G162"/>
    <mergeCell ref="D163:E163"/>
    <mergeCell ref="F163:G163"/>
    <mergeCell ref="D164:E164"/>
    <mergeCell ref="F164:G164"/>
    <mergeCell ref="D165:E165"/>
    <mergeCell ref="F165:G165"/>
    <mergeCell ref="C59:M59"/>
    <mergeCell ref="C70:M70"/>
    <mergeCell ref="D166:E166"/>
    <mergeCell ref="F166:G166"/>
    <mergeCell ref="D167:E167"/>
    <mergeCell ref="F167:G167"/>
    <mergeCell ref="D168:E168"/>
    <mergeCell ref="F168:G168"/>
    <mergeCell ref="D169:E169"/>
    <mergeCell ref="F169:G169"/>
    <mergeCell ref="C154:M155"/>
    <mergeCell ref="D157:E157"/>
    <mergeCell ref="D158:E158"/>
    <mergeCell ref="F157:G157"/>
    <mergeCell ref="F158:G158"/>
    <mergeCell ref="D159:E159"/>
    <mergeCell ref="F159:G159"/>
    <mergeCell ref="D160:E160"/>
    <mergeCell ref="F160:G160"/>
    <mergeCell ref="C141:M141"/>
    <mergeCell ref="C150:F150"/>
    <mergeCell ref="G142:M142"/>
    <mergeCell ref="C142:F142"/>
    <mergeCell ref="G143:M143"/>
  </mergeCells>
  <phoneticPr fontId="7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7AC2-A1E2-4619-B5B9-A2D98887DA15}">
  <sheetPr codeName="Planilha6">
    <tabColor theme="0"/>
  </sheetPr>
  <dimension ref="A1:JC302"/>
  <sheetViews>
    <sheetView showGridLines="0" zoomScale="70" zoomScaleNormal="70" workbookViewId="0"/>
  </sheetViews>
  <sheetFormatPr defaultColWidth="0" defaultRowHeight="13.5" zeroHeight="1"/>
  <cols>
    <col min="1" max="1" width="46.7265625" style="11" customWidth="1"/>
    <col min="2" max="2" width="7.81640625" style="11" customWidth="1"/>
    <col min="3" max="21" width="20.7265625" style="11" customWidth="1"/>
    <col min="22" max="16384" width="20.7265625" style="11" hidden="1"/>
  </cols>
  <sheetData>
    <row r="1" spans="1:255" ht="15" customHeight="1">
      <c r="A1" s="69"/>
    </row>
    <row r="2" spans="1:255" ht="15" customHeight="1">
      <c r="A2" s="69"/>
    </row>
    <row r="3" spans="1:255" s="296" customFormat="1" ht="31" customHeight="1">
      <c r="A3" s="295"/>
      <c r="C3" s="1228" t="s">
        <v>972</v>
      </c>
      <c r="D3" s="1229"/>
      <c r="E3" s="1229"/>
      <c r="F3" s="1229"/>
      <c r="G3" s="1229"/>
      <c r="H3" s="1229"/>
      <c r="I3" s="1229"/>
      <c r="J3" s="1229"/>
      <c r="K3" s="1229"/>
      <c r="L3" s="1229"/>
      <c r="M3" s="1229"/>
      <c r="N3" s="1229"/>
      <c r="O3" s="1229"/>
      <c r="P3" s="1229"/>
      <c r="Q3" s="1229"/>
      <c r="R3" s="1229"/>
      <c r="S3" s="1229"/>
      <c r="T3" s="1229"/>
      <c r="U3" s="1229"/>
      <c r="V3" s="1229"/>
    </row>
    <row r="4" spans="1:255" ht="15" customHeight="1">
      <c r="A4" s="69"/>
    </row>
    <row r="5" spans="1:255">
      <c r="A5" s="69"/>
    </row>
    <row r="6" spans="1:255" ht="15" customHeight="1">
      <c r="A6" s="69"/>
      <c r="C6" s="1679" t="s">
        <v>980</v>
      </c>
      <c r="D6" s="1679"/>
      <c r="E6" s="1679"/>
      <c r="F6" s="1679"/>
      <c r="G6" s="1679"/>
      <c r="H6" s="1679"/>
      <c r="I6" s="1679"/>
      <c r="J6" s="1679"/>
      <c r="K6" s="1679"/>
      <c r="L6" s="1679"/>
      <c r="M6" s="1679"/>
      <c r="N6" s="1141"/>
      <c r="O6" s="1141"/>
      <c r="P6" s="1141"/>
      <c r="Q6" s="1142"/>
    </row>
    <row r="7" spans="1:255" ht="15" customHeight="1">
      <c r="A7" s="69"/>
      <c r="C7" s="1685" t="s">
        <v>42</v>
      </c>
      <c r="D7" s="1685"/>
      <c r="E7" s="1685"/>
      <c r="F7" s="1685">
        <v>2022</v>
      </c>
      <c r="G7" s="1685"/>
      <c r="H7" s="1685"/>
      <c r="I7" s="1685"/>
      <c r="J7" s="1685">
        <v>2023</v>
      </c>
      <c r="K7" s="1685"/>
      <c r="L7" s="1685"/>
      <c r="M7" s="1685">
        <v>2024</v>
      </c>
      <c r="N7" s="1685"/>
      <c r="O7" s="1685"/>
      <c r="P7" s="1685"/>
      <c r="Q7" s="1685">
        <v>2025</v>
      </c>
      <c r="R7" s="1685"/>
      <c r="S7" s="1685"/>
      <c r="T7" s="1685"/>
    </row>
    <row r="8" spans="1:255" ht="33" customHeight="1">
      <c r="A8" s="69"/>
      <c r="C8" s="1698" t="s">
        <v>42</v>
      </c>
      <c r="D8" s="1698"/>
      <c r="E8" s="1698"/>
      <c r="F8" s="8" t="s">
        <v>179</v>
      </c>
      <c r="G8" s="8" t="s">
        <v>180</v>
      </c>
      <c r="H8" s="8" t="s">
        <v>181</v>
      </c>
      <c r="I8" s="51" t="s">
        <v>45</v>
      </c>
      <c r="J8" s="8" t="s">
        <v>179</v>
      </c>
      <c r="K8" s="8" t="s">
        <v>181</v>
      </c>
      <c r="L8" s="51" t="s">
        <v>45</v>
      </c>
      <c r="M8" s="8" t="s">
        <v>179</v>
      </c>
      <c r="N8" s="8" t="s">
        <v>181</v>
      </c>
      <c r="O8" s="8" t="s">
        <v>180</v>
      </c>
      <c r="P8" s="51" t="s">
        <v>45</v>
      </c>
      <c r="Q8" s="8" t="s">
        <v>179</v>
      </c>
      <c r="R8" s="8" t="s">
        <v>181</v>
      </c>
      <c r="S8" s="8" t="s">
        <v>180</v>
      </c>
      <c r="T8" s="51" t="s">
        <v>45</v>
      </c>
    </row>
    <row r="9" spans="1:255" ht="19.5" customHeight="1">
      <c r="A9" s="69"/>
      <c r="C9" s="1683" t="s">
        <v>204</v>
      </c>
      <c r="D9" s="1683"/>
      <c r="E9" s="1684"/>
      <c r="F9" s="138">
        <v>11</v>
      </c>
      <c r="G9" s="138">
        <v>1</v>
      </c>
      <c r="H9" s="138">
        <v>17</v>
      </c>
      <c r="I9" s="139">
        <v>29</v>
      </c>
      <c r="J9" s="143">
        <v>11</v>
      </c>
      <c r="K9" s="141">
        <v>16</v>
      </c>
      <c r="L9" s="142">
        <v>27</v>
      </c>
      <c r="M9" s="140">
        <v>9</v>
      </c>
      <c r="N9" s="140">
        <v>15</v>
      </c>
      <c r="O9" s="138">
        <v>1</v>
      </c>
      <c r="P9" s="144">
        <v>25</v>
      </c>
      <c r="Q9" s="143">
        <v>9</v>
      </c>
      <c r="R9" s="141">
        <v>15</v>
      </c>
      <c r="S9" s="737">
        <v>1</v>
      </c>
      <c r="T9" s="735">
        <v>25</v>
      </c>
    </row>
    <row r="10" spans="1:255" ht="53.25" customHeight="1">
      <c r="A10" s="69"/>
      <c r="C10" s="1683" t="s">
        <v>241</v>
      </c>
      <c r="D10" s="1683"/>
      <c r="E10" s="1684"/>
      <c r="F10" s="138">
        <v>7</v>
      </c>
      <c r="G10" s="138">
        <v>0</v>
      </c>
      <c r="H10" s="138">
        <v>0</v>
      </c>
      <c r="I10" s="139">
        <v>7</v>
      </c>
      <c r="J10" s="143">
        <v>9</v>
      </c>
      <c r="K10" s="141">
        <v>0</v>
      </c>
      <c r="L10" s="142">
        <v>9</v>
      </c>
      <c r="M10" s="140">
        <v>9</v>
      </c>
      <c r="N10" s="140">
        <v>0</v>
      </c>
      <c r="O10" s="138">
        <v>0</v>
      </c>
      <c r="P10" s="144">
        <v>9</v>
      </c>
      <c r="Q10" s="143">
        <v>9</v>
      </c>
      <c r="R10" s="141">
        <v>0</v>
      </c>
      <c r="S10" s="737">
        <v>0</v>
      </c>
      <c r="T10" s="735">
        <v>9</v>
      </c>
    </row>
    <row r="11" spans="1:255" ht="48" customHeight="1">
      <c r="A11" s="69"/>
      <c r="C11" s="1683" t="s">
        <v>242</v>
      </c>
      <c r="D11" s="1683"/>
      <c r="E11" s="1684"/>
      <c r="F11" s="732">
        <v>0.64</v>
      </c>
      <c r="G11" s="732">
        <v>0</v>
      </c>
      <c r="H11" s="732">
        <v>0</v>
      </c>
      <c r="I11" s="733">
        <v>0.24</v>
      </c>
      <c r="J11" s="728">
        <v>0.82</v>
      </c>
      <c r="K11" s="734">
        <v>0</v>
      </c>
      <c r="L11" s="730">
        <v>0.33</v>
      </c>
      <c r="M11" s="731">
        <v>1</v>
      </c>
      <c r="N11" s="731">
        <v>0</v>
      </c>
      <c r="O11" s="732">
        <v>0</v>
      </c>
      <c r="P11" s="729">
        <f>P10/P9</f>
        <v>0.36</v>
      </c>
      <c r="Q11" s="728">
        <v>1</v>
      </c>
      <c r="R11" s="734">
        <v>0</v>
      </c>
      <c r="S11" s="738">
        <v>0</v>
      </c>
      <c r="T11" s="736">
        <v>0.36</v>
      </c>
    </row>
    <row r="12" spans="1:255" ht="15" customHeight="1">
      <c r="A12" s="69"/>
      <c r="C12" s="1699" t="s">
        <v>1100</v>
      </c>
      <c r="D12" s="1699"/>
      <c r="E12" s="1699"/>
      <c r="F12" s="1699"/>
      <c r="G12" s="1699"/>
      <c r="H12" s="1699"/>
      <c r="I12" s="1699"/>
      <c r="J12" s="1699"/>
      <c r="K12" s="1699"/>
      <c r="L12" s="1699"/>
      <c r="M12" s="1699"/>
    </row>
    <row r="13" spans="1:255" ht="14.25" customHeight="1">
      <c r="A13" s="69"/>
    </row>
    <row r="14" spans="1:255" ht="15" customHeight="1">
      <c r="A14" s="69"/>
    </row>
    <row r="15" spans="1:255" ht="15" customHeight="1">
      <c r="A15" s="69"/>
      <c r="C15" s="1316" t="s">
        <v>1686</v>
      </c>
      <c r="D15" s="1317"/>
      <c r="E15" s="1317"/>
      <c r="F15" s="1317"/>
      <c r="G15" s="1317"/>
      <c r="H15" s="1317"/>
      <c r="I15" s="1317"/>
      <c r="J15" s="1317"/>
      <c r="K15" s="1317"/>
      <c r="L15" s="1317"/>
      <c r="M15" s="1317"/>
    </row>
    <row r="16" spans="1:255" s="66" customFormat="1" ht="15">
      <c r="A16" s="69"/>
      <c r="B16" s="11"/>
      <c r="C16" s="1693" t="s">
        <v>251</v>
      </c>
      <c r="D16" s="1694"/>
      <c r="E16" s="1694"/>
      <c r="F16" s="1694"/>
      <c r="G16" s="1694"/>
      <c r="H16" s="1694"/>
      <c r="I16" s="1694"/>
      <c r="J16" s="1694"/>
      <c r="K16" s="1694"/>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row>
    <row r="17" spans="1:13" ht="15" customHeight="1">
      <c r="A17" s="69"/>
      <c r="C17" s="1690" t="s">
        <v>42</v>
      </c>
      <c r="D17" s="1691"/>
      <c r="E17" s="1691"/>
      <c r="F17" s="1691"/>
      <c r="G17" s="1692"/>
      <c r="H17" s="21">
        <v>2022</v>
      </c>
      <c r="I17" s="21">
        <v>2023</v>
      </c>
      <c r="J17" s="21">
        <v>2024</v>
      </c>
      <c r="K17" s="21">
        <v>2025</v>
      </c>
    </row>
    <row r="18" spans="1:13" ht="29.25" customHeight="1">
      <c r="A18" s="69"/>
      <c r="C18" s="1682" t="s">
        <v>252</v>
      </c>
      <c r="D18" s="1511"/>
      <c r="E18" s="1511"/>
      <c r="F18" s="1511"/>
      <c r="G18" s="1512"/>
      <c r="H18" s="739">
        <v>13385</v>
      </c>
      <c r="I18" s="740">
        <v>2966</v>
      </c>
      <c r="J18" s="329">
        <v>7122</v>
      </c>
      <c r="K18" s="741">
        <v>2423</v>
      </c>
    </row>
    <row r="19" spans="1:13" ht="15" customHeight="1">
      <c r="A19" s="69"/>
      <c r="C19" s="1682" t="s">
        <v>253</v>
      </c>
      <c r="D19" s="1511"/>
      <c r="E19" s="1511"/>
      <c r="F19" s="1511"/>
      <c r="G19" s="1512"/>
      <c r="H19" s="742">
        <v>6362</v>
      </c>
      <c r="I19" s="743">
        <v>6584</v>
      </c>
      <c r="J19" s="742">
        <v>7262</v>
      </c>
      <c r="K19" s="744">
        <v>7272</v>
      </c>
    </row>
    <row r="20" spans="1:13" ht="15" customHeight="1">
      <c r="A20" s="69"/>
      <c r="C20" s="1682" t="s">
        <v>981</v>
      </c>
      <c r="D20" s="1511"/>
      <c r="E20" s="1511"/>
      <c r="F20" s="1511"/>
      <c r="G20" s="1512"/>
      <c r="H20" s="742">
        <v>5466</v>
      </c>
      <c r="I20" s="743">
        <v>1483</v>
      </c>
      <c r="J20" s="742">
        <v>6092</v>
      </c>
      <c r="K20" s="1096">
        <v>1237</v>
      </c>
    </row>
    <row r="21" spans="1:13" ht="15" customHeight="1">
      <c r="A21" s="69"/>
      <c r="C21" s="1682" t="s">
        <v>982</v>
      </c>
      <c r="D21" s="1511"/>
      <c r="E21" s="1511"/>
      <c r="F21" s="1511"/>
      <c r="G21" s="1512"/>
      <c r="H21" s="742" t="s">
        <v>48</v>
      </c>
      <c r="I21" s="743" t="s">
        <v>48</v>
      </c>
      <c r="J21" s="742" t="s">
        <v>48</v>
      </c>
      <c r="K21" s="1097">
        <v>6950</v>
      </c>
    </row>
    <row r="22" spans="1:13" ht="33" customHeight="1">
      <c r="A22" s="69"/>
      <c r="C22" s="1682" t="s">
        <v>254</v>
      </c>
      <c r="D22" s="1511"/>
      <c r="E22" s="1511"/>
      <c r="F22" s="1511"/>
      <c r="G22" s="1512"/>
      <c r="H22" s="745">
        <f>H20/H19</f>
        <v>0.85916378497327883</v>
      </c>
      <c r="I22" s="135">
        <f>I20/I19</f>
        <v>0.22524301336573513</v>
      </c>
      <c r="J22" s="745">
        <f>J20/J19</f>
        <v>0.83888735885431009</v>
      </c>
      <c r="K22" s="1098">
        <f>K21/K19</f>
        <v>0.95572057205720573</v>
      </c>
    </row>
    <row r="23" spans="1:13" ht="60" customHeight="1">
      <c r="A23" s="69"/>
      <c r="C23" s="1696" t="s">
        <v>1321</v>
      </c>
      <c r="D23" s="1697"/>
      <c r="E23" s="1697"/>
      <c r="F23" s="1697"/>
      <c r="G23" s="1697"/>
      <c r="H23" s="1697"/>
      <c r="I23" s="1697"/>
      <c r="J23" s="1697"/>
      <c r="K23" s="1697"/>
      <c r="L23" s="1697"/>
      <c r="M23" s="1697"/>
    </row>
    <row r="24" spans="1:13" ht="15" customHeight="1">
      <c r="A24" s="69"/>
    </row>
    <row r="25" spans="1:13" ht="15" customHeight="1">
      <c r="A25" s="69"/>
    </row>
    <row r="26" spans="1:13" ht="15" customHeight="1">
      <c r="A26" s="69"/>
      <c r="C26" s="1308" t="s">
        <v>460</v>
      </c>
      <c r="D26" s="1309"/>
      <c r="E26" s="1309"/>
      <c r="F26" s="1309"/>
      <c r="G26" s="1309"/>
      <c r="H26" s="1309"/>
      <c r="I26" s="1309"/>
      <c r="J26" s="1309"/>
      <c r="K26" s="1309"/>
      <c r="L26" s="1309"/>
      <c r="M26" s="1309"/>
    </row>
    <row r="27" spans="1:13" ht="15" customHeight="1">
      <c r="A27" s="69"/>
      <c r="C27" s="1686" t="s">
        <v>1072</v>
      </c>
      <c r="D27" s="1686"/>
      <c r="E27" s="1686"/>
      <c r="F27" s="1686"/>
      <c r="G27" s="1686"/>
      <c r="H27" s="1686"/>
      <c r="I27" s="1686"/>
      <c r="J27" s="1686"/>
      <c r="K27" s="1686"/>
      <c r="L27" s="1686"/>
      <c r="M27" s="1686"/>
    </row>
    <row r="28" spans="1:13" ht="15" customHeight="1">
      <c r="A28" s="69"/>
      <c r="C28" s="1686"/>
      <c r="D28" s="1686"/>
      <c r="E28" s="1686"/>
      <c r="F28" s="1686"/>
      <c r="G28" s="1686"/>
      <c r="H28" s="1686"/>
      <c r="I28" s="1686"/>
      <c r="J28" s="1686"/>
      <c r="K28" s="1686"/>
      <c r="L28" s="1686"/>
      <c r="M28" s="1686"/>
    </row>
    <row r="29" spans="1:13" ht="15" customHeight="1">
      <c r="A29" s="69"/>
      <c r="C29" s="1686"/>
      <c r="D29" s="1686"/>
      <c r="E29" s="1686"/>
      <c r="F29" s="1686"/>
      <c r="G29" s="1686"/>
      <c r="H29" s="1686"/>
      <c r="I29" s="1686"/>
      <c r="J29" s="1686"/>
      <c r="K29" s="1686"/>
      <c r="L29" s="1686"/>
      <c r="M29" s="1686"/>
    </row>
    <row r="30" spans="1:13" ht="15" customHeight="1">
      <c r="A30" s="69"/>
      <c r="C30" s="1686"/>
      <c r="D30" s="1686"/>
      <c r="E30" s="1686"/>
      <c r="F30" s="1686"/>
      <c r="G30" s="1686"/>
      <c r="H30" s="1686"/>
      <c r="I30" s="1686"/>
      <c r="J30" s="1686"/>
      <c r="K30" s="1686"/>
      <c r="L30" s="1686"/>
      <c r="M30" s="1686"/>
    </row>
    <row r="31" spans="1:13" ht="9.75" customHeight="1">
      <c r="A31" s="69"/>
      <c r="C31" s="1686"/>
      <c r="D31" s="1686"/>
      <c r="E31" s="1686"/>
      <c r="F31" s="1686"/>
      <c r="G31" s="1686"/>
      <c r="H31" s="1686"/>
      <c r="I31" s="1686"/>
      <c r="J31" s="1686"/>
      <c r="K31" s="1686"/>
      <c r="L31" s="1686"/>
      <c r="M31" s="1686"/>
    </row>
    <row r="32" spans="1:13" ht="15" customHeight="1">
      <c r="A32" s="69"/>
      <c r="C32" s="1706" t="s">
        <v>255</v>
      </c>
      <c r="D32" s="1707"/>
      <c r="E32" s="1707"/>
      <c r="F32" s="1707"/>
      <c r="G32" s="1707"/>
      <c r="H32" s="1707"/>
      <c r="I32" s="1707"/>
      <c r="J32" s="1707"/>
      <c r="K32" s="1707"/>
    </row>
    <row r="33" spans="1:256" ht="15" customHeight="1">
      <c r="A33" s="69"/>
      <c r="C33" s="1690"/>
      <c r="D33" s="1691"/>
      <c r="E33" s="1691"/>
      <c r="F33" s="1691"/>
      <c r="G33" s="1692"/>
      <c r="H33" s="21">
        <v>2022</v>
      </c>
      <c r="I33" s="21">
        <v>2023</v>
      </c>
      <c r="J33" s="21">
        <v>2024</v>
      </c>
      <c r="K33" s="21">
        <v>2025</v>
      </c>
    </row>
    <row r="34" spans="1:256" s="12" customFormat="1" ht="15" customHeight="1">
      <c r="A34" s="69"/>
      <c r="B34" s="11"/>
      <c r="C34" s="1682" t="s">
        <v>256</v>
      </c>
      <c r="D34" s="1511"/>
      <c r="E34" s="1511"/>
      <c r="F34" s="1511"/>
      <c r="G34" s="1512"/>
      <c r="H34" s="747">
        <v>866</v>
      </c>
      <c r="I34" s="743">
        <v>890</v>
      </c>
      <c r="J34" s="748">
        <v>1083</v>
      </c>
      <c r="K34" s="749">
        <v>930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row>
    <row r="35" spans="1:256" s="12" customFormat="1" ht="33" customHeight="1">
      <c r="A35" s="69"/>
      <c r="B35" s="11"/>
      <c r="C35" s="1682" t="s">
        <v>257</v>
      </c>
      <c r="D35" s="1511"/>
      <c r="E35" s="1511"/>
      <c r="F35" s="1511"/>
      <c r="G35" s="1512"/>
      <c r="H35" s="750">
        <v>423</v>
      </c>
      <c r="I35" s="743">
        <v>447</v>
      </c>
      <c r="J35" s="751">
        <v>571</v>
      </c>
      <c r="K35" s="752">
        <v>456</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row>
    <row r="36" spans="1:256" s="12" customFormat="1" ht="15" customHeight="1">
      <c r="A36" s="69"/>
      <c r="B36" s="11"/>
      <c r="C36" s="1682" t="s">
        <v>258</v>
      </c>
      <c r="D36" s="1511"/>
      <c r="E36" s="1511"/>
      <c r="F36" s="1511"/>
      <c r="G36" s="1512"/>
      <c r="H36" s="753">
        <f>H35/H34</f>
        <v>0.48845265588914549</v>
      </c>
      <c r="I36" s="135">
        <f>I35/I34</f>
        <v>0.50224719101123594</v>
      </c>
      <c r="J36" s="754">
        <f>J35/J34</f>
        <v>0.52723915050784853</v>
      </c>
      <c r="K36" s="746">
        <f>K35/K34</f>
        <v>0.49032258064516127</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row>
    <row r="37" spans="1:256" s="12" customFormat="1" ht="15" customHeight="1">
      <c r="A37" s="69"/>
      <c r="B37" s="11"/>
      <c r="C37" s="1482" t="s">
        <v>1101</v>
      </c>
      <c r="D37" s="1482"/>
      <c r="E37" s="1482"/>
      <c r="F37" s="1482"/>
      <c r="G37" s="1482"/>
      <c r="H37" s="1482"/>
      <c r="I37" s="1482"/>
      <c r="J37" s="1482"/>
      <c r="K37" s="1482"/>
      <c r="L37" s="1482"/>
      <c r="M37" s="1482"/>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row>
    <row r="38" spans="1:256" s="12" customFormat="1" ht="15" customHeight="1">
      <c r="A38" s="69"/>
      <c r="B38" s="11"/>
      <c r="C38" s="1482"/>
      <c r="D38" s="1482"/>
      <c r="E38" s="1482"/>
      <c r="F38" s="1482"/>
      <c r="G38" s="1482"/>
      <c r="H38" s="1482"/>
      <c r="I38" s="1482"/>
      <c r="J38" s="1482"/>
      <c r="K38" s="1482"/>
      <c r="L38" s="1482"/>
      <c r="M38" s="1482"/>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row>
    <row r="39" spans="1:256" s="12" customFormat="1" ht="15" customHeight="1">
      <c r="A39" s="69"/>
      <c r="B39" s="11"/>
      <c r="C39" s="1482"/>
      <c r="D39" s="1482"/>
      <c r="E39" s="1482"/>
      <c r="F39" s="1482"/>
      <c r="G39" s="1482"/>
      <c r="H39" s="1482"/>
      <c r="I39" s="1482"/>
      <c r="J39" s="1482"/>
      <c r="K39" s="1482"/>
      <c r="L39" s="1482"/>
      <c r="M39" s="1482"/>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6" s="12" customFormat="1" ht="15" customHeight="1">
      <c r="A40" s="69"/>
      <c r="B40" s="11"/>
      <c r="C40" s="1482"/>
      <c r="D40" s="1482"/>
      <c r="E40" s="1482"/>
      <c r="F40" s="1482"/>
      <c r="G40" s="1482"/>
      <c r="H40" s="1482"/>
      <c r="I40" s="1482"/>
      <c r="J40" s="1482"/>
      <c r="K40" s="1482"/>
      <c r="L40" s="1482"/>
      <c r="M40" s="1482"/>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6" s="12" customFormat="1" ht="15" customHeight="1">
      <c r="A41" s="69"/>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row>
    <row r="42" spans="1:256" s="12" customFormat="1" ht="15" customHeight="1">
      <c r="A42" s="69"/>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row>
    <row r="43" spans="1:256" s="12" customFormat="1" ht="15" customHeight="1">
      <c r="A43" s="69"/>
      <c r="B43" s="11"/>
      <c r="C43" s="1680" t="s">
        <v>983</v>
      </c>
      <c r="D43" s="1681"/>
      <c r="E43" s="1681"/>
      <c r="F43" s="1681"/>
      <c r="G43" s="1681"/>
      <c r="H43" s="1681"/>
      <c r="I43" s="1681"/>
      <c r="J43" s="1681"/>
      <c r="K43" s="1681"/>
      <c r="L43" s="1681"/>
      <c r="M43" s="168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row>
    <row r="44" spans="1:256" s="12" customFormat="1" ht="15" customHeight="1">
      <c r="A44" s="69"/>
      <c r="B44" s="11"/>
      <c r="C44" s="1700" t="s">
        <v>1333</v>
      </c>
      <c r="D44" s="1700"/>
      <c r="E44" s="1700"/>
      <c r="F44" s="1701"/>
      <c r="G44" s="1708" t="s">
        <v>456</v>
      </c>
      <c r="H44" s="1700"/>
      <c r="I44" s="1700"/>
      <c r="J44" s="1700"/>
      <c r="K44" s="1700"/>
      <c r="L44" s="1700"/>
      <c r="M44" s="1700"/>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row>
    <row r="45" spans="1:256" s="12" customFormat="1" ht="169.15" customHeight="1">
      <c r="A45" s="69"/>
      <c r="B45" s="11"/>
      <c r="C45" s="1709" t="s">
        <v>1322</v>
      </c>
      <c r="D45" s="1709"/>
      <c r="E45" s="1709"/>
      <c r="F45" s="1710"/>
      <c r="G45" s="1703" t="s">
        <v>1323</v>
      </c>
      <c r="H45" s="1703"/>
      <c r="I45" s="1703"/>
      <c r="J45" s="1703"/>
      <c r="K45" s="1703"/>
      <c r="L45" s="1703"/>
      <c r="M45" s="1703"/>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row>
    <row r="46" spans="1:256" s="12" customFormat="1" ht="84.75" customHeight="1">
      <c r="A46" s="69"/>
      <c r="B46" s="11"/>
      <c r="C46" s="1325" t="s">
        <v>239</v>
      </c>
      <c r="D46" s="1325"/>
      <c r="E46" s="1325"/>
      <c r="F46" s="1702"/>
      <c r="G46" s="1704" t="s">
        <v>998</v>
      </c>
      <c r="H46" s="1704"/>
      <c r="I46" s="1704"/>
      <c r="J46" s="1704"/>
      <c r="K46" s="1704"/>
      <c r="L46" s="1704"/>
      <c r="M46" s="1704"/>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row>
    <row r="47" spans="1:256" s="12" customFormat="1" ht="65.25" customHeight="1">
      <c r="A47" s="69"/>
      <c r="B47" s="11"/>
      <c r="C47" s="1325" t="s">
        <v>240</v>
      </c>
      <c r="D47" s="1325"/>
      <c r="E47" s="1325"/>
      <c r="F47" s="1702"/>
      <c r="G47" s="1704" t="s">
        <v>1324</v>
      </c>
      <c r="H47" s="1704"/>
      <c r="I47" s="1704"/>
      <c r="J47" s="1704"/>
      <c r="K47" s="1704"/>
      <c r="L47" s="1704"/>
      <c r="M47" s="1704"/>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row>
    <row r="48" spans="1:256" s="12" customFormat="1" ht="36.65" customHeight="1">
      <c r="A48" s="69"/>
      <c r="B48" s="11"/>
      <c r="C48" s="1325" t="s">
        <v>1326</v>
      </c>
      <c r="D48" s="1325"/>
      <c r="E48" s="1325"/>
      <c r="F48" s="1702"/>
      <c r="G48" s="1705" t="s">
        <v>1325</v>
      </c>
      <c r="H48" s="1705"/>
      <c r="I48" s="1705"/>
      <c r="J48" s="1705"/>
      <c r="K48" s="1705"/>
      <c r="L48" s="1705"/>
      <c r="M48" s="1705"/>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row r="49" spans="1:263" s="12" customFormat="1" ht="15" customHeight="1">
      <c r="A49" s="69"/>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row>
    <row r="50" spans="1:263" s="12" customFormat="1" ht="15" customHeight="1">
      <c r="A50" s="69"/>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row>
    <row r="51" spans="1:263" s="12" customFormat="1" ht="15" customHeight="1">
      <c r="A51" s="69"/>
      <c r="B51" s="11"/>
      <c r="C51" s="1308" t="s">
        <v>1687</v>
      </c>
      <c r="D51" s="1309"/>
      <c r="E51" s="1309"/>
      <c r="F51" s="1309"/>
      <c r="G51" s="1309"/>
      <c r="H51" s="1309"/>
      <c r="I51" s="1309"/>
      <c r="J51" s="1309"/>
      <c r="K51" s="1309"/>
      <c r="L51" s="1309"/>
      <c r="M51" s="1309"/>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row>
    <row r="52" spans="1:263" s="12" customFormat="1" ht="15" customHeight="1">
      <c r="A52" s="69"/>
      <c r="B52" s="11"/>
      <c r="C52" s="1641" t="s">
        <v>1327</v>
      </c>
      <c r="D52" s="1641"/>
      <c r="E52" s="1641"/>
      <c r="F52" s="1641"/>
      <c r="G52" s="1641"/>
      <c r="H52" s="1641"/>
      <c r="I52" s="1641"/>
      <c r="J52" s="1641"/>
      <c r="K52" s="1641"/>
      <c r="L52" s="1641"/>
      <c r="M52" s="164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row>
    <row r="53" spans="1:263" s="12" customFormat="1" ht="15" customHeight="1">
      <c r="A53" s="69"/>
      <c r="B53" s="11"/>
      <c r="C53" s="1641"/>
      <c r="D53" s="1641"/>
      <c r="E53" s="1641"/>
      <c r="F53" s="1641"/>
      <c r="G53" s="1641"/>
      <c r="H53" s="1641"/>
      <c r="I53" s="1641"/>
      <c r="J53" s="1641"/>
      <c r="K53" s="1641"/>
      <c r="L53" s="1641"/>
      <c r="M53" s="164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row>
    <row r="54" spans="1:263" s="12" customFormat="1" ht="15" customHeight="1">
      <c r="A54" s="69"/>
      <c r="B54" s="11"/>
      <c r="C54" s="1641"/>
      <c r="D54" s="1641"/>
      <c r="E54" s="1641"/>
      <c r="F54" s="1641"/>
      <c r="G54" s="1641"/>
      <c r="H54" s="1641"/>
      <c r="I54" s="1641"/>
      <c r="J54" s="1641"/>
      <c r="K54" s="1641"/>
      <c r="L54" s="1641"/>
      <c r="M54" s="164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63" s="12" customFormat="1" ht="15" customHeight="1">
      <c r="A55" s="69"/>
      <c r="B55" s="11"/>
      <c r="C55" s="1641"/>
      <c r="D55" s="1641"/>
      <c r="E55" s="1641"/>
      <c r="F55" s="1641"/>
      <c r="G55" s="1641"/>
      <c r="H55" s="1641"/>
      <c r="I55" s="1641"/>
      <c r="J55" s="1641"/>
      <c r="K55" s="1641"/>
      <c r="L55" s="1641"/>
      <c r="M55" s="164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63" s="12" customFormat="1">
      <c r="A56" s="69"/>
      <c r="B56" s="11"/>
      <c r="C56" s="1641"/>
      <c r="D56" s="1641"/>
      <c r="E56" s="1641"/>
      <c r="F56" s="1641"/>
      <c r="G56" s="1641"/>
      <c r="H56" s="1641"/>
      <c r="I56" s="1641"/>
      <c r="J56" s="1641"/>
      <c r="K56" s="1641"/>
      <c r="L56" s="1641"/>
      <c r="M56" s="164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63" s="12" customFormat="1" ht="30.65" customHeight="1">
      <c r="A57" s="69"/>
      <c r="B57" s="11"/>
      <c r="C57" s="1641"/>
      <c r="D57" s="1641"/>
      <c r="E57" s="1641"/>
      <c r="F57" s="1641"/>
      <c r="G57" s="1641"/>
      <c r="H57" s="1641"/>
      <c r="I57" s="1641"/>
      <c r="J57" s="1641"/>
      <c r="K57" s="1641"/>
      <c r="L57" s="1641"/>
      <c r="M57" s="164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63" s="12" customFormat="1" ht="37.5" customHeight="1">
      <c r="A58" s="69"/>
      <c r="B58" s="11"/>
      <c r="C58" s="147" t="s">
        <v>49</v>
      </c>
      <c r="D58" s="1695" t="s">
        <v>243</v>
      </c>
      <c r="E58" s="1695"/>
      <c r="F58" s="1695" t="s">
        <v>244</v>
      </c>
      <c r="G58" s="1695"/>
      <c r="H58" s="1695" t="s">
        <v>245</v>
      </c>
      <c r="I58" s="1695"/>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row>
    <row r="59" spans="1:263" s="12" customFormat="1" ht="30">
      <c r="A59" s="69"/>
      <c r="B59" s="11"/>
      <c r="C59" s="145" t="s">
        <v>246</v>
      </c>
      <c r="D59" s="1687">
        <v>1</v>
      </c>
      <c r="E59" s="1688"/>
      <c r="F59" s="1689">
        <v>0.16</v>
      </c>
      <c r="G59" s="1688"/>
      <c r="H59" s="1689">
        <v>1</v>
      </c>
      <c r="I59" s="1688"/>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row>
    <row r="60" spans="1:263" s="12" customFormat="1" ht="70.5" customHeight="1">
      <c r="A60" s="69"/>
      <c r="B60" s="11"/>
      <c r="C60" s="146" t="s">
        <v>247</v>
      </c>
      <c r="D60" s="1687">
        <v>1</v>
      </c>
      <c r="E60" s="1688"/>
      <c r="F60" s="1689">
        <v>0</v>
      </c>
      <c r="G60" s="1688"/>
      <c r="H60" s="1689">
        <v>0</v>
      </c>
      <c r="I60" s="1688"/>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row>
    <row r="61" spans="1:263" s="12" customFormat="1" ht="15" customHeight="1">
      <c r="A61" s="69"/>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row>
    <row r="62" spans="1:263" s="12" customFormat="1">
      <c r="A62" s="69"/>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row>
    <row r="63" spans="1:263" s="12" customFormat="1" ht="15.5">
      <c r="A63" s="69"/>
      <c r="B63" s="11"/>
      <c r="C63" s="1308" t="s">
        <v>462</v>
      </c>
      <c r="D63" s="1309"/>
      <c r="E63" s="1309"/>
      <c r="F63" s="1309"/>
      <c r="G63" s="1309"/>
      <c r="H63" s="1309"/>
      <c r="I63" s="1309"/>
      <c r="J63" s="1309"/>
      <c r="K63" s="1309"/>
      <c r="L63" s="1309"/>
      <c r="M63" s="1309"/>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row>
    <row r="64" spans="1:263" s="12" customFormat="1" ht="15">
      <c r="A64" s="69"/>
      <c r="B64" s="11"/>
      <c r="C64" s="1650" t="s">
        <v>461</v>
      </c>
      <c r="D64" s="1650"/>
      <c r="E64" s="1650"/>
      <c r="F64" s="1651"/>
      <c r="G64" s="1649" t="s">
        <v>456</v>
      </c>
      <c r="H64" s="1650"/>
      <c r="I64" s="1650"/>
      <c r="J64" s="1650"/>
      <c r="K64" s="1650"/>
      <c r="L64" s="1650"/>
      <c r="M64" s="1650"/>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row>
    <row r="65" spans="1:259" s="12" customFormat="1" ht="95.25" customHeight="1">
      <c r="A65" s="69"/>
      <c r="B65" s="11"/>
      <c r="C65" s="1325" t="s">
        <v>1332</v>
      </c>
      <c r="D65" s="1325"/>
      <c r="E65" s="1325"/>
      <c r="F65" s="1702"/>
      <c r="G65" s="1711" t="s">
        <v>1328</v>
      </c>
      <c r="H65" s="1711"/>
      <c r="I65" s="1711"/>
      <c r="J65" s="1711"/>
      <c r="K65" s="1711"/>
      <c r="L65" s="1711"/>
      <c r="M65" s="17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row>
    <row r="66" spans="1:259" s="12" customFormat="1" ht="173.25" customHeight="1">
      <c r="A66" s="69"/>
      <c r="B66" s="11"/>
      <c r="C66" s="1325" t="s">
        <v>248</v>
      </c>
      <c r="D66" s="1325"/>
      <c r="E66" s="1325"/>
      <c r="F66" s="1702"/>
      <c r="G66" s="1712" t="s">
        <v>1329</v>
      </c>
      <c r="H66" s="1712"/>
      <c r="I66" s="1712"/>
      <c r="J66" s="1712"/>
      <c r="K66" s="1712"/>
      <c r="L66" s="1712"/>
      <c r="M66" s="1712"/>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row>
    <row r="67" spans="1:259" s="12" customFormat="1" ht="59.25" customHeight="1">
      <c r="A67" s="69"/>
      <c r="B67" s="11"/>
      <c r="C67" s="1325" t="s">
        <v>249</v>
      </c>
      <c r="D67" s="1325"/>
      <c r="E67" s="1325"/>
      <c r="F67" s="1702"/>
      <c r="G67" s="1712" t="s">
        <v>1330</v>
      </c>
      <c r="H67" s="1712"/>
      <c r="I67" s="1712"/>
      <c r="J67" s="1712"/>
      <c r="K67" s="1712"/>
      <c r="L67" s="1712"/>
      <c r="M67" s="1712"/>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row>
    <row r="68" spans="1:259" s="12" customFormat="1" ht="52" customHeight="1">
      <c r="A68" s="69"/>
      <c r="B68" s="11"/>
      <c r="C68" s="1325" t="s">
        <v>250</v>
      </c>
      <c r="D68" s="1325"/>
      <c r="E68" s="1325"/>
      <c r="F68" s="1702"/>
      <c r="G68" s="1713" t="s">
        <v>1102</v>
      </c>
      <c r="H68" s="1713"/>
      <c r="I68" s="1713"/>
      <c r="J68" s="1713"/>
      <c r="K68" s="1713"/>
      <c r="L68" s="1713"/>
      <c r="M68" s="1713"/>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9" s="12" customFormat="1">
      <c r="A69" s="69"/>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row>
    <row r="70" spans="1:259" s="12" customFormat="1">
      <c r="A70" s="69"/>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row>
    <row r="71" spans="1:259" s="12" customFormat="1" ht="15.5">
      <c r="A71" s="69"/>
      <c r="B71" s="11"/>
      <c r="C71" s="1308" t="s">
        <v>984</v>
      </c>
      <c r="D71" s="1309"/>
      <c r="E71" s="1309"/>
      <c r="F71" s="1309"/>
      <c r="G71" s="1309"/>
      <c r="H71" s="1309"/>
      <c r="I71" s="1309"/>
      <c r="J71" s="1309"/>
      <c r="K71" s="1309"/>
      <c r="L71" s="1309"/>
      <c r="M71" s="1309"/>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row>
    <row r="72" spans="1:259" s="12" customFormat="1">
      <c r="A72" s="69"/>
      <c r="B72" s="11"/>
      <c r="C72" s="1252" t="s">
        <v>1331</v>
      </c>
      <c r="D72" s="1252"/>
      <c r="E72" s="1252"/>
      <c r="F72" s="1252"/>
      <c r="G72" s="1252"/>
      <c r="H72" s="1252"/>
      <c r="I72" s="1252"/>
      <c r="J72" s="1252"/>
      <c r="K72" s="1252"/>
      <c r="L72" s="1252"/>
      <c r="M72" s="1252"/>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row>
    <row r="73" spans="1:259" s="12" customFormat="1">
      <c r="A73" s="69"/>
      <c r="B73" s="11"/>
      <c r="C73" s="1252"/>
      <c r="D73" s="1252"/>
      <c r="E73" s="1252"/>
      <c r="F73" s="1252"/>
      <c r="G73" s="1252"/>
      <c r="H73" s="1252"/>
      <c r="I73" s="1252"/>
      <c r="J73" s="1252"/>
      <c r="K73" s="1252"/>
      <c r="L73" s="1252"/>
      <c r="M73" s="1252"/>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row>
    <row r="74" spans="1:259" s="12" customFormat="1">
      <c r="A74" s="69"/>
      <c r="B74" s="11"/>
      <c r="C74" s="1252"/>
      <c r="D74" s="1252"/>
      <c r="E74" s="1252"/>
      <c r="F74" s="1252"/>
      <c r="G74" s="1252"/>
      <c r="H74" s="1252"/>
      <c r="I74" s="1252"/>
      <c r="J74" s="1252"/>
      <c r="K74" s="1252"/>
      <c r="L74" s="1252"/>
      <c r="M74" s="1252"/>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9" s="12" customFormat="1">
      <c r="A75" s="69"/>
      <c r="B75" s="11"/>
      <c r="C75" s="1252"/>
      <c r="D75" s="1252"/>
      <c r="E75" s="1252"/>
      <c r="F75" s="1252"/>
      <c r="G75" s="1252"/>
      <c r="H75" s="1252"/>
      <c r="I75" s="1252"/>
      <c r="J75" s="1252"/>
      <c r="K75" s="1252"/>
      <c r="L75" s="1252"/>
      <c r="M75" s="1252"/>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9" s="12" customFormat="1">
      <c r="A76" s="69"/>
      <c r="B76" s="11"/>
      <c r="C76" s="1252"/>
      <c r="D76" s="1252"/>
      <c r="E76" s="1252"/>
      <c r="F76" s="1252"/>
      <c r="G76" s="1252"/>
      <c r="H76" s="1252"/>
      <c r="I76" s="1252"/>
      <c r="J76" s="1252"/>
      <c r="K76" s="1252"/>
      <c r="L76" s="1252"/>
      <c r="M76" s="1252"/>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row>
    <row r="77" spans="1:259" s="12" customFormat="1">
      <c r="A77" s="69"/>
      <c r="B77" s="11"/>
      <c r="C77" s="1252"/>
      <c r="D77" s="1252"/>
      <c r="E77" s="1252"/>
      <c r="F77" s="1252"/>
      <c r="G77" s="1252"/>
      <c r="H77" s="1252"/>
      <c r="I77" s="1252"/>
      <c r="J77" s="1252"/>
      <c r="K77" s="1252"/>
      <c r="L77" s="1252"/>
      <c r="M77" s="1252"/>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9" s="12" customFormat="1">
      <c r="A78" s="69"/>
      <c r="B78" s="11"/>
      <c r="C78" s="1252"/>
      <c r="D78" s="1252"/>
      <c r="E78" s="1252"/>
      <c r="F78" s="1252"/>
      <c r="G78" s="1252"/>
      <c r="H78" s="1252"/>
      <c r="I78" s="1252"/>
      <c r="J78" s="1252"/>
      <c r="K78" s="1252"/>
      <c r="L78" s="1252"/>
      <c r="M78" s="1252"/>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9" s="12" customFormat="1">
      <c r="A79" s="69"/>
      <c r="B79" s="11"/>
      <c r="C79" s="1252"/>
      <c r="D79" s="1252"/>
      <c r="E79" s="1252"/>
      <c r="F79" s="1252"/>
      <c r="G79" s="1252"/>
      <c r="H79" s="1252"/>
      <c r="I79" s="1252"/>
      <c r="J79" s="1252"/>
      <c r="K79" s="1252"/>
      <c r="L79" s="1252"/>
      <c r="M79" s="1252"/>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9" s="12" customFormat="1">
      <c r="A80" s="69"/>
      <c r="B80" s="11"/>
      <c r="C80" s="1252"/>
      <c r="D80" s="1252"/>
      <c r="E80" s="1252"/>
      <c r="F80" s="1252"/>
      <c r="G80" s="1252"/>
      <c r="H80" s="1252"/>
      <c r="I80" s="1252"/>
      <c r="J80" s="1252"/>
      <c r="K80" s="1252"/>
      <c r="L80" s="1252"/>
      <c r="M80" s="1252"/>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s="12" customFormat="1">
      <c r="A81" s="69"/>
      <c r="B81" s="11"/>
      <c r="C81" s="1252"/>
      <c r="D81" s="1252"/>
      <c r="E81" s="1252"/>
      <c r="F81" s="1252"/>
      <c r="G81" s="1252"/>
      <c r="H81" s="1252"/>
      <c r="I81" s="1252"/>
      <c r="J81" s="1252"/>
      <c r="K81" s="1252"/>
      <c r="L81" s="1252"/>
      <c r="M81" s="1252"/>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s="12" customFormat="1">
      <c r="A82" s="69"/>
      <c r="B82" s="11"/>
      <c r="C82" s="1252"/>
      <c r="D82" s="1252"/>
      <c r="E82" s="1252"/>
      <c r="F82" s="1252"/>
      <c r="G82" s="1252"/>
      <c r="H82" s="1252"/>
      <c r="I82" s="1252"/>
      <c r="J82" s="1252"/>
      <c r="K82" s="1252"/>
      <c r="L82" s="1252"/>
      <c r="M82" s="1252"/>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s="12" customFormat="1">
      <c r="A83" s="69"/>
      <c r="B83" s="11"/>
      <c r="C83" s="86"/>
      <c r="D83" s="86"/>
      <c r="E83" s="86"/>
      <c r="F83" s="86"/>
      <c r="G83" s="86"/>
      <c r="H83" s="86"/>
      <c r="I83" s="86"/>
      <c r="J83" s="86"/>
      <c r="K83" s="86"/>
      <c r="L83" s="86"/>
      <c r="M83" s="86"/>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row>
    <row r="84" spans="1:256" s="12" customFormat="1">
      <c r="A84" s="69"/>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s="12" customFormat="1">
      <c r="A85" s="69"/>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s="12" customFormat="1" hidden="1">
      <c r="A86" s="69"/>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s="12" customFormat="1" hidden="1">
      <c r="A87" s="69"/>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149" spans="1:1" s="86" customFormat="1" hidden="1">
      <c r="A149" s="11"/>
    </row>
    <row r="231" spans="1:2" s="98" customFormat="1" ht="14" hidden="1" thickBot="1">
      <c r="A231" s="11"/>
      <c r="B231" s="11"/>
    </row>
    <row r="302" spans="1:2" s="98" customFormat="1" ht="14" hidden="1" thickBot="1">
      <c r="A302" s="11"/>
      <c r="B302" s="11"/>
    </row>
  </sheetData>
  <sheetProtection algorithmName="SHA-512" hashValue="yNsHhT600+xzdGMv60kNsjrHhI2fghyo50W1ps/gOhPeni7qHoYMdn7fTR1Xc8KNow+pPUxNDp5U3MwhItSi1A==" saltValue="p7Rz23wPRvT5oENtw34WWA==" spinCount="100000" sheet="1" objects="1" scenarios="1"/>
  <mergeCells count="64">
    <mergeCell ref="C47:F47"/>
    <mergeCell ref="C72:M82"/>
    <mergeCell ref="C71:M71"/>
    <mergeCell ref="C65:F65"/>
    <mergeCell ref="G65:M65"/>
    <mergeCell ref="C66:F66"/>
    <mergeCell ref="G66:M66"/>
    <mergeCell ref="C67:F67"/>
    <mergeCell ref="G67:M67"/>
    <mergeCell ref="C68:F68"/>
    <mergeCell ref="G68:M68"/>
    <mergeCell ref="D60:E60"/>
    <mergeCell ref="F60:G60"/>
    <mergeCell ref="H60:I60"/>
    <mergeCell ref="C64:F64"/>
    <mergeCell ref="G64:M64"/>
    <mergeCell ref="C33:G33"/>
    <mergeCell ref="C52:M57"/>
    <mergeCell ref="C63:M63"/>
    <mergeCell ref="C8:E8"/>
    <mergeCell ref="C7:E7"/>
    <mergeCell ref="C12:M12"/>
    <mergeCell ref="C44:F44"/>
    <mergeCell ref="C48:F48"/>
    <mergeCell ref="G45:M45"/>
    <mergeCell ref="G46:M46"/>
    <mergeCell ref="G47:M47"/>
    <mergeCell ref="G48:M48"/>
    <mergeCell ref="C32:K32"/>
    <mergeCell ref="G44:M44"/>
    <mergeCell ref="C45:F45"/>
    <mergeCell ref="C46:F46"/>
    <mergeCell ref="D59:E59"/>
    <mergeCell ref="F59:G59"/>
    <mergeCell ref="H59:I59"/>
    <mergeCell ref="C17:G17"/>
    <mergeCell ref="C16:K16"/>
    <mergeCell ref="D58:E58"/>
    <mergeCell ref="F58:G58"/>
    <mergeCell ref="H58:I58"/>
    <mergeCell ref="C18:G18"/>
    <mergeCell ref="C19:G19"/>
    <mergeCell ref="C20:G20"/>
    <mergeCell ref="C22:G22"/>
    <mergeCell ref="C23:M23"/>
    <mergeCell ref="C26:M26"/>
    <mergeCell ref="C34:G34"/>
    <mergeCell ref="C35:G35"/>
    <mergeCell ref="C6:M6"/>
    <mergeCell ref="C15:M15"/>
    <mergeCell ref="C43:M43"/>
    <mergeCell ref="C51:M51"/>
    <mergeCell ref="C3:V3"/>
    <mergeCell ref="C21:G21"/>
    <mergeCell ref="C9:E9"/>
    <mergeCell ref="C10:E10"/>
    <mergeCell ref="C11:E11"/>
    <mergeCell ref="F7:I7"/>
    <mergeCell ref="J7:L7"/>
    <mergeCell ref="M7:P7"/>
    <mergeCell ref="Q7:T7"/>
    <mergeCell ref="C36:G36"/>
    <mergeCell ref="C37:M40"/>
    <mergeCell ref="C27:M3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5F7F7-E23E-4879-8C02-9F10A3613279}">
  <sheetPr codeName="Planilha7">
    <tabColor theme="0"/>
  </sheetPr>
  <dimension ref="A1:IP190"/>
  <sheetViews>
    <sheetView showGridLines="0" zoomScale="70" zoomScaleNormal="70" workbookViewId="0"/>
  </sheetViews>
  <sheetFormatPr defaultColWidth="0" defaultRowHeight="13.5" zeroHeight="1"/>
  <cols>
    <col min="1" max="1" width="46.7265625" style="296" customWidth="1"/>
    <col min="2" max="2" width="7.81640625" style="296" customWidth="1"/>
    <col min="3" max="15" width="20.7265625" style="296" customWidth="1"/>
    <col min="16" max="16384" width="20.7265625" style="296" hidden="1"/>
  </cols>
  <sheetData>
    <row r="1" spans="1:22">
      <c r="A1" s="295"/>
    </row>
    <row r="2" spans="1:22">
      <c r="A2" s="295"/>
    </row>
    <row r="3" spans="1:22" ht="31.5">
      <c r="A3" s="295"/>
      <c r="C3" s="1228" t="s">
        <v>971</v>
      </c>
      <c r="D3" s="1229"/>
      <c r="E3" s="1229"/>
      <c r="F3" s="1229"/>
      <c r="G3" s="1229"/>
      <c r="H3" s="1229"/>
      <c r="I3" s="1229"/>
      <c r="J3" s="1229"/>
      <c r="K3" s="1229"/>
      <c r="L3" s="1229"/>
      <c r="M3" s="1229"/>
      <c r="N3" s="1229"/>
      <c r="O3" s="1229"/>
      <c r="P3" s="1229"/>
      <c r="Q3" s="1229"/>
      <c r="R3" s="1229"/>
      <c r="S3" s="1229"/>
      <c r="T3" s="1229"/>
      <c r="U3" s="1229"/>
      <c r="V3" s="1229"/>
    </row>
    <row r="4" spans="1:22">
      <c r="A4" s="295"/>
    </row>
    <row r="5" spans="1:22">
      <c r="A5" s="295"/>
    </row>
    <row r="6" spans="1:22" ht="15.5">
      <c r="A6" s="295"/>
      <c r="C6" s="1736" t="s">
        <v>1349</v>
      </c>
      <c r="D6" s="1753"/>
      <c r="E6" s="1753"/>
      <c r="F6" s="1753"/>
      <c r="G6" s="1753"/>
      <c r="H6" s="1753"/>
      <c r="I6" s="1753"/>
      <c r="J6" s="1753"/>
      <c r="K6" s="1753"/>
      <c r="L6" s="1753"/>
      <c r="M6" s="1753"/>
    </row>
    <row r="7" spans="1:22" ht="15" customHeight="1">
      <c r="A7" s="295"/>
      <c r="C7" s="1399" t="s">
        <v>1420</v>
      </c>
      <c r="D7" s="1399"/>
      <c r="E7" s="1399"/>
      <c r="F7" s="1399"/>
      <c r="G7" s="1399"/>
      <c r="H7" s="1399"/>
      <c r="I7" s="1399"/>
      <c r="J7" s="1399"/>
      <c r="K7" s="1399"/>
      <c r="L7" s="1399"/>
      <c r="M7" s="1399"/>
    </row>
    <row r="8" spans="1:22" ht="14.25" customHeight="1">
      <c r="A8" s="295"/>
      <c r="C8" s="1399"/>
      <c r="D8" s="1399"/>
      <c r="E8" s="1399"/>
      <c r="F8" s="1399"/>
      <c r="G8" s="1399"/>
      <c r="H8" s="1399"/>
      <c r="I8" s="1399"/>
      <c r="J8" s="1399"/>
      <c r="K8" s="1399"/>
      <c r="L8" s="1399"/>
      <c r="M8" s="1399"/>
    </row>
    <row r="9" spans="1:22" ht="14.25" customHeight="1">
      <c r="A9" s="295"/>
      <c r="C9" s="1399"/>
      <c r="D9" s="1399"/>
      <c r="E9" s="1399"/>
      <c r="F9" s="1399"/>
      <c r="G9" s="1399"/>
      <c r="H9" s="1399"/>
      <c r="I9" s="1399"/>
      <c r="J9" s="1399"/>
      <c r="K9" s="1399"/>
      <c r="L9" s="1399"/>
      <c r="M9" s="1399"/>
    </row>
    <row r="10" spans="1:22" ht="14.25" customHeight="1">
      <c r="A10" s="295"/>
      <c r="C10" s="1399"/>
      <c r="D10" s="1399"/>
      <c r="E10" s="1399"/>
      <c r="F10" s="1399"/>
      <c r="G10" s="1399"/>
      <c r="H10" s="1399"/>
      <c r="I10" s="1399"/>
      <c r="J10" s="1399"/>
      <c r="K10" s="1399"/>
      <c r="L10" s="1399"/>
      <c r="M10" s="1399"/>
    </row>
    <row r="11" spans="1:22" ht="14.25" customHeight="1">
      <c r="A11" s="295"/>
      <c r="C11" s="1399"/>
      <c r="D11" s="1399"/>
      <c r="E11" s="1399"/>
      <c r="F11" s="1399"/>
      <c r="G11" s="1399"/>
      <c r="H11" s="1399"/>
      <c r="I11" s="1399"/>
      <c r="J11" s="1399"/>
      <c r="K11" s="1399"/>
      <c r="L11" s="1399"/>
      <c r="M11" s="1399"/>
    </row>
    <row r="12" spans="1:22" ht="14.25" customHeight="1">
      <c r="A12" s="295"/>
      <c r="C12" s="1399"/>
      <c r="D12" s="1399"/>
      <c r="E12" s="1399"/>
      <c r="F12" s="1399"/>
      <c r="G12" s="1399"/>
      <c r="H12" s="1399"/>
      <c r="I12" s="1399"/>
      <c r="J12" s="1399"/>
      <c r="K12" s="1399"/>
      <c r="L12" s="1399"/>
      <c r="M12" s="1399"/>
    </row>
    <row r="13" spans="1:22" ht="14.25" customHeight="1">
      <c r="A13" s="295"/>
      <c r="C13" s="1399"/>
      <c r="D13" s="1399"/>
      <c r="E13" s="1399"/>
      <c r="F13" s="1399"/>
      <c r="G13" s="1399"/>
      <c r="H13" s="1399"/>
      <c r="I13" s="1399"/>
      <c r="J13" s="1399"/>
      <c r="K13" s="1399"/>
      <c r="L13" s="1399"/>
      <c r="M13" s="1399"/>
    </row>
    <row r="14" spans="1:22" ht="14.25" customHeight="1">
      <c r="A14" s="295"/>
      <c r="C14" s="1399"/>
      <c r="D14" s="1399"/>
      <c r="E14" s="1399"/>
      <c r="F14" s="1399"/>
      <c r="G14" s="1399"/>
      <c r="H14" s="1399"/>
      <c r="I14" s="1399"/>
      <c r="J14" s="1399"/>
      <c r="K14" s="1399"/>
      <c r="L14" s="1399"/>
      <c r="M14" s="1399"/>
    </row>
    <row r="15" spans="1:22" ht="14.25" customHeight="1">
      <c r="A15" s="295"/>
      <c r="C15" s="1399"/>
      <c r="D15" s="1399"/>
      <c r="E15" s="1399"/>
      <c r="F15" s="1399"/>
      <c r="G15" s="1399"/>
      <c r="H15" s="1399"/>
      <c r="I15" s="1399"/>
      <c r="J15" s="1399"/>
      <c r="K15" s="1399"/>
      <c r="L15" s="1399"/>
      <c r="M15" s="1399"/>
    </row>
    <row r="16" spans="1:22" ht="14.25" customHeight="1">
      <c r="A16" s="295"/>
      <c r="C16" s="1399"/>
      <c r="D16" s="1399"/>
      <c r="E16" s="1399"/>
      <c r="F16" s="1399"/>
      <c r="G16" s="1399"/>
      <c r="H16" s="1399"/>
      <c r="I16" s="1399"/>
      <c r="J16" s="1399"/>
      <c r="K16" s="1399"/>
      <c r="L16" s="1399"/>
      <c r="M16" s="1399"/>
    </row>
    <row r="17" spans="1:231" ht="14.25" customHeight="1">
      <c r="A17" s="295"/>
      <c r="C17" s="1399"/>
      <c r="D17" s="1399"/>
      <c r="E17" s="1399"/>
      <c r="F17" s="1399"/>
      <c r="G17" s="1399"/>
      <c r="H17" s="1399"/>
      <c r="I17" s="1399"/>
      <c r="J17" s="1399"/>
      <c r="K17" s="1399"/>
      <c r="L17" s="1399"/>
      <c r="M17" s="1399"/>
    </row>
    <row r="18" spans="1:231" ht="14.25" customHeight="1">
      <c r="A18" s="295"/>
      <c r="C18" s="1399"/>
      <c r="D18" s="1399"/>
      <c r="E18" s="1399"/>
      <c r="F18" s="1399"/>
      <c r="G18" s="1399"/>
      <c r="H18" s="1399"/>
      <c r="I18" s="1399"/>
      <c r="J18" s="1399"/>
      <c r="K18" s="1399"/>
      <c r="L18" s="1399"/>
      <c r="M18" s="1399"/>
    </row>
    <row r="19" spans="1:231" ht="14.25" customHeight="1">
      <c r="A19" s="295"/>
      <c r="C19" s="1399"/>
      <c r="D19" s="1399"/>
      <c r="E19" s="1399"/>
      <c r="F19" s="1399"/>
      <c r="G19" s="1399"/>
      <c r="H19" s="1399"/>
      <c r="I19" s="1399"/>
      <c r="J19" s="1399"/>
      <c r="K19" s="1399"/>
      <c r="L19" s="1399"/>
      <c r="M19" s="1399"/>
    </row>
    <row r="20" spans="1:231" ht="14.25" customHeight="1">
      <c r="A20" s="295"/>
      <c r="C20" s="1399"/>
      <c r="D20" s="1399"/>
      <c r="E20" s="1399"/>
      <c r="F20" s="1399"/>
      <c r="G20" s="1399"/>
      <c r="H20" s="1399"/>
      <c r="I20" s="1399"/>
      <c r="J20" s="1399"/>
      <c r="K20" s="1399"/>
      <c r="L20" s="1399"/>
      <c r="M20" s="1399"/>
    </row>
    <row r="21" spans="1:231" s="555" customFormat="1" ht="15">
      <c r="A21" s="295"/>
      <c r="B21" s="296"/>
      <c r="C21" s="1399"/>
      <c r="D21" s="1399"/>
      <c r="E21" s="1399"/>
      <c r="F21" s="1399"/>
      <c r="G21" s="1399"/>
      <c r="H21" s="1399"/>
      <c r="I21" s="1399"/>
      <c r="J21" s="1399"/>
      <c r="K21" s="1399"/>
      <c r="L21" s="1399"/>
      <c r="M21" s="1399"/>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296"/>
      <c r="CD21" s="296"/>
      <c r="CE21" s="296"/>
      <c r="CF21" s="296"/>
      <c r="CG21" s="296"/>
      <c r="CH21" s="296"/>
      <c r="CI21" s="296"/>
      <c r="CJ21" s="296"/>
      <c r="CK21" s="296"/>
      <c r="CL21" s="296"/>
      <c r="CM21" s="296"/>
      <c r="CN21" s="296"/>
      <c r="CO21" s="296"/>
      <c r="CP21" s="296"/>
      <c r="CQ21" s="296"/>
      <c r="CR21" s="296"/>
      <c r="CS21" s="296"/>
      <c r="CT21" s="296"/>
      <c r="CU21" s="296"/>
      <c r="CV21" s="296"/>
      <c r="CW21" s="296"/>
      <c r="CX21" s="296"/>
      <c r="CY21" s="296"/>
      <c r="CZ21" s="296"/>
      <c r="DA21" s="296"/>
      <c r="DB21" s="296"/>
      <c r="DC21" s="296"/>
      <c r="DD21" s="296"/>
      <c r="DE21" s="296"/>
      <c r="DF21" s="296"/>
      <c r="DG21" s="296"/>
      <c r="DH21" s="296"/>
      <c r="DI21" s="296"/>
      <c r="DJ21" s="296"/>
      <c r="DK21" s="296"/>
      <c r="DL21" s="296"/>
      <c r="DM21" s="296"/>
      <c r="DN21" s="296"/>
      <c r="DO21" s="296"/>
      <c r="DP21" s="296"/>
      <c r="DQ21" s="296"/>
      <c r="DR21" s="296"/>
      <c r="DS21" s="296"/>
      <c r="DT21" s="296"/>
      <c r="DU21" s="296"/>
      <c r="DV21" s="296"/>
      <c r="DW21" s="296"/>
      <c r="DX21" s="296"/>
      <c r="DY21" s="296"/>
      <c r="DZ21" s="296"/>
      <c r="EA21" s="296"/>
      <c r="EB21" s="296"/>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G21" s="296"/>
      <c r="FH21" s="296"/>
      <c r="FI21" s="296"/>
      <c r="FJ21" s="296"/>
      <c r="FK21" s="296"/>
      <c r="FL21" s="296"/>
      <c r="FM21" s="296"/>
      <c r="FN21" s="296"/>
      <c r="FO21" s="296"/>
      <c r="FP21" s="296"/>
      <c r="FQ21" s="296"/>
      <c r="FR21" s="296"/>
      <c r="FS21" s="296"/>
      <c r="FT21" s="296"/>
      <c r="FU21" s="296"/>
      <c r="FV21" s="296"/>
      <c r="FW21" s="296"/>
      <c r="FX21" s="296"/>
      <c r="FY21" s="296"/>
      <c r="FZ21" s="296"/>
      <c r="GA21" s="296"/>
      <c r="GB21" s="296"/>
      <c r="GC21" s="296"/>
      <c r="GD21" s="296"/>
      <c r="GE21" s="296"/>
      <c r="GF21" s="296"/>
      <c r="GG21" s="296"/>
      <c r="GH21" s="296"/>
      <c r="GI21" s="296"/>
      <c r="GJ21" s="296"/>
      <c r="GK21" s="296"/>
      <c r="GL21" s="296"/>
      <c r="GM21" s="296"/>
      <c r="GN21" s="296"/>
      <c r="GO21" s="296"/>
      <c r="GP21" s="296"/>
      <c r="GQ21" s="296"/>
      <c r="GR21" s="296"/>
      <c r="GS21" s="296"/>
      <c r="GT21" s="296"/>
      <c r="GU21" s="296"/>
      <c r="GV21" s="296"/>
      <c r="GW21" s="296"/>
      <c r="GX21" s="296"/>
      <c r="GY21" s="296"/>
      <c r="GZ21" s="296"/>
      <c r="HA21" s="296"/>
      <c r="HB21" s="296"/>
      <c r="HC21" s="296"/>
      <c r="HD21" s="296"/>
      <c r="HE21" s="296"/>
      <c r="HF21" s="296"/>
      <c r="HG21" s="296"/>
      <c r="HH21" s="296"/>
      <c r="HI21" s="296"/>
      <c r="HJ21" s="296"/>
      <c r="HK21" s="296"/>
      <c r="HL21" s="296"/>
      <c r="HM21" s="296"/>
      <c r="HN21" s="296"/>
      <c r="HO21" s="296"/>
      <c r="HP21" s="296"/>
      <c r="HQ21" s="296"/>
      <c r="HR21" s="296"/>
      <c r="HS21" s="296"/>
      <c r="HT21" s="296"/>
      <c r="HU21" s="296"/>
      <c r="HV21" s="296"/>
      <c r="HW21" s="296"/>
    </row>
    <row r="22" spans="1:231" ht="14.25" customHeight="1">
      <c r="A22" s="295"/>
      <c r="C22" s="1399"/>
      <c r="D22" s="1399"/>
      <c r="E22" s="1399"/>
      <c r="F22" s="1399"/>
      <c r="G22" s="1399"/>
      <c r="H22" s="1399"/>
      <c r="I22" s="1399"/>
      <c r="J22" s="1399"/>
      <c r="K22" s="1399"/>
      <c r="L22" s="1399"/>
      <c r="M22" s="1399"/>
    </row>
    <row r="23" spans="1:231" ht="14.25" customHeight="1">
      <c r="A23" s="295"/>
      <c r="C23" s="1399"/>
      <c r="D23" s="1399"/>
      <c r="E23" s="1399"/>
      <c r="F23" s="1399"/>
      <c r="G23" s="1399"/>
      <c r="H23" s="1399"/>
      <c r="I23" s="1399"/>
      <c r="J23" s="1399"/>
      <c r="K23" s="1399"/>
      <c r="L23" s="1399"/>
      <c r="M23" s="1399"/>
    </row>
    <row r="24" spans="1:231" ht="14.25" customHeight="1">
      <c r="A24" s="295"/>
      <c r="C24" s="1399"/>
      <c r="D24" s="1399"/>
      <c r="E24" s="1399"/>
      <c r="F24" s="1399"/>
      <c r="G24" s="1399"/>
      <c r="H24" s="1399"/>
      <c r="I24" s="1399"/>
      <c r="J24" s="1399"/>
      <c r="K24" s="1399"/>
      <c r="L24" s="1399"/>
      <c r="M24" s="1399"/>
    </row>
    <row r="25" spans="1:231" ht="14.25" customHeight="1">
      <c r="A25" s="295"/>
      <c r="C25" s="1399"/>
      <c r="D25" s="1399"/>
      <c r="E25" s="1399"/>
      <c r="F25" s="1399"/>
      <c r="G25" s="1399"/>
      <c r="H25" s="1399"/>
      <c r="I25" s="1399"/>
      <c r="J25" s="1399"/>
      <c r="K25" s="1399"/>
      <c r="L25" s="1399"/>
      <c r="M25" s="1399"/>
    </row>
    <row r="26" spans="1:231" ht="14.25" customHeight="1">
      <c r="A26" s="295"/>
      <c r="C26" s="1399"/>
      <c r="D26" s="1399"/>
      <c r="E26" s="1399"/>
      <c r="F26" s="1399"/>
      <c r="G26" s="1399"/>
      <c r="H26" s="1399"/>
      <c r="I26" s="1399"/>
      <c r="J26" s="1399"/>
      <c r="K26" s="1399"/>
      <c r="L26" s="1399"/>
      <c r="M26" s="1399"/>
    </row>
    <row r="27" spans="1:231">
      <c r="A27" s="295"/>
      <c r="C27" s="1399"/>
      <c r="D27" s="1399"/>
      <c r="E27" s="1399"/>
      <c r="F27" s="1399"/>
      <c r="G27" s="1399"/>
      <c r="H27" s="1399"/>
      <c r="I27" s="1399"/>
      <c r="J27" s="1399"/>
      <c r="K27" s="1399"/>
      <c r="L27" s="1399"/>
      <c r="M27" s="1399"/>
    </row>
    <row r="28" spans="1:231" ht="14.25" customHeight="1">
      <c r="A28" s="295"/>
      <c r="C28" s="1650" t="s">
        <v>985</v>
      </c>
      <c r="D28" s="1650"/>
      <c r="E28" s="1650"/>
      <c r="F28" s="1651"/>
      <c r="G28" s="1649" t="s">
        <v>465</v>
      </c>
      <c r="H28" s="1650"/>
      <c r="I28" s="1650" t="s">
        <v>463</v>
      </c>
      <c r="J28" s="1651"/>
      <c r="K28" s="1746" t="s">
        <v>464</v>
      </c>
      <c r="L28" s="1747"/>
      <c r="M28" s="1747"/>
    </row>
    <row r="29" spans="1:231" ht="17.25" customHeight="1">
      <c r="A29" s="295"/>
      <c r="C29" s="1499" t="s">
        <v>466</v>
      </c>
      <c r="D29" s="1499"/>
      <c r="E29" s="1499"/>
      <c r="F29" s="1499"/>
      <c r="G29" s="1748">
        <v>41000000</v>
      </c>
      <c r="H29" s="1749"/>
      <c r="I29" s="1750">
        <v>3400000</v>
      </c>
      <c r="J29" s="1751"/>
      <c r="K29" s="1749">
        <v>267000000</v>
      </c>
      <c r="L29" s="1749"/>
      <c r="M29" s="1749"/>
    </row>
    <row r="30" spans="1:231" ht="19.5" customHeight="1">
      <c r="A30" s="295"/>
      <c r="C30" s="1499" t="s">
        <v>467</v>
      </c>
      <c r="D30" s="1499"/>
      <c r="E30" s="1499"/>
      <c r="F30" s="1499"/>
      <c r="G30" s="1748">
        <v>158000000</v>
      </c>
      <c r="H30" s="1749"/>
      <c r="I30" s="1750">
        <v>100000</v>
      </c>
      <c r="J30" s="1751"/>
      <c r="K30" s="1749" t="s">
        <v>468</v>
      </c>
      <c r="L30" s="1749"/>
      <c r="M30" s="1749"/>
    </row>
    <row r="31" spans="1:231" ht="33" customHeight="1">
      <c r="A31" s="295"/>
      <c r="C31" s="1499" t="s">
        <v>1334</v>
      </c>
      <c r="D31" s="1499"/>
      <c r="E31" s="1499"/>
      <c r="F31" s="1499"/>
      <c r="G31" s="1748">
        <v>131000000</v>
      </c>
      <c r="H31" s="1749"/>
      <c r="I31" s="1750">
        <v>31470000</v>
      </c>
      <c r="J31" s="1751"/>
      <c r="K31" s="1749">
        <v>1139000000</v>
      </c>
      <c r="L31" s="1749"/>
      <c r="M31" s="1749"/>
    </row>
    <row r="32" spans="1:231">
      <c r="A32" s="295"/>
    </row>
    <row r="33" spans="1:231" ht="15">
      <c r="A33" s="295"/>
      <c r="C33" s="2361" t="s">
        <v>1733</v>
      </c>
      <c r="D33" s="2361"/>
      <c r="E33" s="2361"/>
      <c r="F33" s="2361"/>
      <c r="G33" s="2361"/>
      <c r="H33" s="2361"/>
      <c r="I33" s="2361"/>
      <c r="J33" s="2361"/>
      <c r="K33" s="2361"/>
      <c r="L33" s="2361"/>
      <c r="M33" s="2361"/>
    </row>
    <row r="34" spans="1:231">
      <c r="A34" s="295"/>
    </row>
    <row r="35" spans="1:231">
      <c r="A35" s="295"/>
    </row>
    <row r="36" spans="1:231" ht="33" customHeight="1">
      <c r="A36" s="295"/>
      <c r="C36" s="1744" t="s">
        <v>1688</v>
      </c>
      <c r="D36" s="1745"/>
      <c r="E36" s="1745"/>
      <c r="F36" s="1745"/>
      <c r="G36" s="1745"/>
      <c r="H36" s="1745"/>
      <c r="I36" s="1745"/>
      <c r="J36" s="1745"/>
      <c r="K36" s="1745"/>
      <c r="L36" s="1745"/>
      <c r="M36" s="1745"/>
    </row>
    <row r="37" spans="1:231" s="480" customFormat="1" ht="15">
      <c r="A37" s="295"/>
      <c r="B37" s="296"/>
      <c r="C37" s="1327" t="s">
        <v>259</v>
      </c>
      <c r="D37" s="1327"/>
      <c r="E37" s="1327"/>
      <c r="F37" s="1327"/>
      <c r="G37" s="1327"/>
      <c r="H37" s="1327"/>
      <c r="I37" s="1327"/>
      <c r="J37" s="1327"/>
      <c r="K37" s="1327"/>
      <c r="L37" s="1327"/>
      <c r="M37" s="1327"/>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296"/>
      <c r="BU37" s="296"/>
      <c r="BV37" s="296"/>
      <c r="BW37" s="296"/>
      <c r="BX37" s="296"/>
      <c r="BY37" s="296"/>
      <c r="BZ37" s="296"/>
      <c r="CA37" s="296"/>
      <c r="CB37" s="296"/>
      <c r="CC37" s="296"/>
      <c r="CD37" s="296"/>
      <c r="CE37" s="296"/>
      <c r="CF37" s="296"/>
      <c r="CG37" s="296"/>
      <c r="CH37" s="296"/>
      <c r="CI37" s="296"/>
      <c r="CJ37" s="296"/>
      <c r="CK37" s="296"/>
      <c r="CL37" s="296"/>
      <c r="CM37" s="296"/>
      <c r="CN37" s="296"/>
      <c r="CO37" s="296"/>
      <c r="CP37" s="296"/>
      <c r="CQ37" s="296"/>
      <c r="CR37" s="296"/>
      <c r="CS37" s="296"/>
      <c r="CT37" s="296"/>
      <c r="CU37" s="296"/>
      <c r="CV37" s="296"/>
      <c r="CW37" s="296"/>
      <c r="CX37" s="296"/>
      <c r="CY37" s="296"/>
      <c r="CZ37" s="296"/>
      <c r="DA37" s="296"/>
      <c r="DB37" s="296"/>
      <c r="DC37" s="296"/>
      <c r="DD37" s="296"/>
      <c r="DE37" s="296"/>
      <c r="DF37" s="296"/>
      <c r="DG37" s="296"/>
      <c r="DH37" s="296"/>
      <c r="DI37" s="296"/>
      <c r="DJ37" s="296"/>
      <c r="DK37" s="296"/>
      <c r="DL37" s="296"/>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6"/>
      <c r="EP37" s="296"/>
      <c r="EQ37" s="296"/>
      <c r="ER37" s="296"/>
      <c r="ES37" s="296"/>
      <c r="ET37" s="296"/>
      <c r="EU37" s="296"/>
      <c r="EV37" s="296"/>
      <c r="EW37" s="296"/>
      <c r="EX37" s="296"/>
      <c r="EY37" s="296"/>
      <c r="EZ37" s="296"/>
      <c r="FA37" s="296"/>
      <c r="FB37" s="296"/>
      <c r="FC37" s="296"/>
      <c r="FD37" s="296"/>
      <c r="FE37" s="296"/>
      <c r="FF37" s="296"/>
      <c r="FG37" s="296"/>
      <c r="FH37" s="296"/>
      <c r="FI37" s="296"/>
      <c r="FJ37" s="296"/>
      <c r="FK37" s="296"/>
      <c r="FL37" s="296"/>
      <c r="FM37" s="296"/>
      <c r="FN37" s="296"/>
      <c r="FO37" s="296"/>
      <c r="FP37" s="296"/>
      <c r="FQ37" s="296"/>
      <c r="FR37" s="296"/>
      <c r="FS37" s="296"/>
      <c r="FT37" s="296"/>
      <c r="FU37" s="296"/>
      <c r="FV37" s="296"/>
      <c r="FW37" s="296"/>
      <c r="FX37" s="296"/>
      <c r="FY37" s="296"/>
      <c r="FZ37" s="296"/>
      <c r="GA37" s="296"/>
      <c r="GB37" s="296"/>
      <c r="GC37" s="296"/>
      <c r="GD37" s="296"/>
      <c r="GE37" s="296"/>
      <c r="GF37" s="296"/>
      <c r="GG37" s="296"/>
      <c r="GH37" s="296"/>
      <c r="GI37" s="296"/>
      <c r="GJ37" s="296"/>
      <c r="GK37" s="296"/>
      <c r="GL37" s="296"/>
      <c r="GM37" s="296"/>
      <c r="GN37" s="296"/>
      <c r="GO37" s="296"/>
      <c r="GP37" s="296"/>
      <c r="GQ37" s="296"/>
      <c r="GR37" s="296"/>
      <c r="GS37" s="296"/>
      <c r="GT37" s="296"/>
      <c r="GU37" s="296"/>
      <c r="GV37" s="296"/>
      <c r="GW37" s="296"/>
      <c r="GX37" s="296"/>
      <c r="GY37" s="296"/>
      <c r="GZ37" s="296"/>
      <c r="HA37" s="296"/>
      <c r="HB37" s="296"/>
      <c r="HC37" s="296"/>
      <c r="HD37" s="296"/>
      <c r="HE37" s="296"/>
      <c r="HF37" s="296"/>
      <c r="HG37" s="296"/>
      <c r="HH37" s="296"/>
      <c r="HI37" s="296"/>
      <c r="HJ37" s="296"/>
      <c r="HK37" s="296"/>
      <c r="HL37" s="296"/>
      <c r="HM37" s="296"/>
      <c r="HN37" s="296"/>
      <c r="HO37" s="296"/>
      <c r="HP37" s="296"/>
      <c r="HQ37" s="296"/>
      <c r="HR37" s="296"/>
      <c r="HS37" s="296"/>
      <c r="HT37" s="296"/>
      <c r="HU37" s="296"/>
      <c r="HV37" s="296"/>
      <c r="HW37" s="296"/>
    </row>
    <row r="38" spans="1:231" s="480" customFormat="1" ht="15">
      <c r="A38" s="295"/>
      <c r="B38" s="296"/>
      <c r="C38" s="1262"/>
      <c r="D38" s="1262"/>
      <c r="E38" s="56"/>
      <c r="F38" s="1321">
        <v>2022</v>
      </c>
      <c r="G38" s="1321"/>
      <c r="H38" s="1321">
        <v>2023</v>
      </c>
      <c r="I38" s="1321"/>
      <c r="J38" s="1321">
        <v>2024</v>
      </c>
      <c r="K38" s="1321"/>
      <c r="L38" s="1321">
        <v>2025</v>
      </c>
      <c r="M38" s="1321"/>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A38" s="296"/>
      <c r="CB38" s="296"/>
      <c r="CC38" s="296"/>
      <c r="CD38" s="296"/>
      <c r="CE38" s="296"/>
      <c r="CF38" s="296"/>
      <c r="CG38" s="296"/>
      <c r="CH38" s="296"/>
      <c r="CI38" s="296"/>
      <c r="CJ38" s="296"/>
      <c r="CK38" s="296"/>
      <c r="CL38" s="296"/>
      <c r="CM38" s="296"/>
      <c r="CN38" s="296"/>
      <c r="CO38" s="296"/>
      <c r="CP38" s="296"/>
      <c r="CQ38" s="296"/>
      <c r="CR38" s="296"/>
      <c r="CS38" s="296"/>
      <c r="CT38" s="296"/>
      <c r="CU38" s="296"/>
      <c r="CV38" s="296"/>
      <c r="CW38" s="296"/>
      <c r="CX38" s="296"/>
      <c r="CY38" s="296"/>
      <c r="CZ38" s="296"/>
      <c r="DA38" s="296"/>
      <c r="DB38" s="296"/>
      <c r="DC38" s="296"/>
      <c r="DD38" s="296"/>
      <c r="DE38" s="296"/>
      <c r="DF38" s="296"/>
      <c r="DG38" s="296"/>
      <c r="DH38" s="296"/>
      <c r="DI38" s="296"/>
      <c r="DJ38" s="296"/>
      <c r="DK38" s="296"/>
      <c r="DL38" s="296"/>
      <c r="DM38" s="296"/>
      <c r="DN38" s="296"/>
      <c r="DO38" s="296"/>
      <c r="DP38" s="296"/>
      <c r="DQ38" s="296"/>
      <c r="DR38" s="296"/>
      <c r="DS38" s="296"/>
      <c r="DT38" s="296"/>
      <c r="DU38" s="296"/>
      <c r="DV38" s="296"/>
      <c r="DW38" s="296"/>
      <c r="DX38" s="296"/>
      <c r="DY38" s="296"/>
      <c r="DZ38" s="296"/>
      <c r="EA38" s="296"/>
      <c r="EB38" s="296"/>
      <c r="EC38" s="296"/>
      <c r="ED38" s="296"/>
      <c r="EE38" s="296"/>
      <c r="EF38" s="296"/>
      <c r="EG38" s="296"/>
      <c r="EH38" s="296"/>
      <c r="EI38" s="296"/>
      <c r="EJ38" s="296"/>
      <c r="EK38" s="296"/>
      <c r="EL38" s="296"/>
      <c r="EM38" s="296"/>
      <c r="EN38" s="296"/>
      <c r="EO38" s="296"/>
      <c r="EP38" s="296"/>
      <c r="EQ38" s="296"/>
      <c r="ER38" s="296"/>
      <c r="ES38" s="296"/>
      <c r="ET38" s="296"/>
      <c r="EU38" s="296"/>
      <c r="EV38" s="296"/>
      <c r="EW38" s="296"/>
      <c r="EX38" s="296"/>
      <c r="EY38" s="296"/>
      <c r="EZ38" s="296"/>
      <c r="FA38" s="296"/>
      <c r="FB38" s="296"/>
      <c r="FC38" s="296"/>
      <c r="FD38" s="296"/>
      <c r="FE38" s="296"/>
      <c r="FF38" s="296"/>
      <c r="FG38" s="296"/>
      <c r="FH38" s="296"/>
      <c r="FI38" s="296"/>
      <c r="FJ38" s="296"/>
      <c r="FK38" s="296"/>
      <c r="FL38" s="296"/>
      <c r="FM38" s="296"/>
      <c r="FN38" s="296"/>
      <c r="FO38" s="296"/>
      <c r="FP38" s="296"/>
      <c r="FQ38" s="296"/>
      <c r="FR38" s="296"/>
      <c r="FS38" s="296"/>
      <c r="FT38" s="296"/>
      <c r="FU38" s="296"/>
      <c r="FV38" s="296"/>
      <c r="FW38" s="296"/>
      <c r="FX38" s="296"/>
      <c r="FY38" s="296"/>
      <c r="FZ38" s="296"/>
      <c r="GA38" s="296"/>
      <c r="GB38" s="296"/>
      <c r="GC38" s="296"/>
      <c r="GD38" s="296"/>
      <c r="GE38" s="296"/>
      <c r="GF38" s="296"/>
      <c r="GG38" s="296"/>
      <c r="GH38" s="296"/>
      <c r="GI38" s="296"/>
      <c r="GJ38" s="296"/>
      <c r="GK38" s="296"/>
      <c r="GL38" s="296"/>
      <c r="GM38" s="296"/>
      <c r="GN38" s="296"/>
      <c r="GO38" s="296"/>
      <c r="GP38" s="296"/>
      <c r="GQ38" s="296"/>
      <c r="GR38" s="296"/>
      <c r="GS38" s="296"/>
      <c r="GT38" s="296"/>
      <c r="GU38" s="296"/>
      <c r="GV38" s="296"/>
      <c r="GW38" s="296"/>
      <c r="GX38" s="296"/>
      <c r="GY38" s="296"/>
      <c r="GZ38" s="296"/>
      <c r="HA38" s="296"/>
      <c r="HB38" s="296"/>
      <c r="HC38" s="296"/>
      <c r="HD38" s="296"/>
      <c r="HE38" s="296"/>
      <c r="HF38" s="296"/>
      <c r="HG38" s="296"/>
      <c r="HH38" s="296"/>
      <c r="HI38" s="296"/>
      <c r="HJ38" s="296"/>
      <c r="HK38" s="296"/>
      <c r="HL38" s="296"/>
      <c r="HM38" s="296"/>
      <c r="HN38" s="296"/>
      <c r="HO38" s="296"/>
      <c r="HP38" s="296"/>
      <c r="HQ38" s="296"/>
      <c r="HR38" s="296"/>
      <c r="HS38" s="296"/>
      <c r="HT38" s="296"/>
      <c r="HU38" s="296"/>
      <c r="HV38" s="296"/>
      <c r="HW38" s="296"/>
    </row>
    <row r="39" spans="1:231" s="480" customFormat="1" ht="17">
      <c r="A39" s="295"/>
      <c r="B39" s="296"/>
      <c r="C39" s="1385" t="s">
        <v>49</v>
      </c>
      <c r="D39" s="1385"/>
      <c r="E39" s="1385"/>
      <c r="F39" s="300" t="s">
        <v>260</v>
      </c>
      <c r="G39" s="300" t="s">
        <v>261</v>
      </c>
      <c r="H39" s="300" t="s">
        <v>260</v>
      </c>
      <c r="I39" s="300" t="s">
        <v>261</v>
      </c>
      <c r="J39" s="300" t="s">
        <v>260</v>
      </c>
      <c r="K39" s="300" t="s">
        <v>261</v>
      </c>
      <c r="L39" s="300" t="s">
        <v>260</v>
      </c>
      <c r="M39" s="300" t="s">
        <v>261</v>
      </c>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96"/>
      <c r="AO39" s="296"/>
      <c r="AP39" s="296"/>
      <c r="AQ39" s="296"/>
      <c r="AR39" s="296"/>
      <c r="AS39" s="296"/>
      <c r="AT39" s="296"/>
      <c r="AU39" s="296"/>
      <c r="AV39" s="296"/>
      <c r="AW39" s="296"/>
      <c r="AX39" s="296"/>
      <c r="AY39" s="296"/>
      <c r="AZ39" s="296"/>
      <c r="BA39" s="296"/>
      <c r="BB39" s="296"/>
      <c r="BC39" s="296"/>
      <c r="BD39" s="296"/>
      <c r="BE39" s="296"/>
      <c r="BF39" s="296"/>
      <c r="BG39" s="296"/>
      <c r="BH39" s="296"/>
      <c r="BI39" s="296"/>
      <c r="BJ39" s="296"/>
      <c r="BK39" s="296"/>
      <c r="BL39" s="296"/>
      <c r="BM39" s="296"/>
      <c r="BN39" s="296"/>
      <c r="BO39" s="296"/>
      <c r="BP39" s="296"/>
      <c r="BQ39" s="296"/>
      <c r="BR39" s="296"/>
      <c r="BS39" s="296"/>
      <c r="BT39" s="296"/>
      <c r="BU39" s="296"/>
      <c r="BV39" s="296"/>
      <c r="BW39" s="296"/>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c r="CU39" s="296"/>
      <c r="CV39" s="296"/>
      <c r="CW39" s="296"/>
      <c r="CX39" s="296"/>
      <c r="CY39" s="296"/>
      <c r="CZ39" s="296"/>
      <c r="DA39" s="296"/>
      <c r="DB39" s="296"/>
      <c r="DC39" s="296"/>
      <c r="DD39" s="296"/>
      <c r="DE39" s="296"/>
      <c r="DF39" s="296"/>
      <c r="DG39" s="296"/>
      <c r="DH39" s="296"/>
      <c r="DI39" s="296"/>
      <c r="DJ39" s="296"/>
      <c r="DK39" s="296"/>
      <c r="DL39" s="296"/>
      <c r="DM39" s="296"/>
      <c r="DN39" s="296"/>
      <c r="DO39" s="296"/>
      <c r="DP39" s="296"/>
      <c r="DQ39" s="296"/>
      <c r="DR39" s="296"/>
      <c r="DS39" s="296"/>
      <c r="DT39" s="296"/>
      <c r="DU39" s="296"/>
      <c r="DV39" s="296"/>
      <c r="DW39" s="296"/>
      <c r="DX39" s="296"/>
      <c r="DY39" s="296"/>
      <c r="DZ39" s="296"/>
      <c r="EA39" s="296"/>
      <c r="EB39" s="296"/>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G39" s="296"/>
      <c r="FH39" s="296"/>
      <c r="FI39" s="296"/>
      <c r="FJ39" s="296"/>
      <c r="FK39" s="296"/>
      <c r="FL39" s="296"/>
      <c r="FM39" s="296"/>
      <c r="FN39" s="296"/>
      <c r="FO39" s="296"/>
      <c r="FP39" s="296"/>
      <c r="FQ39" s="296"/>
      <c r="FR39" s="296"/>
      <c r="FS39" s="296"/>
      <c r="FT39" s="296"/>
      <c r="FU39" s="296"/>
      <c r="FV39" s="296"/>
      <c r="FW39" s="296"/>
      <c r="FX39" s="296"/>
      <c r="FY39" s="296"/>
      <c r="FZ39" s="296"/>
      <c r="GA39" s="296"/>
      <c r="GB39" s="296"/>
      <c r="GC39" s="296"/>
      <c r="GD39" s="296"/>
      <c r="GE39" s="296"/>
      <c r="GF39" s="296"/>
      <c r="GG39" s="296"/>
      <c r="GH39" s="296"/>
      <c r="GI39" s="296"/>
      <c r="GJ39" s="296"/>
      <c r="GK39" s="296"/>
      <c r="GL39" s="296"/>
      <c r="GM39" s="296"/>
      <c r="GN39" s="296"/>
      <c r="GO39" s="296"/>
      <c r="GP39" s="296"/>
      <c r="GQ39" s="296"/>
      <c r="GR39" s="296"/>
      <c r="GS39" s="296"/>
      <c r="GT39" s="296"/>
      <c r="GU39" s="296"/>
      <c r="GV39" s="296"/>
      <c r="GW39" s="296"/>
      <c r="GX39" s="296"/>
      <c r="GY39" s="296"/>
      <c r="GZ39" s="296"/>
      <c r="HA39" s="296"/>
      <c r="HB39" s="296"/>
      <c r="HC39" s="296"/>
      <c r="HD39" s="296"/>
      <c r="HE39" s="296"/>
      <c r="HF39" s="296"/>
      <c r="HG39" s="296"/>
      <c r="HH39" s="296"/>
      <c r="HI39" s="296"/>
      <c r="HJ39" s="296"/>
      <c r="HK39" s="296"/>
      <c r="HL39" s="296"/>
      <c r="HM39" s="296"/>
      <c r="HN39" s="296"/>
      <c r="HO39" s="296"/>
      <c r="HP39" s="296"/>
      <c r="HQ39" s="296"/>
      <c r="HR39" s="296"/>
      <c r="HS39" s="296"/>
      <c r="HT39" s="296"/>
      <c r="HU39" s="296"/>
      <c r="HV39" s="296"/>
      <c r="HW39" s="296"/>
    </row>
    <row r="40" spans="1:231" s="480" customFormat="1" ht="15">
      <c r="A40" s="295"/>
      <c r="B40" s="296"/>
      <c r="C40" s="1714" t="s">
        <v>262</v>
      </c>
      <c r="D40" s="1714"/>
      <c r="E40" s="1733"/>
      <c r="F40" s="787">
        <v>283.7</v>
      </c>
      <c r="G40" s="774">
        <v>0.21</v>
      </c>
      <c r="H40" s="788">
        <v>271.39999999999998</v>
      </c>
      <c r="I40" s="773">
        <v>0.2</v>
      </c>
      <c r="J40" s="787">
        <v>278.5</v>
      </c>
      <c r="K40" s="763">
        <v>0.21</v>
      </c>
      <c r="L40" s="788">
        <v>258.51060046499998</v>
      </c>
      <c r="M40" s="566">
        <f>L40/$L$47</f>
        <v>0.20043340687068814</v>
      </c>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c r="BM40" s="296"/>
      <c r="BN40" s="296"/>
      <c r="BO40" s="296"/>
      <c r="BP40" s="296"/>
      <c r="BQ40" s="296"/>
      <c r="BR40" s="296"/>
      <c r="BS40" s="296"/>
      <c r="BT40" s="296"/>
      <c r="BU40" s="296"/>
      <c r="BV40" s="296"/>
      <c r="BW40" s="296"/>
      <c r="BX40" s="296"/>
      <c r="BY40" s="296"/>
      <c r="BZ40" s="296"/>
      <c r="CA40" s="296"/>
      <c r="CB40" s="296"/>
      <c r="CC40" s="296"/>
      <c r="CD40" s="296"/>
      <c r="CE40" s="296"/>
      <c r="CF40" s="296"/>
      <c r="CG40" s="296"/>
      <c r="CH40" s="296"/>
      <c r="CI40" s="296"/>
      <c r="CJ40" s="296"/>
      <c r="CK40" s="296"/>
      <c r="CL40" s="296"/>
      <c r="CM40" s="296"/>
      <c r="CN40" s="296"/>
      <c r="CO40" s="296"/>
      <c r="CP40" s="296"/>
      <c r="CQ40" s="296"/>
      <c r="CR40" s="296"/>
      <c r="CS40" s="296"/>
      <c r="CT40" s="296"/>
      <c r="CU40" s="296"/>
      <c r="CV40" s="296"/>
      <c r="CW40" s="296"/>
      <c r="CX40" s="296"/>
      <c r="CY40" s="296"/>
      <c r="CZ40" s="296"/>
      <c r="DA40" s="296"/>
      <c r="DB40" s="296"/>
      <c r="DC40" s="296"/>
      <c r="DD40" s="296"/>
      <c r="DE40" s="296"/>
      <c r="DF40" s="296"/>
      <c r="DG40" s="296"/>
      <c r="DH40" s="296"/>
      <c r="DI40" s="296"/>
      <c r="DJ40" s="296"/>
      <c r="DK40" s="296"/>
      <c r="DL40" s="296"/>
      <c r="DM40" s="296"/>
      <c r="DN40" s="296"/>
      <c r="DO40" s="296"/>
      <c r="DP40" s="296"/>
      <c r="DQ40" s="296"/>
      <c r="DR40" s="296"/>
      <c r="DS40" s="296"/>
      <c r="DT40" s="296"/>
      <c r="DU40" s="296"/>
      <c r="DV40" s="296"/>
      <c r="DW40" s="296"/>
      <c r="DX40" s="296"/>
      <c r="DY40" s="296"/>
      <c r="DZ40" s="296"/>
      <c r="EA40" s="296"/>
      <c r="EB40" s="296"/>
      <c r="EC40" s="296"/>
      <c r="ED40" s="296"/>
      <c r="EE40" s="296"/>
      <c r="EF40" s="296"/>
      <c r="EG40" s="296"/>
      <c r="EH40" s="296"/>
      <c r="EI40" s="296"/>
      <c r="EJ40" s="296"/>
      <c r="EK40" s="296"/>
      <c r="EL40" s="296"/>
      <c r="EM40" s="296"/>
      <c r="EN40" s="296"/>
      <c r="EO40" s="296"/>
      <c r="EP40" s="296"/>
      <c r="EQ40" s="296"/>
      <c r="ER40" s="296"/>
      <c r="ES40" s="296"/>
      <c r="ET40" s="296"/>
      <c r="EU40" s="296"/>
      <c r="EV40" s="296"/>
      <c r="EW40" s="296"/>
      <c r="EX40" s="296"/>
      <c r="EY40" s="296"/>
      <c r="EZ40" s="296"/>
      <c r="FA40" s="296"/>
      <c r="FB40" s="296"/>
      <c r="FC40" s="296"/>
      <c r="FD40" s="296"/>
      <c r="FE40" s="296"/>
      <c r="FF40" s="296"/>
      <c r="FG40" s="296"/>
      <c r="FH40" s="296"/>
      <c r="FI40" s="296"/>
      <c r="FJ40" s="296"/>
      <c r="FK40" s="296"/>
      <c r="FL40" s="296"/>
      <c r="FM40" s="296"/>
      <c r="FN40" s="296"/>
      <c r="FO40" s="296"/>
      <c r="FP40" s="296"/>
      <c r="FQ40" s="296"/>
      <c r="FR40" s="296"/>
      <c r="FS40" s="296"/>
      <c r="FT40" s="296"/>
      <c r="FU40" s="296"/>
      <c r="FV40" s="296"/>
      <c r="FW40" s="296"/>
      <c r="FX40" s="296"/>
      <c r="FY40" s="296"/>
      <c r="FZ40" s="296"/>
      <c r="GA40" s="296"/>
      <c r="GB40" s="296"/>
      <c r="GC40" s="296"/>
      <c r="GD40" s="296"/>
      <c r="GE40" s="296"/>
      <c r="GF40" s="296"/>
      <c r="GG40" s="296"/>
      <c r="GH40" s="296"/>
      <c r="GI40" s="296"/>
      <c r="GJ40" s="296"/>
      <c r="GK40" s="296"/>
      <c r="GL40" s="296"/>
      <c r="GM40" s="296"/>
      <c r="GN40" s="296"/>
      <c r="GO40" s="296"/>
      <c r="GP40" s="296"/>
      <c r="GQ40" s="296"/>
      <c r="GR40" s="296"/>
      <c r="GS40" s="296"/>
      <c r="GT40" s="296"/>
      <c r="GU40" s="296"/>
      <c r="GV40" s="296"/>
      <c r="GW40" s="296"/>
      <c r="GX40" s="296"/>
      <c r="GY40" s="296"/>
      <c r="GZ40" s="296"/>
      <c r="HA40" s="296"/>
      <c r="HB40" s="296"/>
      <c r="HC40" s="296"/>
      <c r="HD40" s="296"/>
      <c r="HE40" s="296"/>
      <c r="HF40" s="296"/>
      <c r="HG40" s="296"/>
      <c r="HH40" s="296"/>
      <c r="HI40" s="296"/>
      <c r="HJ40" s="296"/>
      <c r="HK40" s="296"/>
      <c r="HL40" s="296"/>
      <c r="HM40" s="296"/>
      <c r="HN40" s="296"/>
      <c r="HO40" s="296"/>
      <c r="HP40" s="296"/>
      <c r="HQ40" s="296"/>
      <c r="HR40" s="296"/>
      <c r="HS40" s="296"/>
      <c r="HT40" s="296"/>
      <c r="HU40" s="296"/>
      <c r="HV40" s="296"/>
      <c r="HW40" s="296"/>
    </row>
    <row r="41" spans="1:231" s="480" customFormat="1" ht="15">
      <c r="A41" s="295"/>
      <c r="B41" s="296"/>
      <c r="C41" s="1714" t="s">
        <v>263</v>
      </c>
      <c r="D41" s="1714"/>
      <c r="E41" s="1733"/>
      <c r="F41" s="787">
        <v>20.399999999999999</v>
      </c>
      <c r="G41" s="774">
        <v>0.02</v>
      </c>
      <c r="H41" s="788">
        <v>18.3</v>
      </c>
      <c r="I41" s="773">
        <v>0.01</v>
      </c>
      <c r="J41" s="787">
        <v>18.899999999999999</v>
      </c>
      <c r="K41" s="340">
        <v>0.01</v>
      </c>
      <c r="L41" s="788">
        <v>17.972320032999999</v>
      </c>
      <c r="M41" s="566">
        <f t="shared" ref="M41:M45" si="0">L41/$L$47</f>
        <v>1.3934644564303742E-2</v>
      </c>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G41" s="296"/>
      <c r="FH41" s="296"/>
      <c r="FI41" s="296"/>
      <c r="FJ41" s="296"/>
      <c r="FK41" s="296"/>
      <c r="FL41" s="296"/>
      <c r="FM41" s="296"/>
      <c r="FN41" s="296"/>
      <c r="FO41" s="296"/>
      <c r="FP41" s="296"/>
      <c r="FQ41" s="296"/>
      <c r="FR41" s="296"/>
      <c r="FS41" s="296"/>
      <c r="FT41" s="296"/>
      <c r="FU41" s="296"/>
      <c r="FV41" s="296"/>
      <c r="FW41" s="296"/>
      <c r="FX41" s="296"/>
      <c r="FY41" s="296"/>
      <c r="FZ41" s="296"/>
      <c r="GA41" s="296"/>
      <c r="GB41" s="296"/>
      <c r="GC41" s="296"/>
      <c r="GD41" s="296"/>
      <c r="GE41" s="296"/>
      <c r="GF41" s="296"/>
      <c r="GG41" s="296"/>
      <c r="GH41" s="296"/>
      <c r="GI41" s="296"/>
      <c r="GJ41" s="296"/>
      <c r="GK41" s="296"/>
      <c r="GL41" s="296"/>
      <c r="GM41" s="296"/>
      <c r="GN41" s="296"/>
      <c r="GO41" s="296"/>
      <c r="GP41" s="296"/>
      <c r="GQ41" s="296"/>
      <c r="GR41" s="296"/>
      <c r="GS41" s="296"/>
      <c r="GT41" s="296"/>
      <c r="GU41" s="296"/>
      <c r="GV41" s="296"/>
      <c r="GW41" s="296"/>
      <c r="GX41" s="296"/>
      <c r="GY41" s="296"/>
      <c r="GZ41" s="296"/>
      <c r="HA41" s="296"/>
      <c r="HB41" s="296"/>
      <c r="HC41" s="296"/>
      <c r="HD41" s="296"/>
      <c r="HE41" s="296"/>
      <c r="HF41" s="296"/>
      <c r="HG41" s="296"/>
      <c r="HH41" s="296"/>
      <c r="HI41" s="296"/>
      <c r="HJ41" s="296"/>
      <c r="HK41" s="296"/>
      <c r="HL41" s="296"/>
      <c r="HM41" s="296"/>
      <c r="HN41" s="296"/>
      <c r="HO41" s="296"/>
      <c r="HP41" s="296"/>
      <c r="HQ41" s="296"/>
      <c r="HR41" s="296"/>
      <c r="HS41" s="296"/>
      <c r="HT41" s="296"/>
      <c r="HU41" s="296"/>
      <c r="HV41" s="296"/>
      <c r="HW41" s="296"/>
    </row>
    <row r="42" spans="1:231" s="480" customFormat="1" ht="15">
      <c r="A42" s="295"/>
      <c r="B42" s="296"/>
      <c r="C42" s="1714" t="s">
        <v>264</v>
      </c>
      <c r="D42" s="1714"/>
      <c r="E42" s="1733"/>
      <c r="F42" s="781">
        <v>5.5</v>
      </c>
      <c r="G42" s="759">
        <v>0</v>
      </c>
      <c r="H42" s="784">
        <v>5.9</v>
      </c>
      <c r="I42" s="760">
        <v>0.01</v>
      </c>
      <c r="J42" s="781">
        <v>7.4</v>
      </c>
      <c r="K42" s="340">
        <v>0.01</v>
      </c>
      <c r="L42" s="788">
        <v>6.3936446579999995</v>
      </c>
      <c r="M42" s="566">
        <f t="shared" si="0"/>
        <v>4.9572434508232842E-3</v>
      </c>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296"/>
      <c r="BR42" s="296"/>
      <c r="BS42" s="296"/>
      <c r="BT42" s="296"/>
      <c r="BU42" s="296"/>
      <c r="BV42" s="296"/>
      <c r="BW42" s="296"/>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c r="CU42" s="296"/>
      <c r="CV42" s="296"/>
      <c r="CW42" s="296"/>
      <c r="CX42" s="296"/>
      <c r="CY42" s="296"/>
      <c r="CZ42" s="296"/>
      <c r="DA42" s="296"/>
      <c r="DB42" s="296"/>
      <c r="DC42" s="296"/>
      <c r="DD42" s="296"/>
      <c r="DE42" s="296"/>
      <c r="DF42" s="296"/>
      <c r="DG42" s="296"/>
      <c r="DH42" s="296"/>
      <c r="DI42" s="296"/>
      <c r="DJ42" s="296"/>
      <c r="DK42" s="296"/>
      <c r="DL42" s="296"/>
      <c r="DM42" s="296"/>
      <c r="DN42" s="296"/>
      <c r="DO42" s="296"/>
      <c r="DP42" s="296"/>
      <c r="DQ42" s="296"/>
      <c r="DR42" s="296"/>
      <c r="DS42" s="296"/>
      <c r="DT42" s="296"/>
      <c r="DU42" s="296"/>
      <c r="DV42" s="296"/>
      <c r="DW42" s="296"/>
      <c r="DX42" s="296"/>
      <c r="DY42" s="296"/>
      <c r="DZ42" s="296"/>
      <c r="EA42" s="296"/>
      <c r="EB42" s="296"/>
      <c r="EC42" s="296"/>
      <c r="ED42" s="296"/>
      <c r="EE42" s="296"/>
      <c r="EF42" s="296"/>
      <c r="EG42" s="296"/>
      <c r="EH42" s="296"/>
      <c r="EI42" s="296"/>
      <c r="EJ42" s="296"/>
      <c r="EK42" s="296"/>
      <c r="EL42" s="296"/>
      <c r="EM42" s="296"/>
      <c r="EN42" s="296"/>
      <c r="EO42" s="296"/>
      <c r="EP42" s="296"/>
      <c r="EQ42" s="296"/>
      <c r="ER42" s="296"/>
      <c r="ES42" s="296"/>
      <c r="ET42" s="296"/>
      <c r="EU42" s="296"/>
      <c r="EV42" s="296"/>
      <c r="EW42" s="296"/>
      <c r="EX42" s="296"/>
      <c r="EY42" s="296"/>
      <c r="EZ42" s="296"/>
      <c r="FA42" s="296"/>
      <c r="FB42" s="296"/>
      <c r="FC42" s="296"/>
      <c r="FD42" s="296"/>
      <c r="FE42" s="296"/>
      <c r="FF42" s="296"/>
      <c r="FG42" s="296"/>
      <c r="FH42" s="296"/>
      <c r="FI42" s="296"/>
      <c r="FJ42" s="296"/>
      <c r="FK42" s="296"/>
      <c r="FL42" s="296"/>
      <c r="FM42" s="296"/>
      <c r="FN42" s="296"/>
      <c r="FO42" s="296"/>
      <c r="FP42" s="296"/>
      <c r="FQ42" s="296"/>
      <c r="FR42" s="296"/>
      <c r="FS42" s="296"/>
      <c r="FT42" s="296"/>
      <c r="FU42" s="296"/>
      <c r="FV42" s="296"/>
      <c r="FW42" s="296"/>
      <c r="FX42" s="296"/>
      <c r="FY42" s="296"/>
      <c r="FZ42" s="296"/>
      <c r="GA42" s="296"/>
      <c r="GB42" s="296"/>
      <c r="GC42" s="296"/>
      <c r="GD42" s="296"/>
      <c r="GE42" s="296"/>
      <c r="GF42" s="296"/>
      <c r="GG42" s="296"/>
      <c r="GH42" s="296"/>
      <c r="GI42" s="296"/>
      <c r="GJ42" s="296"/>
      <c r="GK42" s="296"/>
      <c r="GL42" s="296"/>
      <c r="GM42" s="296"/>
      <c r="GN42" s="296"/>
      <c r="GO42" s="296"/>
      <c r="GP42" s="296"/>
      <c r="GQ42" s="296"/>
      <c r="GR42" s="296"/>
      <c r="GS42" s="296"/>
      <c r="GT42" s="296"/>
      <c r="GU42" s="296"/>
      <c r="GV42" s="296"/>
      <c r="GW42" s="296"/>
      <c r="GX42" s="296"/>
      <c r="GY42" s="296"/>
      <c r="GZ42" s="296"/>
      <c r="HA42" s="296"/>
      <c r="HB42" s="296"/>
      <c r="HC42" s="296"/>
      <c r="HD42" s="296"/>
      <c r="HE42" s="296"/>
      <c r="HF42" s="296"/>
      <c r="HG42" s="296"/>
      <c r="HH42" s="296"/>
      <c r="HI42" s="296"/>
      <c r="HJ42" s="296"/>
      <c r="HK42" s="296"/>
      <c r="HL42" s="296"/>
      <c r="HM42" s="296"/>
      <c r="HN42" s="296"/>
      <c r="HO42" s="296"/>
      <c r="HP42" s="296"/>
      <c r="HQ42" s="296"/>
      <c r="HR42" s="296"/>
      <c r="HS42" s="296"/>
      <c r="HT42" s="296"/>
      <c r="HU42" s="296"/>
      <c r="HV42" s="296"/>
      <c r="HW42" s="296"/>
    </row>
    <row r="43" spans="1:231" s="480" customFormat="1" ht="15">
      <c r="A43" s="295"/>
      <c r="B43" s="296"/>
      <c r="C43" s="1714" t="s">
        <v>265</v>
      </c>
      <c r="D43" s="1714"/>
      <c r="E43" s="1733"/>
      <c r="F43" s="755">
        <v>1046.2</v>
      </c>
      <c r="G43" s="757">
        <v>0.77</v>
      </c>
      <c r="H43" s="756">
        <v>1058.0999999999999</v>
      </c>
      <c r="I43" s="758">
        <v>0.78</v>
      </c>
      <c r="J43" s="755">
        <v>1029.3</v>
      </c>
      <c r="K43" s="340">
        <v>0.77</v>
      </c>
      <c r="L43" s="788">
        <v>1001.649357779</v>
      </c>
      <c r="M43" s="566">
        <f t="shared" si="0"/>
        <v>0.77661803000865115</v>
      </c>
      <c r="N43" s="296"/>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6"/>
      <c r="BJ43" s="296"/>
      <c r="BK43" s="296"/>
      <c r="BL43" s="296"/>
      <c r="BM43" s="296"/>
      <c r="BN43" s="296"/>
      <c r="BO43" s="296"/>
      <c r="BP43" s="296"/>
      <c r="BQ43" s="296"/>
      <c r="BR43" s="296"/>
      <c r="BS43" s="296"/>
      <c r="BT43" s="296"/>
      <c r="BU43" s="296"/>
      <c r="BV43" s="296"/>
      <c r="BW43" s="296"/>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c r="CU43" s="296"/>
      <c r="CV43" s="296"/>
      <c r="CW43" s="296"/>
      <c r="CX43" s="296"/>
      <c r="CY43" s="296"/>
      <c r="CZ43" s="296"/>
      <c r="DA43" s="296"/>
      <c r="DB43" s="296"/>
      <c r="DC43" s="296"/>
      <c r="DD43" s="296"/>
      <c r="DE43" s="296"/>
      <c r="DF43" s="296"/>
      <c r="DG43" s="296"/>
      <c r="DH43" s="296"/>
      <c r="DI43" s="296"/>
      <c r="DJ43" s="296"/>
      <c r="DK43" s="296"/>
      <c r="DL43" s="296"/>
      <c r="DM43" s="296"/>
      <c r="DN43" s="296"/>
      <c r="DO43" s="296"/>
      <c r="DP43" s="296"/>
      <c r="DQ43" s="296"/>
      <c r="DR43" s="296"/>
      <c r="DS43" s="296"/>
      <c r="DT43" s="296"/>
      <c r="DU43" s="296"/>
      <c r="DV43" s="296"/>
      <c r="DW43" s="296"/>
      <c r="DX43" s="296"/>
      <c r="DY43" s="296"/>
      <c r="DZ43" s="296"/>
      <c r="EA43" s="296"/>
      <c r="EB43" s="296"/>
      <c r="EC43" s="296"/>
      <c r="ED43" s="296"/>
      <c r="EE43" s="296"/>
      <c r="EF43" s="296"/>
      <c r="EG43" s="296"/>
      <c r="EH43" s="296"/>
      <c r="EI43" s="296"/>
      <c r="EJ43" s="296"/>
      <c r="EK43" s="296"/>
      <c r="EL43" s="296"/>
      <c r="EM43" s="296"/>
      <c r="EN43" s="296"/>
      <c r="EO43" s="296"/>
      <c r="EP43" s="296"/>
      <c r="EQ43" s="296"/>
      <c r="ER43" s="296"/>
      <c r="ES43" s="296"/>
      <c r="ET43" s="296"/>
      <c r="EU43" s="296"/>
      <c r="EV43" s="296"/>
      <c r="EW43" s="296"/>
      <c r="EX43" s="296"/>
      <c r="EY43" s="296"/>
      <c r="EZ43" s="296"/>
      <c r="FA43" s="296"/>
      <c r="FB43" s="296"/>
      <c r="FC43" s="296"/>
      <c r="FD43" s="296"/>
      <c r="FE43" s="296"/>
      <c r="FF43" s="296"/>
      <c r="FG43" s="296"/>
      <c r="FH43" s="296"/>
      <c r="FI43" s="296"/>
      <c r="FJ43" s="296"/>
      <c r="FK43" s="296"/>
      <c r="FL43" s="296"/>
      <c r="FM43" s="296"/>
      <c r="FN43" s="296"/>
      <c r="FO43" s="296"/>
      <c r="FP43" s="296"/>
      <c r="FQ43" s="296"/>
      <c r="FR43" s="296"/>
      <c r="FS43" s="296"/>
      <c r="FT43" s="296"/>
      <c r="FU43" s="296"/>
      <c r="FV43" s="296"/>
      <c r="FW43" s="296"/>
      <c r="FX43" s="296"/>
      <c r="FY43" s="296"/>
      <c r="FZ43" s="296"/>
      <c r="GA43" s="296"/>
      <c r="GB43" s="296"/>
      <c r="GC43" s="296"/>
      <c r="GD43" s="296"/>
      <c r="GE43" s="296"/>
      <c r="GF43" s="296"/>
      <c r="GG43" s="296"/>
      <c r="GH43" s="296"/>
      <c r="GI43" s="296"/>
      <c r="GJ43" s="296"/>
      <c r="GK43" s="296"/>
      <c r="GL43" s="296"/>
      <c r="GM43" s="296"/>
      <c r="GN43" s="296"/>
      <c r="GO43" s="296"/>
      <c r="GP43" s="296"/>
      <c r="GQ43" s="296"/>
      <c r="GR43" s="296"/>
      <c r="GS43" s="296"/>
      <c r="GT43" s="296"/>
      <c r="GU43" s="296"/>
      <c r="GV43" s="296"/>
      <c r="GW43" s="296"/>
      <c r="GX43" s="296"/>
      <c r="GY43" s="296"/>
      <c r="GZ43" s="296"/>
      <c r="HA43" s="296"/>
      <c r="HB43" s="296"/>
      <c r="HC43" s="296"/>
      <c r="HD43" s="296"/>
      <c r="HE43" s="296"/>
      <c r="HF43" s="296"/>
      <c r="HG43" s="296"/>
      <c r="HH43" s="296"/>
      <c r="HI43" s="296"/>
      <c r="HJ43" s="296"/>
      <c r="HK43" s="296"/>
      <c r="HL43" s="296"/>
      <c r="HM43" s="296"/>
      <c r="HN43" s="296"/>
      <c r="HO43" s="296"/>
      <c r="HP43" s="296"/>
      <c r="HQ43" s="296"/>
      <c r="HR43" s="296"/>
      <c r="HS43" s="296"/>
      <c r="HT43" s="296"/>
      <c r="HU43" s="296"/>
      <c r="HV43" s="296"/>
      <c r="HW43" s="296"/>
    </row>
    <row r="44" spans="1:231" s="480" customFormat="1" ht="15">
      <c r="A44" s="295"/>
      <c r="B44" s="296"/>
      <c r="C44" s="1714" t="s">
        <v>266</v>
      </c>
      <c r="D44" s="1714"/>
      <c r="E44" s="1733"/>
      <c r="F44" s="781">
        <v>0.1</v>
      </c>
      <c r="G44" s="759">
        <v>0</v>
      </c>
      <c r="H44" s="784">
        <v>0.2</v>
      </c>
      <c r="I44" s="760">
        <v>0</v>
      </c>
      <c r="J44" s="781">
        <v>0.2</v>
      </c>
      <c r="K44" s="775">
        <v>0</v>
      </c>
      <c r="L44" s="788">
        <v>0.23427477899999996</v>
      </c>
      <c r="M44" s="566">
        <f t="shared" si="0"/>
        <v>1.8164242400266689E-4</v>
      </c>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G44" s="296"/>
      <c r="FH44" s="296"/>
      <c r="FI44" s="296"/>
      <c r="FJ44" s="296"/>
      <c r="FK44" s="296"/>
      <c r="FL44" s="296"/>
      <c r="FM44" s="296"/>
      <c r="FN44" s="296"/>
      <c r="FO44" s="296"/>
      <c r="FP44" s="296"/>
      <c r="FQ44" s="296"/>
      <c r="FR44" s="296"/>
      <c r="FS44" s="296"/>
      <c r="FT44" s="296"/>
      <c r="FU44" s="296"/>
      <c r="FV44" s="296"/>
      <c r="FW44" s="296"/>
      <c r="FX44" s="296"/>
      <c r="FY44" s="296"/>
      <c r="FZ44" s="296"/>
      <c r="GA44" s="296"/>
      <c r="GB44" s="296"/>
      <c r="GC44" s="296"/>
      <c r="GD44" s="296"/>
      <c r="GE44" s="296"/>
      <c r="GF44" s="296"/>
      <c r="GG44" s="296"/>
      <c r="GH44" s="296"/>
      <c r="GI44" s="296"/>
      <c r="GJ44" s="296"/>
      <c r="GK44" s="296"/>
      <c r="GL44" s="296"/>
      <c r="GM44" s="296"/>
      <c r="GN44" s="296"/>
      <c r="GO44" s="296"/>
      <c r="GP44" s="296"/>
      <c r="GQ44" s="296"/>
      <c r="GR44" s="296"/>
      <c r="GS44" s="296"/>
      <c r="GT44" s="296"/>
      <c r="GU44" s="296"/>
      <c r="GV44" s="296"/>
      <c r="GW44" s="296"/>
      <c r="GX44" s="296"/>
      <c r="GY44" s="296"/>
      <c r="GZ44" s="296"/>
      <c r="HA44" s="296"/>
      <c r="HB44" s="296"/>
      <c r="HC44" s="296"/>
      <c r="HD44" s="296"/>
      <c r="HE44" s="296"/>
      <c r="HF44" s="296"/>
      <c r="HG44" s="296"/>
      <c r="HH44" s="296"/>
      <c r="HI44" s="296"/>
      <c r="HJ44" s="296"/>
      <c r="HK44" s="296"/>
      <c r="HL44" s="296"/>
      <c r="HM44" s="296"/>
      <c r="HN44" s="296"/>
      <c r="HO44" s="296"/>
      <c r="HP44" s="296"/>
      <c r="HQ44" s="296"/>
      <c r="HR44" s="296"/>
      <c r="HS44" s="296"/>
      <c r="HT44" s="296"/>
      <c r="HU44" s="296"/>
      <c r="HV44" s="296"/>
      <c r="HW44" s="296"/>
    </row>
    <row r="45" spans="1:231" s="480" customFormat="1" ht="15">
      <c r="A45" s="295"/>
      <c r="B45" s="296"/>
      <c r="C45" s="1714" t="s">
        <v>267</v>
      </c>
      <c r="D45" s="1714"/>
      <c r="E45" s="1733"/>
      <c r="F45" s="755">
        <v>1.4</v>
      </c>
      <c r="G45" s="757">
        <v>0</v>
      </c>
      <c r="H45" s="756">
        <v>4.4000000000000004</v>
      </c>
      <c r="I45" s="758">
        <v>0</v>
      </c>
      <c r="J45" s="755">
        <v>7.6</v>
      </c>
      <c r="K45" s="340">
        <v>0.01</v>
      </c>
      <c r="L45" s="788">
        <v>4.9978546040000005</v>
      </c>
      <c r="M45" s="566">
        <f t="shared" si="0"/>
        <v>3.8750326815309853E-3</v>
      </c>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96"/>
      <c r="BY45" s="296"/>
      <c r="BZ45" s="296"/>
      <c r="CA45" s="296"/>
      <c r="CB45" s="296"/>
      <c r="CC45" s="296"/>
      <c r="CD45" s="296"/>
      <c r="CE45" s="296"/>
      <c r="CF45" s="296"/>
      <c r="CG45" s="296"/>
      <c r="CH45" s="296"/>
      <c r="CI45" s="296"/>
      <c r="CJ45" s="296"/>
      <c r="CK45" s="296"/>
      <c r="CL45" s="296"/>
      <c r="CM45" s="296"/>
      <c r="CN45" s="296"/>
      <c r="CO45" s="296"/>
      <c r="CP45" s="296"/>
      <c r="CQ45" s="296"/>
      <c r="CR45" s="296"/>
      <c r="CS45" s="296"/>
      <c r="CT45" s="296"/>
      <c r="CU45" s="296"/>
      <c r="CV45" s="296"/>
      <c r="CW45" s="296"/>
      <c r="CX45" s="296"/>
      <c r="CY45" s="296"/>
      <c r="CZ45" s="296"/>
      <c r="DA45" s="296"/>
      <c r="DB45" s="296"/>
      <c r="DC45" s="296"/>
      <c r="DD45" s="296"/>
      <c r="DE45" s="296"/>
      <c r="DF45" s="296"/>
      <c r="DG45" s="296"/>
      <c r="DH45" s="296"/>
      <c r="DI45" s="296"/>
      <c r="DJ45" s="296"/>
      <c r="DK45" s="296"/>
      <c r="DL45" s="296"/>
      <c r="DM45" s="296"/>
      <c r="DN45" s="296"/>
      <c r="DO45" s="296"/>
      <c r="DP45" s="296"/>
      <c r="DQ45" s="296"/>
      <c r="DR45" s="296"/>
      <c r="DS45" s="296"/>
      <c r="DT45" s="296"/>
      <c r="DU45" s="296"/>
      <c r="DV45" s="296"/>
      <c r="DW45" s="296"/>
      <c r="DX45" s="296"/>
      <c r="DY45" s="296"/>
      <c r="DZ45" s="296"/>
      <c r="EA45" s="296"/>
      <c r="EB45" s="296"/>
      <c r="EC45" s="296"/>
      <c r="ED45" s="296"/>
      <c r="EE45" s="296"/>
      <c r="EF45" s="296"/>
      <c r="EG45" s="296"/>
      <c r="EH45" s="296"/>
      <c r="EI45" s="296"/>
      <c r="EJ45" s="296"/>
      <c r="EK45" s="296"/>
      <c r="EL45" s="296"/>
      <c r="EM45" s="296"/>
      <c r="EN45" s="296"/>
      <c r="EO45" s="296"/>
      <c r="EP45" s="296"/>
      <c r="EQ45" s="296"/>
      <c r="ER45" s="296"/>
      <c r="ES45" s="296"/>
      <c r="ET45" s="296"/>
      <c r="EU45" s="296"/>
      <c r="EV45" s="296"/>
      <c r="EW45" s="296"/>
      <c r="EX45" s="296"/>
      <c r="EY45" s="296"/>
      <c r="EZ45" s="296"/>
      <c r="FA45" s="296"/>
      <c r="FB45" s="296"/>
      <c r="FC45" s="296"/>
      <c r="FD45" s="296"/>
      <c r="FE45" s="296"/>
      <c r="FF45" s="296"/>
      <c r="FG45" s="296"/>
      <c r="FH45" s="296"/>
      <c r="FI45" s="296"/>
      <c r="FJ45" s="296"/>
      <c r="FK45" s="296"/>
      <c r="FL45" s="296"/>
      <c r="FM45" s="296"/>
      <c r="FN45" s="296"/>
      <c r="FO45" s="296"/>
      <c r="FP45" s="296"/>
      <c r="FQ45" s="296"/>
      <c r="FR45" s="296"/>
      <c r="FS45" s="296"/>
      <c r="FT45" s="296"/>
      <c r="FU45" s="296"/>
      <c r="FV45" s="296"/>
      <c r="FW45" s="296"/>
      <c r="FX45" s="296"/>
      <c r="FY45" s="296"/>
      <c r="FZ45" s="296"/>
      <c r="GA45" s="296"/>
      <c r="GB45" s="296"/>
      <c r="GC45" s="296"/>
      <c r="GD45" s="296"/>
      <c r="GE45" s="296"/>
      <c r="GF45" s="296"/>
      <c r="GG45" s="296"/>
      <c r="GH45" s="296"/>
      <c r="GI45" s="296"/>
      <c r="GJ45" s="296"/>
      <c r="GK45" s="296"/>
      <c r="GL45" s="296"/>
      <c r="GM45" s="296"/>
      <c r="GN45" s="296"/>
      <c r="GO45" s="296"/>
      <c r="GP45" s="296"/>
      <c r="GQ45" s="296"/>
      <c r="GR45" s="296"/>
      <c r="GS45" s="296"/>
      <c r="GT45" s="296"/>
      <c r="GU45" s="296"/>
      <c r="GV45" s="296"/>
      <c r="GW45" s="296"/>
      <c r="GX45" s="296"/>
      <c r="GY45" s="296"/>
      <c r="GZ45" s="296"/>
      <c r="HA45" s="296"/>
      <c r="HB45" s="296"/>
      <c r="HC45" s="296"/>
      <c r="HD45" s="296"/>
      <c r="HE45" s="296"/>
      <c r="HF45" s="296"/>
      <c r="HG45" s="296"/>
      <c r="HH45" s="296"/>
      <c r="HI45" s="296"/>
      <c r="HJ45" s="296"/>
      <c r="HK45" s="296"/>
      <c r="HL45" s="296"/>
      <c r="HM45" s="296"/>
      <c r="HN45" s="296"/>
      <c r="HO45" s="296"/>
      <c r="HP45" s="296"/>
      <c r="HQ45" s="296"/>
      <c r="HR45" s="296"/>
      <c r="HS45" s="296"/>
      <c r="HT45" s="296"/>
      <c r="HU45" s="296"/>
      <c r="HV45" s="296"/>
      <c r="HW45" s="296"/>
    </row>
    <row r="46" spans="1:231" s="480" customFormat="1" ht="15">
      <c r="A46" s="295"/>
      <c r="B46" s="296"/>
      <c r="C46" s="1714" t="s">
        <v>268</v>
      </c>
      <c r="D46" s="1714"/>
      <c r="E46" s="1733"/>
      <c r="F46" s="755" t="s">
        <v>78</v>
      </c>
      <c r="G46" s="757" t="s">
        <v>78</v>
      </c>
      <c r="H46" s="756" t="s">
        <v>78</v>
      </c>
      <c r="I46" s="758" t="s">
        <v>78</v>
      </c>
      <c r="J46" s="781" t="s">
        <v>78</v>
      </c>
      <c r="K46" s="759" t="s">
        <v>78</v>
      </c>
      <c r="L46" s="788" t="s">
        <v>78</v>
      </c>
      <c r="M46" s="566" t="s">
        <v>78</v>
      </c>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c r="BQ46" s="296"/>
      <c r="BR46" s="296"/>
      <c r="BS46" s="296"/>
      <c r="BT46" s="296"/>
      <c r="BU46" s="296"/>
      <c r="BV46" s="296"/>
      <c r="BW46" s="296"/>
      <c r="BX46" s="296"/>
      <c r="BY46" s="296"/>
      <c r="BZ46" s="296"/>
      <c r="CA46" s="296"/>
      <c r="CB46" s="296"/>
      <c r="CC46" s="296"/>
      <c r="CD46" s="296"/>
      <c r="CE46" s="296"/>
      <c r="CF46" s="296"/>
      <c r="CG46" s="296"/>
      <c r="CH46" s="296"/>
      <c r="CI46" s="296"/>
      <c r="CJ46" s="296"/>
      <c r="CK46" s="296"/>
      <c r="CL46" s="296"/>
      <c r="CM46" s="296"/>
      <c r="CN46" s="296"/>
      <c r="CO46" s="296"/>
      <c r="CP46" s="296"/>
      <c r="CQ46" s="296"/>
      <c r="CR46" s="296"/>
      <c r="CS46" s="296"/>
      <c r="CT46" s="296"/>
      <c r="CU46" s="296"/>
      <c r="CV46" s="296"/>
      <c r="CW46" s="296"/>
      <c r="CX46" s="296"/>
      <c r="CY46" s="296"/>
      <c r="CZ46" s="296"/>
      <c r="DA46" s="296"/>
      <c r="DB46" s="296"/>
      <c r="DC46" s="296"/>
      <c r="DD46" s="296"/>
      <c r="DE46" s="296"/>
      <c r="DF46" s="296"/>
      <c r="DG46" s="296"/>
      <c r="DH46" s="296"/>
      <c r="DI46" s="296"/>
      <c r="DJ46" s="296"/>
      <c r="DK46" s="296"/>
      <c r="DL46" s="296"/>
      <c r="DM46" s="296"/>
      <c r="DN46" s="296"/>
      <c r="DO46" s="296"/>
      <c r="DP46" s="296"/>
      <c r="DQ46" s="296"/>
      <c r="DR46" s="296"/>
      <c r="DS46" s="296"/>
      <c r="DT46" s="296"/>
      <c r="DU46" s="296"/>
      <c r="DV46" s="296"/>
      <c r="DW46" s="296"/>
      <c r="DX46" s="296"/>
      <c r="DY46" s="296"/>
      <c r="DZ46" s="296"/>
      <c r="EA46" s="296"/>
      <c r="EB46" s="296"/>
      <c r="EC46" s="296"/>
      <c r="ED46" s="296"/>
      <c r="EE46" s="296"/>
      <c r="EF46" s="296"/>
      <c r="EG46" s="296"/>
      <c r="EH46" s="296"/>
      <c r="EI46" s="296"/>
      <c r="EJ46" s="296"/>
      <c r="EK46" s="296"/>
      <c r="EL46" s="296"/>
      <c r="EM46" s="296"/>
      <c r="EN46" s="296"/>
      <c r="EO46" s="296"/>
      <c r="EP46" s="296"/>
      <c r="EQ46" s="296"/>
      <c r="ER46" s="296"/>
      <c r="ES46" s="296"/>
      <c r="ET46" s="296"/>
      <c r="EU46" s="296"/>
      <c r="EV46" s="296"/>
      <c r="EW46" s="296"/>
      <c r="EX46" s="296"/>
      <c r="EY46" s="296"/>
      <c r="EZ46" s="296"/>
      <c r="FA46" s="296"/>
      <c r="FB46" s="296"/>
      <c r="FC46" s="296"/>
      <c r="FD46" s="296"/>
      <c r="FE46" s="296"/>
      <c r="FF46" s="296"/>
      <c r="FG46" s="296"/>
      <c r="FH46" s="296"/>
      <c r="FI46" s="296"/>
      <c r="FJ46" s="296"/>
      <c r="FK46" s="296"/>
      <c r="FL46" s="296"/>
      <c r="FM46" s="296"/>
      <c r="FN46" s="296"/>
      <c r="FO46" s="296"/>
      <c r="FP46" s="296"/>
      <c r="FQ46" s="296"/>
      <c r="FR46" s="296"/>
      <c r="FS46" s="296"/>
      <c r="FT46" s="296"/>
      <c r="FU46" s="296"/>
      <c r="FV46" s="296"/>
      <c r="FW46" s="296"/>
      <c r="FX46" s="296"/>
      <c r="FY46" s="296"/>
      <c r="FZ46" s="296"/>
      <c r="GA46" s="296"/>
      <c r="GB46" s="296"/>
      <c r="GC46" s="296"/>
      <c r="GD46" s="296"/>
      <c r="GE46" s="296"/>
      <c r="GF46" s="296"/>
      <c r="GG46" s="296"/>
      <c r="GH46" s="296"/>
      <c r="GI46" s="296"/>
      <c r="GJ46" s="296"/>
      <c r="GK46" s="296"/>
      <c r="GL46" s="296"/>
      <c r="GM46" s="296"/>
      <c r="GN46" s="296"/>
      <c r="GO46" s="296"/>
      <c r="GP46" s="296"/>
      <c r="GQ46" s="296"/>
      <c r="GR46" s="296"/>
      <c r="GS46" s="296"/>
      <c r="GT46" s="296"/>
      <c r="GU46" s="296"/>
      <c r="GV46" s="296"/>
      <c r="GW46" s="296"/>
      <c r="GX46" s="296"/>
      <c r="GY46" s="296"/>
      <c r="GZ46" s="296"/>
      <c r="HA46" s="296"/>
      <c r="HB46" s="296"/>
      <c r="HC46" s="296"/>
      <c r="HD46" s="296"/>
      <c r="HE46" s="296"/>
      <c r="HF46" s="296"/>
      <c r="HG46" s="296"/>
      <c r="HH46" s="296"/>
      <c r="HI46" s="296"/>
      <c r="HJ46" s="296"/>
      <c r="HK46" s="296"/>
      <c r="HL46" s="296"/>
      <c r="HM46" s="296"/>
      <c r="HN46" s="296"/>
      <c r="HO46" s="296"/>
      <c r="HP46" s="296"/>
      <c r="HQ46" s="296"/>
      <c r="HR46" s="296"/>
      <c r="HS46" s="296"/>
      <c r="HT46" s="296"/>
      <c r="HU46" s="296"/>
      <c r="HV46" s="296"/>
      <c r="HW46" s="296"/>
    </row>
    <row r="47" spans="1:231" s="480" customFormat="1" ht="15">
      <c r="A47" s="295"/>
      <c r="B47" s="296"/>
      <c r="C47" s="1734" t="s">
        <v>269</v>
      </c>
      <c r="D47" s="1734"/>
      <c r="E47" s="1735"/>
      <c r="F47" s="783">
        <v>1357.3</v>
      </c>
      <c r="G47" s="776">
        <v>1</v>
      </c>
      <c r="H47" s="786">
        <v>1358.3</v>
      </c>
      <c r="I47" s="777">
        <v>1</v>
      </c>
      <c r="J47" s="783">
        <v>1341.9</v>
      </c>
      <c r="K47" s="778">
        <v>1</v>
      </c>
      <c r="L47" s="1048">
        <f>SUM(L40:L45)</f>
        <v>1289.758052318</v>
      </c>
      <c r="M47" s="899">
        <v>1</v>
      </c>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c r="BQ47" s="296"/>
      <c r="BR47" s="296"/>
      <c r="BS47" s="296"/>
      <c r="BT47" s="296"/>
      <c r="BU47" s="296"/>
      <c r="BV47" s="296"/>
      <c r="BW47" s="296"/>
      <c r="BX47" s="296"/>
      <c r="BY47" s="296"/>
      <c r="BZ47" s="296"/>
      <c r="CA47" s="296"/>
      <c r="CB47" s="296"/>
      <c r="CC47" s="296"/>
      <c r="CD47" s="296"/>
      <c r="CE47" s="296"/>
      <c r="CF47" s="296"/>
      <c r="CG47" s="296"/>
      <c r="CH47" s="296"/>
      <c r="CI47" s="296"/>
      <c r="CJ47" s="296"/>
      <c r="CK47" s="296"/>
      <c r="CL47" s="296"/>
      <c r="CM47" s="296"/>
      <c r="CN47" s="296"/>
      <c r="CO47" s="296"/>
      <c r="CP47" s="296"/>
      <c r="CQ47" s="296"/>
      <c r="CR47" s="296"/>
      <c r="CS47" s="296"/>
      <c r="CT47" s="296"/>
      <c r="CU47" s="296"/>
      <c r="CV47" s="296"/>
      <c r="CW47" s="296"/>
      <c r="CX47" s="296"/>
      <c r="CY47" s="296"/>
      <c r="CZ47" s="296"/>
      <c r="DA47" s="296"/>
      <c r="DB47" s="296"/>
      <c r="DC47" s="296"/>
      <c r="DD47" s="296"/>
      <c r="DE47" s="296"/>
      <c r="DF47" s="296"/>
      <c r="DG47" s="296"/>
      <c r="DH47" s="296"/>
      <c r="DI47" s="296"/>
      <c r="DJ47" s="296"/>
      <c r="DK47" s="296"/>
      <c r="DL47" s="296"/>
      <c r="DM47" s="296"/>
      <c r="DN47" s="296"/>
      <c r="DO47" s="296"/>
      <c r="DP47" s="296"/>
      <c r="DQ47" s="296"/>
      <c r="DR47" s="296"/>
      <c r="DS47" s="296"/>
      <c r="DT47" s="296"/>
      <c r="DU47" s="296"/>
      <c r="DV47" s="296"/>
      <c r="DW47" s="296"/>
      <c r="DX47" s="296"/>
      <c r="DY47" s="296"/>
      <c r="DZ47" s="296"/>
      <c r="EA47" s="296"/>
      <c r="EB47" s="296"/>
      <c r="EC47" s="296"/>
      <c r="ED47" s="296"/>
      <c r="EE47" s="296"/>
      <c r="EF47" s="296"/>
      <c r="EG47" s="296"/>
      <c r="EH47" s="296"/>
      <c r="EI47" s="296"/>
      <c r="EJ47" s="296"/>
      <c r="EK47" s="296"/>
      <c r="EL47" s="296"/>
      <c r="EM47" s="296"/>
      <c r="EN47" s="296"/>
      <c r="EO47" s="296"/>
      <c r="EP47" s="296"/>
      <c r="EQ47" s="296"/>
      <c r="ER47" s="296"/>
      <c r="ES47" s="296"/>
      <c r="ET47" s="296"/>
      <c r="EU47" s="296"/>
      <c r="EV47" s="296"/>
      <c r="EW47" s="296"/>
      <c r="EX47" s="296"/>
      <c r="EY47" s="296"/>
      <c r="EZ47" s="296"/>
      <c r="FA47" s="296"/>
      <c r="FB47" s="296"/>
      <c r="FC47" s="296"/>
      <c r="FD47" s="296"/>
      <c r="FE47" s="296"/>
      <c r="FF47" s="296"/>
      <c r="FG47" s="296"/>
      <c r="FH47" s="296"/>
      <c r="FI47" s="296"/>
      <c r="FJ47" s="296"/>
      <c r="FK47" s="296"/>
      <c r="FL47" s="296"/>
      <c r="FM47" s="296"/>
      <c r="FN47" s="296"/>
      <c r="FO47" s="296"/>
      <c r="FP47" s="296"/>
      <c r="FQ47" s="296"/>
      <c r="FR47" s="296"/>
      <c r="FS47" s="296"/>
      <c r="FT47" s="296"/>
      <c r="FU47" s="296"/>
      <c r="FV47" s="296"/>
      <c r="FW47" s="296"/>
      <c r="FX47" s="296"/>
      <c r="FY47" s="296"/>
      <c r="FZ47" s="296"/>
      <c r="GA47" s="296"/>
      <c r="GB47" s="296"/>
      <c r="GC47" s="296"/>
      <c r="GD47" s="296"/>
      <c r="GE47" s="296"/>
      <c r="GF47" s="296"/>
      <c r="GG47" s="296"/>
      <c r="GH47" s="296"/>
      <c r="GI47" s="296"/>
      <c r="GJ47" s="296"/>
      <c r="GK47" s="296"/>
      <c r="GL47" s="296"/>
      <c r="GM47" s="296"/>
      <c r="GN47" s="296"/>
      <c r="GO47" s="296"/>
      <c r="GP47" s="296"/>
      <c r="GQ47" s="296"/>
      <c r="GR47" s="296"/>
      <c r="GS47" s="296"/>
      <c r="GT47" s="296"/>
      <c r="GU47" s="296"/>
      <c r="GV47" s="296"/>
      <c r="GW47" s="296"/>
      <c r="GX47" s="296"/>
      <c r="GY47" s="296"/>
      <c r="GZ47" s="296"/>
      <c r="HA47" s="296"/>
      <c r="HB47" s="296"/>
      <c r="HC47" s="296"/>
      <c r="HD47" s="296"/>
      <c r="HE47" s="296"/>
      <c r="HF47" s="296"/>
      <c r="HG47" s="296"/>
      <c r="HH47" s="296"/>
      <c r="HI47" s="296"/>
      <c r="HJ47" s="296"/>
      <c r="HK47" s="296"/>
      <c r="HL47" s="296"/>
      <c r="HM47" s="296"/>
      <c r="HN47" s="296"/>
      <c r="HO47" s="296"/>
      <c r="HP47" s="296"/>
      <c r="HQ47" s="296"/>
      <c r="HR47" s="296"/>
      <c r="HS47" s="296"/>
      <c r="HT47" s="296"/>
      <c r="HU47" s="296"/>
      <c r="HV47" s="296"/>
      <c r="HW47" s="296"/>
    </row>
    <row r="48" spans="1:231" s="480" customFormat="1" ht="15">
      <c r="A48" s="295"/>
      <c r="B48" s="296"/>
      <c r="C48" s="1714" t="s">
        <v>270</v>
      </c>
      <c r="D48" s="1714"/>
      <c r="E48" s="1733"/>
      <c r="F48" s="781">
        <v>2.9</v>
      </c>
      <c r="G48" s="759" t="s">
        <v>78</v>
      </c>
      <c r="H48" s="784">
        <v>8.4</v>
      </c>
      <c r="I48" s="760" t="s">
        <v>78</v>
      </c>
      <c r="J48" s="781">
        <v>2.9</v>
      </c>
      <c r="K48" s="759" t="s">
        <v>78</v>
      </c>
      <c r="L48" s="788">
        <v>6.76287257617465</v>
      </c>
      <c r="M48" s="898" t="s">
        <v>78</v>
      </c>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c r="BP48" s="296"/>
      <c r="BQ48" s="296"/>
      <c r="BR48" s="296"/>
      <c r="BS48" s="296"/>
      <c r="BT48" s="296"/>
      <c r="BU48" s="296"/>
      <c r="BV48" s="296"/>
      <c r="BW48" s="296"/>
      <c r="BX48" s="296"/>
      <c r="BY48" s="296"/>
      <c r="BZ48" s="296"/>
      <c r="CA48" s="296"/>
      <c r="CB48" s="296"/>
      <c r="CC48" s="296"/>
      <c r="CD48" s="296"/>
      <c r="CE48" s="296"/>
      <c r="CF48" s="296"/>
      <c r="CG48" s="296"/>
      <c r="CH48" s="296"/>
      <c r="CI48" s="296"/>
      <c r="CJ48" s="296"/>
      <c r="CK48" s="296"/>
      <c r="CL48" s="296"/>
      <c r="CM48" s="296"/>
      <c r="CN48" s="296"/>
      <c r="CO48" s="296"/>
      <c r="CP48" s="296"/>
      <c r="CQ48" s="296"/>
      <c r="CR48" s="296"/>
      <c r="CS48" s="296"/>
      <c r="CT48" s="296"/>
      <c r="CU48" s="296"/>
      <c r="CV48" s="296"/>
      <c r="CW48" s="296"/>
      <c r="CX48" s="296"/>
      <c r="CY48" s="296"/>
      <c r="CZ48" s="296"/>
      <c r="DA48" s="296"/>
      <c r="DB48" s="296"/>
      <c r="DC48" s="296"/>
      <c r="DD48" s="296"/>
      <c r="DE48" s="296"/>
      <c r="DF48" s="296"/>
      <c r="DG48" s="296"/>
      <c r="DH48" s="296"/>
      <c r="DI48" s="296"/>
      <c r="DJ48" s="296"/>
      <c r="DK48" s="296"/>
      <c r="DL48" s="296"/>
      <c r="DM48" s="296"/>
      <c r="DN48" s="296"/>
      <c r="DO48" s="296"/>
      <c r="DP48" s="296"/>
      <c r="DQ48" s="296"/>
      <c r="DR48" s="296"/>
      <c r="DS48" s="296"/>
      <c r="DT48" s="296"/>
      <c r="DU48" s="296"/>
      <c r="DV48" s="296"/>
      <c r="DW48" s="296"/>
      <c r="DX48" s="296"/>
      <c r="DY48" s="296"/>
      <c r="DZ48" s="296"/>
      <c r="EA48" s="296"/>
      <c r="EB48" s="296"/>
      <c r="EC48" s="296"/>
      <c r="ED48" s="296"/>
      <c r="EE48" s="296"/>
      <c r="EF48" s="296"/>
      <c r="EG48" s="296"/>
      <c r="EH48" s="296"/>
      <c r="EI48" s="296"/>
      <c r="EJ48" s="296"/>
      <c r="EK48" s="296"/>
      <c r="EL48" s="296"/>
      <c r="EM48" s="296"/>
      <c r="EN48" s="296"/>
      <c r="EO48" s="296"/>
      <c r="EP48" s="296"/>
      <c r="EQ48" s="296"/>
      <c r="ER48" s="296"/>
      <c r="ES48" s="296"/>
      <c r="ET48" s="296"/>
      <c r="EU48" s="296"/>
      <c r="EV48" s="296"/>
      <c r="EW48" s="296"/>
      <c r="EX48" s="296"/>
      <c r="EY48" s="296"/>
      <c r="EZ48" s="296"/>
      <c r="FA48" s="296"/>
      <c r="FB48" s="296"/>
      <c r="FC48" s="296"/>
      <c r="FD48" s="296"/>
      <c r="FE48" s="296"/>
      <c r="FF48" s="296"/>
      <c r="FG48" s="296"/>
      <c r="FH48" s="296"/>
      <c r="FI48" s="296"/>
      <c r="FJ48" s="296"/>
      <c r="FK48" s="296"/>
      <c r="FL48" s="296"/>
      <c r="FM48" s="296"/>
      <c r="FN48" s="296"/>
      <c r="FO48" s="296"/>
      <c r="FP48" s="296"/>
      <c r="FQ48" s="296"/>
      <c r="FR48" s="296"/>
      <c r="FS48" s="296"/>
      <c r="FT48" s="296"/>
      <c r="FU48" s="296"/>
      <c r="FV48" s="296"/>
      <c r="FW48" s="296"/>
      <c r="FX48" s="296"/>
      <c r="FY48" s="296"/>
      <c r="FZ48" s="296"/>
      <c r="GA48" s="296"/>
      <c r="GB48" s="296"/>
      <c r="GC48" s="296"/>
      <c r="GD48" s="296"/>
      <c r="GE48" s="296"/>
      <c r="GF48" s="296"/>
      <c r="GG48" s="296"/>
      <c r="GH48" s="296"/>
      <c r="GI48" s="296"/>
      <c r="GJ48" s="296"/>
      <c r="GK48" s="296"/>
      <c r="GL48" s="296"/>
      <c r="GM48" s="296"/>
      <c r="GN48" s="296"/>
      <c r="GO48" s="296"/>
      <c r="GP48" s="296"/>
      <c r="GQ48" s="296"/>
      <c r="GR48" s="296"/>
      <c r="GS48" s="296"/>
      <c r="GT48" s="296"/>
      <c r="GU48" s="296"/>
      <c r="GV48" s="296"/>
      <c r="GW48" s="296"/>
      <c r="GX48" s="296"/>
      <c r="GY48" s="296"/>
      <c r="GZ48" s="296"/>
      <c r="HA48" s="296"/>
      <c r="HB48" s="296"/>
      <c r="HC48" s="296"/>
      <c r="HD48" s="296"/>
      <c r="HE48" s="296"/>
      <c r="HF48" s="296"/>
      <c r="HG48" s="296"/>
      <c r="HH48" s="296"/>
      <c r="HI48" s="296"/>
      <c r="HJ48" s="296"/>
      <c r="HK48" s="296"/>
      <c r="HL48" s="296"/>
      <c r="HM48" s="296"/>
      <c r="HN48" s="296"/>
      <c r="HO48" s="296"/>
      <c r="HP48" s="296"/>
      <c r="HQ48" s="296"/>
      <c r="HR48" s="296"/>
      <c r="HS48" s="296"/>
      <c r="HT48" s="296"/>
      <c r="HU48" s="296"/>
      <c r="HV48" s="296"/>
      <c r="HW48" s="296"/>
    </row>
    <row r="49" spans="1:239" s="480" customFormat="1" ht="15">
      <c r="A49" s="295"/>
      <c r="B49" s="296"/>
      <c r="C49" s="1714" t="s">
        <v>271</v>
      </c>
      <c r="D49" s="1714"/>
      <c r="E49" s="1733"/>
      <c r="F49" s="755">
        <v>1.5</v>
      </c>
      <c r="G49" s="757" t="s">
        <v>78</v>
      </c>
      <c r="H49" s="756">
        <v>0.5</v>
      </c>
      <c r="I49" s="758" t="s">
        <v>78</v>
      </c>
      <c r="J49" s="755">
        <v>0.1</v>
      </c>
      <c r="K49" s="757" t="s">
        <v>78</v>
      </c>
      <c r="L49" s="788">
        <v>0.18247866999999998</v>
      </c>
      <c r="M49" s="898" t="s">
        <v>78</v>
      </c>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c r="CU49" s="296"/>
      <c r="CV49" s="296"/>
      <c r="CW49" s="296"/>
      <c r="CX49" s="296"/>
      <c r="CY49" s="296"/>
      <c r="CZ49" s="296"/>
      <c r="DA49" s="296"/>
      <c r="DB49" s="296"/>
      <c r="DC49" s="296"/>
      <c r="DD49" s="296"/>
      <c r="DE49" s="296"/>
      <c r="DF49" s="296"/>
      <c r="DG49" s="296"/>
      <c r="DH49" s="296"/>
      <c r="DI49" s="296"/>
      <c r="DJ49" s="296"/>
      <c r="DK49" s="296"/>
      <c r="DL49" s="296"/>
      <c r="DM49" s="296"/>
      <c r="DN49" s="296"/>
      <c r="DO49" s="296"/>
      <c r="DP49" s="296"/>
      <c r="DQ49" s="296"/>
      <c r="DR49" s="296"/>
      <c r="DS49" s="296"/>
      <c r="DT49" s="296"/>
      <c r="DU49" s="296"/>
      <c r="DV49" s="296"/>
      <c r="DW49" s="296"/>
      <c r="DX49" s="296"/>
      <c r="DY49" s="296"/>
      <c r="DZ49" s="296"/>
      <c r="EA49" s="296"/>
      <c r="EB49" s="296"/>
      <c r="EC49" s="296"/>
      <c r="ED49" s="296"/>
      <c r="EE49" s="296"/>
      <c r="EF49" s="296"/>
      <c r="EG49" s="296"/>
      <c r="EH49" s="296"/>
      <c r="EI49" s="296"/>
      <c r="EJ49" s="296"/>
      <c r="EK49" s="296"/>
      <c r="EL49" s="296"/>
      <c r="EM49" s="296"/>
      <c r="EN49" s="296"/>
      <c r="EO49" s="296"/>
      <c r="EP49" s="296"/>
      <c r="EQ49" s="296"/>
      <c r="ER49" s="296"/>
      <c r="ES49" s="296"/>
      <c r="ET49" s="296"/>
      <c r="EU49" s="296"/>
      <c r="EV49" s="296"/>
      <c r="EW49" s="296"/>
      <c r="EX49" s="296"/>
      <c r="EY49" s="296"/>
      <c r="EZ49" s="296"/>
      <c r="FA49" s="296"/>
      <c r="FB49" s="296"/>
      <c r="FC49" s="296"/>
      <c r="FD49" s="296"/>
      <c r="FE49" s="296"/>
      <c r="FF49" s="296"/>
      <c r="FG49" s="296"/>
      <c r="FH49" s="296"/>
      <c r="FI49" s="296"/>
      <c r="FJ49" s="296"/>
      <c r="FK49" s="296"/>
      <c r="FL49" s="296"/>
      <c r="FM49" s="296"/>
      <c r="FN49" s="296"/>
      <c r="FO49" s="296"/>
      <c r="FP49" s="296"/>
      <c r="FQ49" s="296"/>
      <c r="FR49" s="296"/>
      <c r="FS49" s="296"/>
      <c r="FT49" s="296"/>
      <c r="FU49" s="296"/>
      <c r="FV49" s="296"/>
      <c r="FW49" s="296"/>
      <c r="FX49" s="296"/>
      <c r="FY49" s="296"/>
      <c r="FZ49" s="296"/>
      <c r="GA49" s="296"/>
      <c r="GB49" s="296"/>
      <c r="GC49" s="296"/>
      <c r="GD49" s="296"/>
      <c r="GE49" s="296"/>
      <c r="GF49" s="296"/>
      <c r="GG49" s="296"/>
      <c r="GH49" s="296"/>
      <c r="GI49" s="296"/>
      <c r="GJ49" s="296"/>
      <c r="GK49" s="296"/>
      <c r="GL49" s="296"/>
      <c r="GM49" s="296"/>
      <c r="GN49" s="296"/>
      <c r="GO49" s="296"/>
      <c r="GP49" s="296"/>
      <c r="GQ49" s="296"/>
      <c r="GR49" s="296"/>
      <c r="GS49" s="296"/>
      <c r="GT49" s="296"/>
      <c r="GU49" s="296"/>
      <c r="GV49" s="296"/>
      <c r="GW49" s="296"/>
      <c r="GX49" s="296"/>
      <c r="GY49" s="296"/>
      <c r="GZ49" s="296"/>
      <c r="HA49" s="296"/>
      <c r="HB49" s="296"/>
      <c r="HC49" s="296"/>
      <c r="HD49" s="296"/>
      <c r="HE49" s="296"/>
      <c r="HF49" s="296"/>
      <c r="HG49" s="296"/>
      <c r="HH49" s="296"/>
      <c r="HI49" s="296"/>
      <c r="HJ49" s="296"/>
      <c r="HK49" s="296"/>
      <c r="HL49" s="296"/>
      <c r="HM49" s="296"/>
      <c r="HN49" s="296"/>
      <c r="HO49" s="296"/>
      <c r="HP49" s="296"/>
      <c r="HQ49" s="296"/>
      <c r="HR49" s="296"/>
      <c r="HS49" s="296"/>
      <c r="HT49" s="296"/>
      <c r="HU49" s="296"/>
      <c r="HV49" s="296"/>
      <c r="HW49" s="296"/>
    </row>
    <row r="50" spans="1:239" s="480" customFormat="1" ht="33" customHeight="1">
      <c r="A50" s="295"/>
      <c r="B50" s="296"/>
      <c r="C50" s="1739" t="s">
        <v>1335</v>
      </c>
      <c r="D50" s="1740"/>
      <c r="E50" s="1740"/>
      <c r="F50" s="1740"/>
      <c r="G50" s="1740"/>
      <c r="H50" s="1740"/>
      <c r="I50" s="1740"/>
      <c r="J50" s="1740"/>
      <c r="K50" s="1740"/>
      <c r="L50" s="1740"/>
      <c r="M50" s="1741"/>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296"/>
      <c r="CD50" s="296"/>
      <c r="CE50" s="296"/>
      <c r="CF50" s="296"/>
      <c r="CG50" s="296"/>
      <c r="CH50" s="296"/>
      <c r="CI50" s="296"/>
      <c r="CJ50" s="296"/>
      <c r="CK50" s="296"/>
      <c r="CL50" s="296"/>
      <c r="CM50" s="296"/>
      <c r="CN50" s="296"/>
      <c r="CO50" s="296"/>
      <c r="CP50" s="296"/>
      <c r="CQ50" s="296"/>
      <c r="CR50" s="296"/>
      <c r="CS50" s="296"/>
      <c r="CT50" s="296"/>
      <c r="CU50" s="296"/>
      <c r="CV50" s="296"/>
      <c r="CW50" s="296"/>
      <c r="CX50" s="296"/>
      <c r="CY50" s="296"/>
      <c r="CZ50" s="296"/>
      <c r="DA50" s="296"/>
      <c r="DB50" s="296"/>
      <c r="DC50" s="296"/>
      <c r="DD50" s="296"/>
      <c r="DE50" s="296"/>
      <c r="DF50" s="296"/>
      <c r="DG50" s="296"/>
      <c r="DH50" s="296"/>
      <c r="DI50" s="296"/>
      <c r="DJ50" s="296"/>
      <c r="DK50" s="296"/>
      <c r="DL50" s="296"/>
      <c r="DM50" s="296"/>
      <c r="DN50" s="296"/>
      <c r="DO50" s="296"/>
      <c r="DP50" s="296"/>
      <c r="DQ50" s="296"/>
      <c r="DR50" s="296"/>
      <c r="DS50" s="296"/>
      <c r="DT50" s="296"/>
      <c r="DU50" s="296"/>
      <c r="DV50" s="296"/>
      <c r="DW50" s="296"/>
      <c r="DX50" s="296"/>
      <c r="DY50" s="296"/>
      <c r="DZ50" s="296"/>
      <c r="EA50" s="296"/>
      <c r="EB50" s="296"/>
      <c r="EC50" s="296"/>
      <c r="ED50" s="296"/>
      <c r="EE50" s="296"/>
      <c r="EF50" s="296"/>
      <c r="EG50" s="296"/>
      <c r="EH50" s="296"/>
      <c r="EI50" s="296"/>
      <c r="EJ50" s="296"/>
      <c r="EK50" s="296"/>
      <c r="EL50" s="296"/>
      <c r="EM50" s="296"/>
      <c r="EN50" s="296"/>
      <c r="EO50" s="296"/>
      <c r="EP50" s="296"/>
      <c r="EQ50" s="296"/>
      <c r="ER50" s="296"/>
      <c r="ES50" s="296"/>
      <c r="ET50" s="296"/>
      <c r="EU50" s="296"/>
      <c r="EV50" s="296"/>
      <c r="EW50" s="296"/>
      <c r="EX50" s="296"/>
      <c r="EY50" s="296"/>
      <c r="EZ50" s="296"/>
      <c r="FA50" s="296"/>
      <c r="FB50" s="296"/>
      <c r="FC50" s="296"/>
      <c r="FD50" s="296"/>
      <c r="FE50" s="296"/>
      <c r="FF50" s="296"/>
      <c r="FG50" s="296"/>
      <c r="FH50" s="296"/>
      <c r="FI50" s="296"/>
      <c r="FJ50" s="296"/>
      <c r="FK50" s="296"/>
      <c r="FL50" s="296"/>
      <c r="FM50" s="296"/>
      <c r="FN50" s="296"/>
      <c r="FO50" s="296"/>
      <c r="FP50" s="296"/>
      <c r="FQ50" s="296"/>
      <c r="FR50" s="296"/>
      <c r="FS50" s="296"/>
      <c r="FT50" s="296"/>
      <c r="FU50" s="296"/>
      <c r="FV50" s="296"/>
      <c r="FW50" s="296"/>
      <c r="FX50" s="296"/>
      <c r="FY50" s="296"/>
      <c r="FZ50" s="296"/>
      <c r="GA50" s="296"/>
      <c r="GB50" s="296"/>
      <c r="GC50" s="296"/>
      <c r="GD50" s="296"/>
      <c r="GE50" s="296"/>
      <c r="GF50" s="296"/>
      <c r="GG50" s="296"/>
      <c r="GH50" s="296"/>
      <c r="GI50" s="296"/>
      <c r="GJ50" s="296"/>
      <c r="GK50" s="296"/>
      <c r="GL50" s="296"/>
      <c r="GM50" s="296"/>
      <c r="GN50" s="296"/>
      <c r="GO50" s="296"/>
      <c r="GP50" s="296"/>
      <c r="GQ50" s="296"/>
      <c r="GR50" s="296"/>
      <c r="GS50" s="296"/>
      <c r="GT50" s="296"/>
      <c r="GU50" s="296"/>
      <c r="GV50" s="296"/>
      <c r="GW50" s="296"/>
      <c r="GX50" s="296"/>
      <c r="GY50" s="296"/>
      <c r="GZ50" s="296"/>
      <c r="HA50" s="296"/>
      <c r="HB50" s="296"/>
      <c r="HC50" s="296"/>
      <c r="HD50" s="296"/>
      <c r="HE50" s="296"/>
      <c r="HF50" s="296"/>
      <c r="HG50" s="296"/>
      <c r="HH50" s="296"/>
      <c r="HI50" s="296"/>
      <c r="HJ50" s="296"/>
      <c r="HK50" s="296"/>
      <c r="HL50" s="296"/>
      <c r="HM50" s="296"/>
      <c r="HN50" s="296"/>
      <c r="HO50" s="296"/>
      <c r="HP50" s="296"/>
      <c r="HQ50" s="296"/>
      <c r="HR50" s="296"/>
      <c r="HS50" s="296"/>
      <c r="HT50" s="296"/>
      <c r="HU50" s="296"/>
      <c r="HV50" s="296"/>
      <c r="HW50" s="296"/>
    </row>
    <row r="51" spans="1:239" s="480" customFormat="1">
      <c r="A51" s="295"/>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c r="CA51" s="296"/>
      <c r="CB51" s="296"/>
      <c r="CC51" s="296"/>
      <c r="CD51" s="296"/>
      <c r="CE51" s="296"/>
      <c r="CF51" s="296"/>
      <c r="CG51" s="296"/>
      <c r="CH51" s="296"/>
      <c r="CI51" s="296"/>
      <c r="CJ51" s="296"/>
      <c r="CK51" s="296"/>
      <c r="CL51" s="296"/>
      <c r="CM51" s="296"/>
      <c r="CN51" s="296"/>
      <c r="CO51" s="296"/>
      <c r="CP51" s="296"/>
      <c r="CQ51" s="296"/>
      <c r="CR51" s="296"/>
      <c r="CS51" s="296"/>
      <c r="CT51" s="296"/>
      <c r="CU51" s="296"/>
      <c r="CV51" s="296"/>
      <c r="CW51" s="296"/>
      <c r="CX51" s="296"/>
      <c r="CY51" s="296"/>
      <c r="CZ51" s="296"/>
      <c r="DA51" s="296"/>
      <c r="DB51" s="296"/>
      <c r="DC51" s="296"/>
      <c r="DD51" s="296"/>
      <c r="DE51" s="296"/>
      <c r="DF51" s="296"/>
      <c r="DG51" s="296"/>
      <c r="DH51" s="296"/>
      <c r="DI51" s="296"/>
      <c r="DJ51" s="296"/>
      <c r="DK51" s="296"/>
      <c r="DL51" s="296"/>
      <c r="DM51" s="296"/>
      <c r="DN51" s="296"/>
      <c r="DO51" s="296"/>
      <c r="DP51" s="296"/>
      <c r="DQ51" s="296"/>
      <c r="DR51" s="296"/>
      <c r="DS51" s="296"/>
      <c r="DT51" s="296"/>
      <c r="DU51" s="296"/>
      <c r="DV51" s="296"/>
      <c r="DW51" s="296"/>
      <c r="DX51" s="296"/>
      <c r="DY51" s="296"/>
      <c r="DZ51" s="296"/>
      <c r="EA51" s="296"/>
      <c r="EB51" s="296"/>
      <c r="EC51" s="296"/>
      <c r="ED51" s="296"/>
      <c r="EE51" s="296"/>
      <c r="EF51" s="296"/>
      <c r="EG51" s="296"/>
      <c r="EH51" s="296"/>
      <c r="EI51" s="296"/>
      <c r="EJ51" s="296"/>
      <c r="EK51" s="296"/>
      <c r="EL51" s="296"/>
      <c r="EM51" s="296"/>
      <c r="EN51" s="296"/>
      <c r="EO51" s="296"/>
      <c r="EP51" s="296"/>
      <c r="EQ51" s="296"/>
      <c r="ER51" s="296"/>
      <c r="ES51" s="296"/>
      <c r="ET51" s="296"/>
      <c r="EU51" s="296"/>
      <c r="EV51" s="296"/>
      <c r="EW51" s="296"/>
      <c r="EX51" s="296"/>
      <c r="EY51" s="296"/>
      <c r="EZ51" s="296"/>
      <c r="FA51" s="296"/>
      <c r="FB51" s="296"/>
      <c r="FC51" s="296"/>
      <c r="FD51" s="296"/>
      <c r="FE51" s="296"/>
      <c r="FF51" s="296"/>
      <c r="FG51" s="296"/>
      <c r="FH51" s="296"/>
      <c r="FI51" s="296"/>
      <c r="FJ51" s="296"/>
      <c r="FK51" s="296"/>
      <c r="FL51" s="296"/>
      <c r="FM51" s="296"/>
      <c r="FN51" s="296"/>
      <c r="FO51" s="296"/>
      <c r="FP51" s="296"/>
      <c r="FQ51" s="296"/>
      <c r="FR51" s="296"/>
      <c r="FS51" s="296"/>
      <c r="FT51" s="296"/>
      <c r="FU51" s="296"/>
      <c r="FV51" s="296"/>
      <c r="FW51" s="296"/>
      <c r="FX51" s="296"/>
      <c r="FY51" s="296"/>
      <c r="FZ51" s="296"/>
      <c r="GA51" s="296"/>
      <c r="GB51" s="296"/>
      <c r="GC51" s="296"/>
      <c r="GD51" s="296"/>
      <c r="GE51" s="296"/>
      <c r="GF51" s="296"/>
      <c r="GG51" s="296"/>
      <c r="GH51" s="296"/>
      <c r="GI51" s="296"/>
      <c r="GJ51" s="296"/>
      <c r="GK51" s="296"/>
      <c r="GL51" s="296"/>
      <c r="GM51" s="296"/>
      <c r="GN51" s="296"/>
      <c r="GO51" s="296"/>
      <c r="GP51" s="296"/>
      <c r="GQ51" s="296"/>
      <c r="GR51" s="296"/>
      <c r="GS51" s="296"/>
      <c r="GT51" s="296"/>
      <c r="GU51" s="296"/>
      <c r="GV51" s="296"/>
      <c r="GW51" s="296"/>
      <c r="GX51" s="296"/>
      <c r="GY51" s="296"/>
      <c r="GZ51" s="296"/>
      <c r="HA51" s="296"/>
      <c r="HB51" s="296"/>
      <c r="HC51" s="296"/>
      <c r="HD51" s="296"/>
      <c r="HE51" s="296"/>
      <c r="HF51" s="296"/>
      <c r="HG51" s="296"/>
      <c r="HH51" s="296"/>
      <c r="HI51" s="296"/>
      <c r="HJ51" s="296"/>
      <c r="HK51" s="296"/>
      <c r="HL51" s="296"/>
      <c r="HM51" s="296"/>
      <c r="HN51" s="296"/>
      <c r="HO51" s="296"/>
      <c r="HP51" s="296"/>
      <c r="HQ51" s="296"/>
      <c r="HR51" s="296"/>
      <c r="HS51" s="296"/>
      <c r="HT51" s="296"/>
      <c r="HU51" s="296"/>
      <c r="HV51" s="296"/>
      <c r="HW51" s="296"/>
      <c r="HX51" s="296"/>
    </row>
    <row r="52" spans="1:239" s="480" customFormat="1">
      <c r="A52" s="295"/>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296"/>
      <c r="BR52" s="296"/>
      <c r="BS52" s="296"/>
      <c r="BT52" s="296"/>
      <c r="BU52" s="296"/>
      <c r="BV52" s="296"/>
      <c r="BW52" s="296"/>
      <c r="BX52" s="296"/>
      <c r="BY52" s="296"/>
      <c r="BZ52" s="296"/>
      <c r="CA52" s="296"/>
      <c r="CB52" s="296"/>
      <c r="CC52" s="296"/>
      <c r="CD52" s="296"/>
      <c r="CE52" s="296"/>
      <c r="CF52" s="296"/>
      <c r="CG52" s="296"/>
      <c r="CH52" s="296"/>
      <c r="CI52" s="296"/>
      <c r="CJ52" s="296"/>
      <c r="CK52" s="296"/>
      <c r="CL52" s="296"/>
      <c r="CM52" s="296"/>
      <c r="CN52" s="296"/>
      <c r="CO52" s="296"/>
      <c r="CP52" s="296"/>
      <c r="CQ52" s="296"/>
      <c r="CR52" s="296"/>
      <c r="CS52" s="296"/>
      <c r="CT52" s="296"/>
      <c r="CU52" s="296"/>
      <c r="CV52" s="296"/>
      <c r="CW52" s="296"/>
      <c r="CX52" s="296"/>
      <c r="CY52" s="296"/>
      <c r="CZ52" s="296"/>
      <c r="DA52" s="296"/>
      <c r="DB52" s="296"/>
      <c r="DC52" s="296"/>
      <c r="DD52" s="296"/>
      <c r="DE52" s="296"/>
      <c r="DF52" s="296"/>
      <c r="DG52" s="296"/>
      <c r="DH52" s="296"/>
      <c r="DI52" s="296"/>
      <c r="DJ52" s="296"/>
      <c r="DK52" s="296"/>
      <c r="DL52" s="296"/>
      <c r="DM52" s="296"/>
      <c r="DN52" s="296"/>
      <c r="DO52" s="296"/>
      <c r="DP52" s="296"/>
      <c r="DQ52" s="296"/>
      <c r="DR52" s="296"/>
      <c r="DS52" s="296"/>
      <c r="DT52" s="296"/>
      <c r="DU52" s="296"/>
      <c r="DV52" s="296"/>
      <c r="DW52" s="296"/>
      <c r="DX52" s="296"/>
      <c r="DY52" s="296"/>
      <c r="DZ52" s="296"/>
      <c r="EA52" s="296"/>
      <c r="EB52" s="296"/>
      <c r="EC52" s="296"/>
      <c r="ED52" s="296"/>
      <c r="EE52" s="296"/>
      <c r="EF52" s="296"/>
      <c r="EG52" s="296"/>
      <c r="EH52" s="296"/>
      <c r="EI52" s="296"/>
      <c r="EJ52" s="296"/>
      <c r="EK52" s="296"/>
      <c r="EL52" s="296"/>
      <c r="EM52" s="296"/>
      <c r="EN52" s="296"/>
      <c r="EO52" s="296"/>
      <c r="EP52" s="296"/>
      <c r="EQ52" s="296"/>
      <c r="ER52" s="296"/>
      <c r="ES52" s="296"/>
      <c r="ET52" s="296"/>
      <c r="EU52" s="296"/>
      <c r="EV52" s="296"/>
      <c r="EW52" s="296"/>
      <c r="EX52" s="296"/>
      <c r="EY52" s="296"/>
      <c r="EZ52" s="296"/>
      <c r="FA52" s="296"/>
      <c r="FB52" s="296"/>
      <c r="FC52" s="296"/>
      <c r="FD52" s="296"/>
      <c r="FE52" s="296"/>
      <c r="FF52" s="296"/>
      <c r="FG52" s="296"/>
      <c r="FH52" s="296"/>
      <c r="FI52" s="296"/>
      <c r="FJ52" s="296"/>
      <c r="FK52" s="296"/>
      <c r="FL52" s="296"/>
      <c r="FM52" s="296"/>
      <c r="FN52" s="296"/>
      <c r="FO52" s="296"/>
      <c r="FP52" s="296"/>
      <c r="FQ52" s="296"/>
      <c r="FR52" s="296"/>
      <c r="FS52" s="296"/>
      <c r="FT52" s="296"/>
      <c r="FU52" s="296"/>
      <c r="FV52" s="296"/>
      <c r="FW52" s="296"/>
      <c r="FX52" s="296"/>
      <c r="FY52" s="296"/>
      <c r="FZ52" s="296"/>
      <c r="GA52" s="296"/>
      <c r="GB52" s="296"/>
      <c r="GC52" s="296"/>
      <c r="GD52" s="296"/>
      <c r="GE52" s="296"/>
      <c r="GF52" s="296"/>
      <c r="GG52" s="296"/>
      <c r="GH52" s="296"/>
      <c r="GI52" s="296"/>
      <c r="GJ52" s="296"/>
      <c r="GK52" s="296"/>
      <c r="GL52" s="296"/>
      <c r="GM52" s="296"/>
      <c r="GN52" s="296"/>
      <c r="GO52" s="296"/>
      <c r="GP52" s="296"/>
      <c r="GQ52" s="296"/>
      <c r="GR52" s="296"/>
      <c r="GS52" s="296"/>
      <c r="GT52" s="296"/>
      <c r="GU52" s="296"/>
      <c r="GV52" s="296"/>
      <c r="GW52" s="296"/>
      <c r="GX52" s="296"/>
      <c r="GY52" s="296"/>
      <c r="GZ52" s="296"/>
      <c r="HA52" s="296"/>
      <c r="HB52" s="296"/>
      <c r="HC52" s="296"/>
      <c r="HD52" s="296"/>
      <c r="HE52" s="296"/>
      <c r="HF52" s="296"/>
      <c r="HG52" s="296"/>
      <c r="HH52" s="296"/>
      <c r="HI52" s="296"/>
      <c r="HJ52" s="296"/>
      <c r="HK52" s="296"/>
      <c r="HL52" s="296"/>
      <c r="HM52" s="296"/>
      <c r="HN52" s="296"/>
      <c r="HO52" s="296"/>
      <c r="HP52" s="296"/>
      <c r="HQ52" s="296"/>
      <c r="HR52" s="296"/>
      <c r="HS52" s="296"/>
      <c r="HT52" s="296"/>
      <c r="HU52" s="296"/>
      <c r="HV52" s="296"/>
      <c r="HW52" s="296"/>
      <c r="HX52" s="296"/>
      <c r="HY52" s="296"/>
      <c r="HZ52" s="296"/>
      <c r="IA52" s="296"/>
    </row>
    <row r="53" spans="1:239" s="480" customFormat="1" ht="33" customHeight="1">
      <c r="A53" s="295"/>
      <c r="B53" s="296"/>
      <c r="C53" s="1742" t="s">
        <v>1689</v>
      </c>
      <c r="D53" s="1743"/>
      <c r="E53" s="1743"/>
      <c r="F53" s="1743"/>
      <c r="G53" s="1743"/>
      <c r="H53" s="1743"/>
      <c r="I53" s="1743"/>
      <c r="J53" s="1743"/>
      <c r="K53" s="1743"/>
      <c r="L53" s="1743"/>
      <c r="M53" s="1743"/>
      <c r="N53" s="761"/>
      <c r="O53" s="296"/>
      <c r="P53" s="296"/>
      <c r="Q53" s="296"/>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c r="BP53" s="296"/>
      <c r="BQ53" s="296"/>
      <c r="BR53" s="296"/>
      <c r="BS53" s="296"/>
      <c r="BT53" s="296"/>
      <c r="BU53" s="296"/>
      <c r="BV53" s="296"/>
      <c r="BW53" s="296"/>
      <c r="BX53" s="296"/>
      <c r="BY53" s="296"/>
      <c r="BZ53" s="296"/>
      <c r="CA53" s="296"/>
      <c r="CB53" s="296"/>
      <c r="CC53" s="296"/>
      <c r="CD53" s="296"/>
      <c r="CE53" s="296"/>
      <c r="CF53" s="296"/>
      <c r="CG53" s="296"/>
      <c r="CH53" s="296"/>
      <c r="CI53" s="296"/>
      <c r="CJ53" s="296"/>
      <c r="CK53" s="296"/>
      <c r="CL53" s="296"/>
      <c r="CM53" s="296"/>
      <c r="CN53" s="296"/>
      <c r="CO53" s="296"/>
      <c r="CP53" s="296"/>
      <c r="CQ53" s="296"/>
      <c r="CR53" s="296"/>
      <c r="CS53" s="296"/>
      <c r="CT53" s="296"/>
      <c r="CU53" s="296"/>
      <c r="CV53" s="296"/>
      <c r="CW53" s="296"/>
      <c r="CX53" s="296"/>
      <c r="CY53" s="296"/>
      <c r="CZ53" s="296"/>
      <c r="DA53" s="296"/>
      <c r="DB53" s="296"/>
      <c r="DC53" s="296"/>
      <c r="DD53" s="296"/>
      <c r="DE53" s="296"/>
      <c r="DF53" s="296"/>
      <c r="DG53" s="296"/>
      <c r="DH53" s="296"/>
      <c r="DI53" s="296"/>
      <c r="DJ53" s="296"/>
      <c r="DK53" s="296"/>
      <c r="DL53" s="296"/>
      <c r="DM53" s="296"/>
      <c r="DN53" s="296"/>
      <c r="DO53" s="296"/>
      <c r="DP53" s="296"/>
      <c r="DQ53" s="296"/>
      <c r="DR53" s="296"/>
      <c r="DS53" s="296"/>
      <c r="DT53" s="296"/>
      <c r="DU53" s="296"/>
      <c r="DV53" s="296"/>
      <c r="DW53" s="296"/>
      <c r="DX53" s="296"/>
      <c r="DY53" s="296"/>
      <c r="DZ53" s="296"/>
      <c r="EA53" s="296"/>
      <c r="EB53" s="296"/>
      <c r="EC53" s="296"/>
      <c r="ED53" s="296"/>
      <c r="EE53" s="296"/>
      <c r="EF53" s="296"/>
      <c r="EG53" s="296"/>
      <c r="EH53" s="296"/>
      <c r="EI53" s="296"/>
      <c r="EJ53" s="296"/>
      <c r="EK53" s="296"/>
      <c r="EL53" s="296"/>
      <c r="EM53" s="296"/>
      <c r="EN53" s="296"/>
      <c r="EO53" s="296"/>
      <c r="EP53" s="296"/>
      <c r="EQ53" s="296"/>
      <c r="ER53" s="296"/>
      <c r="ES53" s="296"/>
      <c r="ET53" s="296"/>
      <c r="EU53" s="296"/>
      <c r="EV53" s="296"/>
      <c r="EW53" s="296"/>
      <c r="EX53" s="296"/>
      <c r="EY53" s="296"/>
      <c r="EZ53" s="296"/>
      <c r="FA53" s="296"/>
      <c r="FB53" s="296"/>
      <c r="FC53" s="296"/>
      <c r="FD53" s="296"/>
      <c r="FE53" s="296"/>
      <c r="FF53" s="296"/>
      <c r="FG53" s="296"/>
      <c r="FH53" s="296"/>
      <c r="FI53" s="296"/>
      <c r="FJ53" s="296"/>
      <c r="FK53" s="296"/>
      <c r="FL53" s="296"/>
      <c r="FM53" s="296"/>
      <c r="FN53" s="296"/>
      <c r="FO53" s="296"/>
      <c r="FP53" s="296"/>
      <c r="FQ53" s="296"/>
      <c r="FR53" s="296"/>
      <c r="FS53" s="296"/>
      <c r="FT53" s="296"/>
      <c r="FU53" s="296"/>
      <c r="FV53" s="296"/>
      <c r="FW53" s="296"/>
      <c r="FX53" s="296"/>
      <c r="FY53" s="296"/>
      <c r="FZ53" s="296"/>
      <c r="GA53" s="296"/>
      <c r="GB53" s="296"/>
      <c r="GC53" s="296"/>
      <c r="GD53" s="296"/>
      <c r="GE53" s="296"/>
      <c r="GF53" s="296"/>
      <c r="GG53" s="296"/>
      <c r="GH53" s="296"/>
      <c r="GI53" s="296"/>
      <c r="GJ53" s="296"/>
      <c r="GK53" s="296"/>
      <c r="GL53" s="296"/>
      <c r="GM53" s="296"/>
      <c r="GN53" s="296"/>
      <c r="GO53" s="296"/>
      <c r="GP53" s="296"/>
      <c r="GQ53" s="296"/>
      <c r="GR53" s="296"/>
      <c r="GS53" s="296"/>
      <c r="GT53" s="296"/>
      <c r="GU53" s="296"/>
      <c r="GV53" s="296"/>
      <c r="GW53" s="296"/>
      <c r="GX53" s="296"/>
      <c r="GY53" s="296"/>
      <c r="GZ53" s="296"/>
      <c r="HA53" s="296"/>
      <c r="HB53" s="296"/>
      <c r="HC53" s="296"/>
      <c r="HD53" s="296"/>
      <c r="HE53" s="296"/>
      <c r="HF53" s="296"/>
      <c r="HG53" s="296"/>
      <c r="HH53" s="296"/>
      <c r="HI53" s="296"/>
      <c r="HJ53" s="296"/>
      <c r="HK53" s="296"/>
      <c r="HL53" s="296"/>
      <c r="HM53" s="296"/>
      <c r="HN53" s="296"/>
      <c r="HO53" s="296"/>
      <c r="HP53" s="296"/>
      <c r="HQ53" s="296"/>
      <c r="HR53" s="296"/>
      <c r="HS53" s="296"/>
      <c r="HT53" s="296"/>
      <c r="HU53" s="296"/>
      <c r="HV53" s="296"/>
      <c r="HW53" s="296"/>
      <c r="HX53" s="296"/>
      <c r="HY53" s="296"/>
      <c r="HZ53" s="296"/>
      <c r="IA53" s="296"/>
    </row>
    <row r="54" spans="1:239" s="480" customFormat="1" ht="15">
      <c r="A54" s="295"/>
      <c r="B54" s="296"/>
      <c r="C54" s="1738" t="s">
        <v>986</v>
      </c>
      <c r="D54" s="1335"/>
      <c r="E54" s="1335"/>
      <c r="F54" s="1335"/>
      <c r="G54" s="1335"/>
      <c r="H54" s="1335"/>
      <c r="I54" s="1335"/>
      <c r="J54" s="1335"/>
      <c r="K54" s="1335"/>
      <c r="L54" s="1335"/>
      <c r="M54" s="1335"/>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c r="CA54" s="296"/>
      <c r="CB54" s="296"/>
      <c r="CC54" s="296"/>
      <c r="CD54" s="296"/>
      <c r="CE54" s="296"/>
      <c r="CF54" s="296"/>
      <c r="CG54" s="296"/>
      <c r="CH54" s="296"/>
      <c r="CI54" s="296"/>
      <c r="CJ54" s="296"/>
      <c r="CK54" s="296"/>
      <c r="CL54" s="296"/>
      <c r="CM54" s="296"/>
      <c r="CN54" s="296"/>
      <c r="CO54" s="296"/>
      <c r="CP54" s="296"/>
      <c r="CQ54" s="296"/>
      <c r="CR54" s="296"/>
      <c r="CS54" s="296"/>
      <c r="CT54" s="296"/>
      <c r="CU54" s="296"/>
      <c r="CV54" s="296"/>
      <c r="CW54" s="296"/>
      <c r="CX54" s="296"/>
      <c r="CY54" s="296"/>
      <c r="CZ54" s="296"/>
      <c r="DA54" s="296"/>
      <c r="DB54" s="296"/>
      <c r="DC54" s="296"/>
      <c r="DD54" s="296"/>
      <c r="DE54" s="296"/>
      <c r="DF54" s="296"/>
      <c r="DG54" s="296"/>
      <c r="DH54" s="296"/>
      <c r="DI54" s="296"/>
      <c r="DJ54" s="296"/>
      <c r="DK54" s="296"/>
      <c r="DL54" s="296"/>
      <c r="DM54" s="296"/>
      <c r="DN54" s="296"/>
      <c r="DO54" s="296"/>
      <c r="DP54" s="296"/>
      <c r="DQ54" s="296"/>
      <c r="DR54" s="296"/>
      <c r="DS54" s="296"/>
      <c r="DT54" s="296"/>
      <c r="DU54" s="296"/>
      <c r="DV54" s="296"/>
      <c r="DW54" s="296"/>
      <c r="DX54" s="296"/>
      <c r="DY54" s="296"/>
      <c r="DZ54" s="296"/>
      <c r="EA54" s="296"/>
      <c r="EB54" s="296"/>
      <c r="EC54" s="296"/>
      <c r="ED54" s="296"/>
      <c r="EE54" s="296"/>
      <c r="EF54" s="296"/>
      <c r="EG54" s="296"/>
      <c r="EH54" s="296"/>
      <c r="EI54" s="296"/>
      <c r="EJ54" s="296"/>
      <c r="EK54" s="296"/>
      <c r="EL54" s="296"/>
      <c r="EM54" s="296"/>
      <c r="EN54" s="296"/>
      <c r="EO54" s="296"/>
      <c r="EP54" s="296"/>
      <c r="EQ54" s="296"/>
      <c r="ER54" s="296"/>
      <c r="ES54" s="296"/>
      <c r="ET54" s="296"/>
      <c r="EU54" s="296"/>
      <c r="EV54" s="296"/>
      <c r="EW54" s="296"/>
      <c r="EX54" s="296"/>
      <c r="EY54" s="296"/>
      <c r="EZ54" s="296"/>
      <c r="FA54" s="296"/>
      <c r="FB54" s="296"/>
      <c r="FC54" s="296"/>
      <c r="FD54" s="296"/>
      <c r="FE54" s="296"/>
      <c r="FF54" s="296"/>
      <c r="FG54" s="296"/>
      <c r="FH54" s="296"/>
      <c r="FI54" s="296"/>
      <c r="FJ54" s="296"/>
      <c r="FK54" s="296"/>
      <c r="FL54" s="296"/>
      <c r="FM54" s="296"/>
      <c r="FN54" s="296"/>
      <c r="FO54" s="296"/>
      <c r="FP54" s="296"/>
      <c r="FQ54" s="296"/>
      <c r="FR54" s="296"/>
      <c r="FS54" s="296"/>
      <c r="FT54" s="296"/>
      <c r="FU54" s="296"/>
      <c r="FV54" s="296"/>
      <c r="FW54" s="296"/>
      <c r="FX54" s="296"/>
      <c r="FY54" s="296"/>
      <c r="FZ54" s="296"/>
      <c r="GA54" s="296"/>
      <c r="GB54" s="296"/>
      <c r="GC54" s="296"/>
      <c r="GD54" s="296"/>
      <c r="GE54" s="296"/>
      <c r="GF54" s="296"/>
      <c r="GG54" s="296"/>
      <c r="GH54" s="296"/>
      <c r="GI54" s="296"/>
      <c r="GJ54" s="296"/>
      <c r="GK54" s="296"/>
      <c r="GL54" s="296"/>
      <c r="GM54" s="296"/>
      <c r="GN54" s="296"/>
      <c r="GO54" s="296"/>
      <c r="GP54" s="296"/>
      <c r="GQ54" s="296"/>
      <c r="GR54" s="296"/>
      <c r="GS54" s="296"/>
      <c r="GT54" s="296"/>
      <c r="GU54" s="296"/>
      <c r="GV54" s="296"/>
      <c r="GW54" s="296"/>
      <c r="GX54" s="296"/>
      <c r="GY54" s="296"/>
      <c r="GZ54" s="296"/>
      <c r="HA54" s="296"/>
      <c r="HB54" s="296"/>
      <c r="HC54" s="296"/>
      <c r="HD54" s="296"/>
      <c r="HE54" s="296"/>
      <c r="HF54" s="296"/>
      <c r="HG54" s="296"/>
      <c r="HH54" s="296"/>
      <c r="HI54" s="296"/>
      <c r="HJ54" s="296"/>
      <c r="HK54" s="296"/>
      <c r="HL54" s="296"/>
      <c r="HM54" s="296"/>
      <c r="HN54" s="296"/>
      <c r="HO54" s="296"/>
      <c r="HP54" s="296"/>
      <c r="HQ54" s="296"/>
      <c r="HR54" s="296"/>
      <c r="HS54" s="296"/>
      <c r="HT54" s="296"/>
      <c r="HU54" s="296"/>
      <c r="HV54" s="296"/>
      <c r="HW54" s="296"/>
      <c r="HX54" s="296"/>
      <c r="HY54" s="296"/>
      <c r="HZ54" s="296"/>
      <c r="IA54" s="296"/>
    </row>
    <row r="55" spans="1:239" s="480" customFormat="1" ht="15">
      <c r="A55" s="295"/>
      <c r="B55" s="296"/>
      <c r="C55" s="1262"/>
      <c r="D55" s="1262"/>
      <c r="E55" s="1262"/>
      <c r="F55" s="1321">
        <v>2022</v>
      </c>
      <c r="G55" s="1321"/>
      <c r="H55" s="1321">
        <v>2023</v>
      </c>
      <c r="I55" s="1321"/>
      <c r="J55" s="1321">
        <v>2024</v>
      </c>
      <c r="K55" s="1321"/>
      <c r="L55" s="1321">
        <v>2025</v>
      </c>
      <c r="M55" s="1321"/>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c r="CA55" s="296"/>
      <c r="CB55" s="296"/>
      <c r="CC55" s="296"/>
      <c r="CD55" s="296"/>
      <c r="CE55" s="296"/>
      <c r="CF55" s="296"/>
      <c r="CG55" s="296"/>
      <c r="CH55" s="296"/>
      <c r="CI55" s="296"/>
      <c r="CJ55" s="296"/>
      <c r="CK55" s="296"/>
      <c r="CL55" s="296"/>
      <c r="CM55" s="296"/>
      <c r="CN55" s="296"/>
      <c r="CO55" s="296"/>
      <c r="CP55" s="296"/>
      <c r="CQ55" s="296"/>
      <c r="CR55" s="296"/>
      <c r="CS55" s="296"/>
      <c r="CT55" s="296"/>
      <c r="CU55" s="296"/>
      <c r="CV55" s="296"/>
      <c r="CW55" s="296"/>
      <c r="CX55" s="296"/>
      <c r="CY55" s="296"/>
      <c r="CZ55" s="296"/>
      <c r="DA55" s="296"/>
      <c r="DB55" s="296"/>
      <c r="DC55" s="296"/>
      <c r="DD55" s="296"/>
      <c r="DE55" s="296"/>
      <c r="DF55" s="296"/>
      <c r="DG55" s="296"/>
      <c r="DH55" s="296"/>
      <c r="DI55" s="296"/>
      <c r="DJ55" s="296"/>
      <c r="DK55" s="296"/>
      <c r="DL55" s="296"/>
      <c r="DM55" s="296"/>
      <c r="DN55" s="296"/>
      <c r="DO55" s="296"/>
      <c r="DP55" s="296"/>
      <c r="DQ55" s="296"/>
      <c r="DR55" s="296"/>
      <c r="DS55" s="296"/>
      <c r="DT55" s="296"/>
      <c r="DU55" s="296"/>
      <c r="DV55" s="296"/>
      <c r="DW55" s="296"/>
      <c r="DX55" s="296"/>
      <c r="DY55" s="296"/>
      <c r="DZ55" s="296"/>
      <c r="EA55" s="296"/>
      <c r="EB55" s="296"/>
      <c r="EC55" s="296"/>
      <c r="ED55" s="296"/>
      <c r="EE55" s="296"/>
      <c r="EF55" s="296"/>
      <c r="EG55" s="296"/>
      <c r="EH55" s="296"/>
      <c r="EI55" s="296"/>
      <c r="EJ55" s="296"/>
      <c r="EK55" s="296"/>
      <c r="EL55" s="296"/>
      <c r="EM55" s="296"/>
      <c r="EN55" s="296"/>
      <c r="EO55" s="296"/>
      <c r="EP55" s="296"/>
      <c r="EQ55" s="296"/>
      <c r="ER55" s="296"/>
      <c r="ES55" s="296"/>
      <c r="ET55" s="296"/>
      <c r="EU55" s="296"/>
      <c r="EV55" s="296"/>
      <c r="EW55" s="296"/>
      <c r="EX55" s="296"/>
      <c r="EY55" s="296"/>
      <c r="EZ55" s="296"/>
      <c r="FA55" s="296"/>
      <c r="FB55" s="296"/>
      <c r="FC55" s="296"/>
      <c r="FD55" s="296"/>
      <c r="FE55" s="296"/>
      <c r="FF55" s="296"/>
      <c r="FG55" s="296"/>
      <c r="FH55" s="296"/>
      <c r="FI55" s="296"/>
      <c r="FJ55" s="296"/>
      <c r="FK55" s="296"/>
      <c r="FL55" s="296"/>
      <c r="FM55" s="296"/>
      <c r="FN55" s="296"/>
      <c r="FO55" s="296"/>
      <c r="FP55" s="296"/>
      <c r="FQ55" s="296"/>
      <c r="FR55" s="296"/>
      <c r="FS55" s="296"/>
      <c r="FT55" s="296"/>
      <c r="FU55" s="296"/>
      <c r="FV55" s="296"/>
      <c r="FW55" s="296"/>
      <c r="FX55" s="296"/>
      <c r="FY55" s="296"/>
      <c r="FZ55" s="296"/>
      <c r="GA55" s="296"/>
      <c r="GB55" s="296"/>
      <c r="GC55" s="296"/>
      <c r="GD55" s="296"/>
      <c r="GE55" s="296"/>
      <c r="GF55" s="296"/>
      <c r="GG55" s="296"/>
      <c r="GH55" s="296"/>
      <c r="GI55" s="296"/>
      <c r="GJ55" s="296"/>
      <c r="GK55" s="296"/>
      <c r="GL55" s="296"/>
      <c r="GM55" s="296"/>
      <c r="GN55" s="296"/>
      <c r="GO55" s="296"/>
      <c r="GP55" s="296"/>
      <c r="GQ55" s="296"/>
      <c r="GR55" s="296"/>
      <c r="GS55" s="296"/>
      <c r="GT55" s="296"/>
      <c r="GU55" s="296"/>
      <c r="GV55" s="296"/>
      <c r="GW55" s="296"/>
      <c r="GX55" s="296"/>
      <c r="GY55" s="296"/>
      <c r="GZ55" s="296"/>
      <c r="HA55" s="296"/>
      <c r="HB55" s="296"/>
      <c r="HC55" s="296"/>
      <c r="HD55" s="296"/>
      <c r="HE55" s="296"/>
      <c r="HF55" s="296"/>
      <c r="HG55" s="296"/>
      <c r="HH55" s="296"/>
      <c r="HI55" s="296"/>
      <c r="HJ55" s="296"/>
      <c r="HK55" s="296"/>
      <c r="HL55" s="296"/>
      <c r="HM55" s="296"/>
      <c r="HN55" s="296"/>
      <c r="HO55" s="296"/>
      <c r="HP55" s="296"/>
      <c r="HQ55" s="296"/>
      <c r="HR55" s="296"/>
      <c r="HS55" s="296"/>
      <c r="HT55" s="296"/>
      <c r="HU55" s="296"/>
      <c r="HV55" s="296"/>
      <c r="HW55" s="296"/>
      <c r="HX55" s="296"/>
      <c r="HY55" s="296"/>
      <c r="HZ55" s="296"/>
      <c r="IA55" s="296"/>
    </row>
    <row r="56" spans="1:239" s="480" customFormat="1" ht="17">
      <c r="A56" s="295"/>
      <c r="B56" s="296"/>
      <c r="C56" s="1385" t="s">
        <v>49</v>
      </c>
      <c r="D56" s="1385"/>
      <c r="E56" s="1385"/>
      <c r="F56" s="300" t="s">
        <v>260</v>
      </c>
      <c r="G56" s="300" t="s">
        <v>261</v>
      </c>
      <c r="H56" s="300" t="s">
        <v>260</v>
      </c>
      <c r="I56" s="300" t="s">
        <v>261</v>
      </c>
      <c r="J56" s="300" t="s">
        <v>260</v>
      </c>
      <c r="K56" s="300" t="s">
        <v>261</v>
      </c>
      <c r="L56" s="300" t="s">
        <v>260</v>
      </c>
      <c r="M56" s="300" t="s">
        <v>261</v>
      </c>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296"/>
      <c r="CD56" s="296"/>
      <c r="CE56" s="296"/>
      <c r="CF56" s="296"/>
      <c r="CG56" s="296"/>
      <c r="CH56" s="296"/>
      <c r="CI56" s="296"/>
      <c r="CJ56" s="296"/>
      <c r="CK56" s="296"/>
      <c r="CL56" s="296"/>
      <c r="CM56" s="296"/>
      <c r="CN56" s="296"/>
      <c r="CO56" s="296"/>
      <c r="CP56" s="296"/>
      <c r="CQ56" s="296"/>
      <c r="CR56" s="296"/>
      <c r="CS56" s="296"/>
      <c r="CT56" s="296"/>
      <c r="CU56" s="296"/>
      <c r="CV56" s="296"/>
      <c r="CW56" s="296"/>
      <c r="CX56" s="296"/>
      <c r="CY56" s="296"/>
      <c r="CZ56" s="296"/>
      <c r="DA56" s="296"/>
      <c r="DB56" s="296"/>
      <c r="DC56" s="296"/>
      <c r="DD56" s="296"/>
      <c r="DE56" s="296"/>
      <c r="DF56" s="296"/>
      <c r="DG56" s="296"/>
      <c r="DH56" s="296"/>
      <c r="DI56" s="296"/>
      <c r="DJ56" s="296"/>
      <c r="DK56" s="296"/>
      <c r="DL56" s="296"/>
      <c r="DM56" s="296"/>
      <c r="DN56" s="296"/>
      <c r="DO56" s="296"/>
      <c r="DP56" s="296"/>
      <c r="DQ56" s="296"/>
      <c r="DR56" s="296"/>
      <c r="DS56" s="296"/>
      <c r="DT56" s="296"/>
      <c r="DU56" s="296"/>
      <c r="DV56" s="296"/>
      <c r="DW56" s="296"/>
      <c r="DX56" s="296"/>
      <c r="DY56" s="296"/>
      <c r="DZ56" s="296"/>
      <c r="EA56" s="296"/>
      <c r="EB56" s="296"/>
      <c r="EC56" s="296"/>
      <c r="ED56" s="296"/>
      <c r="EE56" s="296"/>
      <c r="EF56" s="296"/>
      <c r="EG56" s="296"/>
      <c r="EH56" s="296"/>
      <c r="EI56" s="296"/>
      <c r="EJ56" s="296"/>
      <c r="EK56" s="296"/>
      <c r="EL56" s="296"/>
      <c r="EM56" s="296"/>
      <c r="EN56" s="296"/>
      <c r="EO56" s="296"/>
      <c r="EP56" s="296"/>
      <c r="EQ56" s="296"/>
      <c r="ER56" s="296"/>
      <c r="ES56" s="296"/>
      <c r="ET56" s="296"/>
      <c r="EU56" s="296"/>
      <c r="EV56" s="296"/>
      <c r="EW56" s="296"/>
      <c r="EX56" s="296"/>
      <c r="EY56" s="296"/>
      <c r="EZ56" s="296"/>
      <c r="FA56" s="296"/>
      <c r="FB56" s="296"/>
      <c r="FC56" s="296"/>
      <c r="FD56" s="296"/>
      <c r="FE56" s="296"/>
      <c r="FF56" s="296"/>
      <c r="FG56" s="296"/>
      <c r="FH56" s="296"/>
      <c r="FI56" s="296"/>
      <c r="FJ56" s="296"/>
      <c r="FK56" s="296"/>
      <c r="FL56" s="296"/>
      <c r="FM56" s="296"/>
      <c r="FN56" s="296"/>
      <c r="FO56" s="296"/>
      <c r="FP56" s="296"/>
      <c r="FQ56" s="296"/>
      <c r="FR56" s="296"/>
      <c r="FS56" s="296"/>
      <c r="FT56" s="296"/>
      <c r="FU56" s="296"/>
      <c r="FV56" s="296"/>
      <c r="FW56" s="296"/>
      <c r="FX56" s="296"/>
      <c r="FY56" s="296"/>
      <c r="FZ56" s="296"/>
      <c r="GA56" s="296"/>
      <c r="GB56" s="296"/>
      <c r="GC56" s="296"/>
      <c r="GD56" s="296"/>
      <c r="GE56" s="296"/>
      <c r="GF56" s="296"/>
      <c r="GG56" s="296"/>
      <c r="GH56" s="296"/>
      <c r="GI56" s="296"/>
      <c r="GJ56" s="296"/>
      <c r="GK56" s="296"/>
      <c r="GL56" s="296"/>
      <c r="GM56" s="296"/>
      <c r="GN56" s="296"/>
      <c r="GO56" s="296"/>
      <c r="GP56" s="296"/>
      <c r="GQ56" s="296"/>
      <c r="GR56" s="296"/>
      <c r="GS56" s="296"/>
      <c r="GT56" s="296"/>
      <c r="GU56" s="296"/>
      <c r="GV56" s="296"/>
      <c r="GW56" s="296"/>
      <c r="GX56" s="296"/>
      <c r="GY56" s="296"/>
      <c r="GZ56" s="296"/>
      <c r="HA56" s="296"/>
      <c r="HB56" s="296"/>
      <c r="HC56" s="296"/>
      <c r="HD56" s="296"/>
      <c r="HE56" s="296"/>
      <c r="HF56" s="296"/>
      <c r="HG56" s="296"/>
      <c r="HH56" s="296"/>
      <c r="HI56" s="296"/>
      <c r="HJ56" s="296"/>
      <c r="HK56" s="296"/>
      <c r="HL56" s="296"/>
      <c r="HM56" s="296"/>
      <c r="HN56" s="296"/>
      <c r="HO56" s="296"/>
      <c r="HP56" s="296"/>
      <c r="HQ56" s="296"/>
      <c r="HR56" s="296"/>
      <c r="HS56" s="296"/>
      <c r="HT56" s="296"/>
      <c r="HU56" s="296"/>
      <c r="HV56" s="296"/>
      <c r="HW56" s="296"/>
      <c r="HX56" s="296"/>
      <c r="HY56" s="296"/>
      <c r="HZ56" s="296"/>
      <c r="IA56" s="296"/>
    </row>
    <row r="57" spans="1:239" s="480" customFormat="1" ht="15">
      <c r="A57" s="295"/>
      <c r="B57" s="296"/>
      <c r="C57" s="1714" t="s">
        <v>272</v>
      </c>
      <c r="D57" s="1714"/>
      <c r="E57" s="1733"/>
      <c r="F57" s="781">
        <v>264.2</v>
      </c>
      <c r="G57" s="759">
        <v>0.95</v>
      </c>
      <c r="H57" s="784">
        <v>235</v>
      </c>
      <c r="I57" s="760">
        <v>0.94</v>
      </c>
      <c r="J57" s="793">
        <v>350.6</v>
      </c>
      <c r="K57" s="775">
        <v>0.95</v>
      </c>
      <c r="L57" s="1045">
        <v>290.26080946000002</v>
      </c>
      <c r="M57" s="566">
        <f>L57/$L$60</f>
        <v>0.94483038930871521</v>
      </c>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c r="BM57" s="296"/>
      <c r="BN57" s="296"/>
      <c r="BO57" s="296"/>
      <c r="BP57" s="296"/>
      <c r="BQ57" s="296"/>
      <c r="BR57" s="296"/>
      <c r="BS57" s="296"/>
      <c r="BT57" s="296"/>
      <c r="BU57" s="296"/>
      <c r="BV57" s="296"/>
      <c r="BW57" s="296"/>
      <c r="BX57" s="296"/>
      <c r="BY57" s="296"/>
      <c r="BZ57" s="296"/>
      <c r="CA57" s="296"/>
      <c r="CB57" s="296"/>
      <c r="CC57" s="296"/>
      <c r="CD57" s="296"/>
      <c r="CE57" s="296"/>
      <c r="CF57" s="296"/>
      <c r="CG57" s="296"/>
      <c r="CH57" s="296"/>
      <c r="CI57" s="296"/>
      <c r="CJ57" s="296"/>
      <c r="CK57" s="296"/>
      <c r="CL57" s="296"/>
      <c r="CM57" s="296"/>
      <c r="CN57" s="296"/>
      <c r="CO57" s="296"/>
      <c r="CP57" s="296"/>
      <c r="CQ57" s="296"/>
      <c r="CR57" s="296"/>
      <c r="CS57" s="296"/>
      <c r="CT57" s="296"/>
      <c r="CU57" s="296"/>
      <c r="CV57" s="296"/>
      <c r="CW57" s="296"/>
      <c r="CX57" s="296"/>
      <c r="CY57" s="296"/>
      <c r="CZ57" s="296"/>
      <c r="DA57" s="296"/>
      <c r="DB57" s="296"/>
      <c r="DC57" s="296"/>
      <c r="DD57" s="296"/>
      <c r="DE57" s="296"/>
      <c r="DF57" s="296"/>
      <c r="DG57" s="296"/>
      <c r="DH57" s="296"/>
      <c r="DI57" s="296"/>
      <c r="DJ57" s="296"/>
      <c r="DK57" s="296"/>
      <c r="DL57" s="296"/>
      <c r="DM57" s="296"/>
      <c r="DN57" s="296"/>
      <c r="DO57" s="296"/>
      <c r="DP57" s="296"/>
      <c r="DQ57" s="296"/>
      <c r="DR57" s="296"/>
      <c r="DS57" s="296"/>
      <c r="DT57" s="296"/>
      <c r="DU57" s="296"/>
      <c r="DV57" s="296"/>
      <c r="DW57" s="296"/>
      <c r="DX57" s="296"/>
      <c r="DY57" s="296"/>
      <c r="DZ57" s="296"/>
      <c r="EA57" s="296"/>
      <c r="EB57" s="296"/>
      <c r="EC57" s="296"/>
      <c r="ED57" s="296"/>
      <c r="EE57" s="296"/>
      <c r="EF57" s="296"/>
      <c r="EG57" s="296"/>
      <c r="EH57" s="296"/>
      <c r="EI57" s="296"/>
      <c r="EJ57" s="296"/>
      <c r="EK57" s="296"/>
      <c r="EL57" s="296"/>
      <c r="EM57" s="296"/>
      <c r="EN57" s="296"/>
      <c r="EO57" s="296"/>
      <c r="EP57" s="296"/>
      <c r="EQ57" s="296"/>
      <c r="ER57" s="296"/>
      <c r="ES57" s="296"/>
      <c r="ET57" s="296"/>
      <c r="EU57" s="296"/>
      <c r="EV57" s="296"/>
      <c r="EW57" s="296"/>
      <c r="EX57" s="296"/>
      <c r="EY57" s="296"/>
      <c r="EZ57" s="296"/>
      <c r="FA57" s="296"/>
      <c r="FB57" s="296"/>
      <c r="FC57" s="296"/>
      <c r="FD57" s="296"/>
      <c r="FE57" s="296"/>
      <c r="FF57" s="296"/>
      <c r="FG57" s="296"/>
      <c r="FH57" s="296"/>
      <c r="FI57" s="296"/>
      <c r="FJ57" s="296"/>
      <c r="FK57" s="296"/>
      <c r="FL57" s="296"/>
      <c r="FM57" s="296"/>
      <c r="FN57" s="296"/>
      <c r="FO57" s="296"/>
      <c r="FP57" s="296"/>
      <c r="FQ57" s="296"/>
      <c r="FR57" s="296"/>
      <c r="FS57" s="296"/>
      <c r="FT57" s="296"/>
      <c r="FU57" s="296"/>
      <c r="FV57" s="296"/>
      <c r="FW57" s="296"/>
      <c r="FX57" s="296"/>
      <c r="FY57" s="296"/>
      <c r="FZ57" s="296"/>
      <c r="GA57" s="296"/>
      <c r="GB57" s="296"/>
      <c r="GC57" s="296"/>
      <c r="GD57" s="296"/>
      <c r="GE57" s="296"/>
      <c r="GF57" s="296"/>
      <c r="GG57" s="296"/>
      <c r="GH57" s="296"/>
      <c r="GI57" s="296"/>
      <c r="GJ57" s="296"/>
      <c r="GK57" s="296"/>
      <c r="GL57" s="296"/>
      <c r="GM57" s="296"/>
      <c r="GN57" s="296"/>
      <c r="GO57" s="296"/>
      <c r="GP57" s="296"/>
      <c r="GQ57" s="296"/>
      <c r="GR57" s="296"/>
      <c r="GS57" s="296"/>
      <c r="GT57" s="296"/>
      <c r="GU57" s="296"/>
      <c r="GV57" s="296"/>
      <c r="GW57" s="296"/>
      <c r="GX57" s="296"/>
      <c r="GY57" s="296"/>
      <c r="GZ57" s="296"/>
      <c r="HA57" s="296"/>
      <c r="HB57" s="296"/>
      <c r="HC57" s="296"/>
      <c r="HD57" s="296"/>
      <c r="HE57" s="296"/>
      <c r="HF57" s="296"/>
      <c r="HG57" s="296"/>
      <c r="HH57" s="296"/>
      <c r="HI57" s="296"/>
      <c r="HJ57" s="296"/>
      <c r="HK57" s="296"/>
      <c r="HL57" s="296"/>
      <c r="HM57" s="296"/>
      <c r="HN57" s="296"/>
      <c r="HO57" s="296"/>
      <c r="HP57" s="296"/>
      <c r="HQ57" s="296"/>
      <c r="HR57" s="296"/>
      <c r="HS57" s="296"/>
      <c r="HT57" s="296"/>
      <c r="HU57" s="296"/>
      <c r="HV57" s="296"/>
      <c r="HW57" s="296"/>
      <c r="HX57" s="296"/>
    </row>
    <row r="58" spans="1:239" s="480" customFormat="1" ht="15">
      <c r="A58" s="295"/>
      <c r="B58" s="296"/>
      <c r="C58" s="1714" t="s">
        <v>273</v>
      </c>
      <c r="D58" s="1714"/>
      <c r="E58" s="1733"/>
      <c r="F58" s="755">
        <v>6.9</v>
      </c>
      <c r="G58" s="757">
        <v>0.02</v>
      </c>
      <c r="H58" s="756">
        <v>7.1</v>
      </c>
      <c r="I58" s="758">
        <v>0.03</v>
      </c>
      <c r="J58" s="794">
        <v>11.1</v>
      </c>
      <c r="K58" s="340">
        <v>0.03</v>
      </c>
      <c r="L58" s="1045">
        <v>9.4013638939999993</v>
      </c>
      <c r="M58" s="566">
        <f t="shared" ref="M58:M59" si="1">L58/$L$60</f>
        <v>3.0602458266847134E-2</v>
      </c>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c r="BP58" s="296"/>
      <c r="BQ58" s="296"/>
      <c r="BR58" s="296"/>
      <c r="BS58" s="296"/>
      <c r="BT58" s="296"/>
      <c r="BU58" s="296"/>
      <c r="BV58" s="296"/>
      <c r="BW58" s="296"/>
      <c r="BX58" s="296"/>
      <c r="BY58" s="296"/>
      <c r="BZ58" s="296"/>
      <c r="CA58" s="296"/>
      <c r="CB58" s="296"/>
      <c r="CC58" s="296"/>
      <c r="CD58" s="296"/>
      <c r="CE58" s="296"/>
      <c r="CF58" s="296"/>
      <c r="CG58" s="296"/>
      <c r="CH58" s="296"/>
      <c r="CI58" s="296"/>
      <c r="CJ58" s="296"/>
      <c r="CK58" s="296"/>
      <c r="CL58" s="296"/>
      <c r="CM58" s="296"/>
      <c r="CN58" s="296"/>
      <c r="CO58" s="296"/>
      <c r="CP58" s="296"/>
      <c r="CQ58" s="296"/>
      <c r="CR58" s="296"/>
      <c r="CS58" s="296"/>
      <c r="CT58" s="296"/>
      <c r="CU58" s="296"/>
      <c r="CV58" s="296"/>
      <c r="CW58" s="296"/>
      <c r="CX58" s="296"/>
      <c r="CY58" s="296"/>
      <c r="CZ58" s="296"/>
      <c r="DA58" s="296"/>
      <c r="DB58" s="296"/>
      <c r="DC58" s="296"/>
      <c r="DD58" s="296"/>
      <c r="DE58" s="296"/>
      <c r="DF58" s="296"/>
      <c r="DG58" s="296"/>
      <c r="DH58" s="296"/>
      <c r="DI58" s="296"/>
      <c r="DJ58" s="296"/>
      <c r="DK58" s="296"/>
      <c r="DL58" s="296"/>
      <c r="DM58" s="296"/>
      <c r="DN58" s="296"/>
      <c r="DO58" s="296"/>
      <c r="DP58" s="296"/>
      <c r="DQ58" s="296"/>
      <c r="DR58" s="296"/>
      <c r="DS58" s="296"/>
      <c r="DT58" s="296"/>
      <c r="DU58" s="296"/>
      <c r="DV58" s="296"/>
      <c r="DW58" s="296"/>
      <c r="DX58" s="296"/>
      <c r="DY58" s="296"/>
      <c r="DZ58" s="296"/>
      <c r="EA58" s="296"/>
      <c r="EB58" s="296"/>
      <c r="EC58" s="296"/>
      <c r="ED58" s="296"/>
      <c r="EE58" s="296"/>
      <c r="EF58" s="296"/>
      <c r="EG58" s="296"/>
      <c r="EH58" s="296"/>
      <c r="EI58" s="296"/>
      <c r="EJ58" s="296"/>
      <c r="EK58" s="296"/>
      <c r="EL58" s="296"/>
      <c r="EM58" s="296"/>
      <c r="EN58" s="296"/>
      <c r="EO58" s="296"/>
      <c r="EP58" s="296"/>
      <c r="EQ58" s="296"/>
      <c r="ER58" s="296"/>
      <c r="ES58" s="296"/>
      <c r="ET58" s="296"/>
      <c r="EU58" s="296"/>
      <c r="EV58" s="296"/>
      <c r="EW58" s="296"/>
      <c r="EX58" s="296"/>
      <c r="EY58" s="296"/>
      <c r="EZ58" s="296"/>
      <c r="FA58" s="296"/>
      <c r="FB58" s="296"/>
      <c r="FC58" s="296"/>
      <c r="FD58" s="296"/>
      <c r="FE58" s="296"/>
      <c r="FF58" s="296"/>
      <c r="FG58" s="296"/>
      <c r="FH58" s="296"/>
      <c r="FI58" s="296"/>
      <c r="FJ58" s="296"/>
      <c r="FK58" s="296"/>
      <c r="FL58" s="296"/>
      <c r="FM58" s="296"/>
      <c r="FN58" s="296"/>
      <c r="FO58" s="296"/>
      <c r="FP58" s="296"/>
      <c r="FQ58" s="296"/>
      <c r="FR58" s="296"/>
      <c r="FS58" s="296"/>
      <c r="FT58" s="296"/>
      <c r="FU58" s="296"/>
      <c r="FV58" s="296"/>
      <c r="FW58" s="296"/>
      <c r="FX58" s="296"/>
      <c r="FY58" s="296"/>
      <c r="FZ58" s="296"/>
      <c r="GA58" s="296"/>
      <c r="GB58" s="296"/>
      <c r="GC58" s="296"/>
      <c r="GD58" s="296"/>
      <c r="GE58" s="296"/>
      <c r="GF58" s="296"/>
      <c r="GG58" s="296"/>
      <c r="GH58" s="296"/>
      <c r="GI58" s="296"/>
      <c r="GJ58" s="296"/>
      <c r="GK58" s="296"/>
      <c r="GL58" s="296"/>
      <c r="GM58" s="296"/>
      <c r="GN58" s="296"/>
      <c r="GO58" s="296"/>
      <c r="GP58" s="296"/>
      <c r="GQ58" s="296"/>
      <c r="GR58" s="296"/>
      <c r="GS58" s="296"/>
      <c r="GT58" s="296"/>
      <c r="GU58" s="296"/>
      <c r="GV58" s="296"/>
      <c r="GW58" s="296"/>
      <c r="GX58" s="296"/>
      <c r="GY58" s="296"/>
      <c r="GZ58" s="296"/>
      <c r="HA58" s="296"/>
      <c r="HB58" s="296"/>
      <c r="HC58" s="296"/>
      <c r="HD58" s="296"/>
      <c r="HE58" s="296"/>
      <c r="HF58" s="296"/>
      <c r="HG58" s="296"/>
      <c r="HH58" s="296"/>
      <c r="HI58" s="296"/>
      <c r="HJ58" s="296"/>
      <c r="HK58" s="296"/>
      <c r="HL58" s="296"/>
      <c r="HM58" s="296"/>
      <c r="HN58" s="296"/>
      <c r="HO58" s="296"/>
      <c r="HP58" s="296"/>
      <c r="HQ58" s="296"/>
      <c r="HR58" s="296"/>
      <c r="HS58" s="296"/>
      <c r="HT58" s="296"/>
      <c r="HU58" s="296"/>
      <c r="HV58" s="296"/>
      <c r="HW58" s="296"/>
      <c r="HX58" s="296"/>
    </row>
    <row r="59" spans="1:239" s="480" customFormat="1" ht="15">
      <c r="A59" s="295"/>
      <c r="B59" s="296"/>
      <c r="C59" s="1714" t="s">
        <v>274</v>
      </c>
      <c r="D59" s="1714"/>
      <c r="E59" s="1733"/>
      <c r="F59" s="781">
        <v>6.8</v>
      </c>
      <c r="G59" s="759">
        <v>0.02</v>
      </c>
      <c r="H59" s="784">
        <v>7.1</v>
      </c>
      <c r="I59" s="760">
        <v>0.03</v>
      </c>
      <c r="J59" s="793">
        <v>7.3</v>
      </c>
      <c r="K59" s="775">
        <v>0.02</v>
      </c>
      <c r="L59" s="1045">
        <v>7.5472610000000007</v>
      </c>
      <c r="M59" s="566">
        <f t="shared" si="1"/>
        <v>2.4567152424437685E-2</v>
      </c>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c r="CA59" s="296"/>
      <c r="CB59" s="296"/>
      <c r="CC59" s="296"/>
      <c r="CD59" s="296"/>
      <c r="CE59" s="296"/>
      <c r="CF59" s="296"/>
      <c r="CG59" s="296"/>
      <c r="CH59" s="296"/>
      <c r="CI59" s="296"/>
      <c r="CJ59" s="296"/>
      <c r="CK59" s="296"/>
      <c r="CL59" s="296"/>
      <c r="CM59" s="296"/>
      <c r="CN59" s="296"/>
      <c r="CO59" s="296"/>
      <c r="CP59" s="296"/>
      <c r="CQ59" s="296"/>
      <c r="CR59" s="296"/>
      <c r="CS59" s="296"/>
      <c r="CT59" s="296"/>
      <c r="CU59" s="296"/>
      <c r="CV59" s="296"/>
      <c r="CW59" s="296"/>
      <c r="CX59" s="296"/>
      <c r="CY59" s="296"/>
      <c r="CZ59" s="296"/>
      <c r="DA59" s="296"/>
      <c r="DB59" s="296"/>
      <c r="DC59" s="296"/>
      <c r="DD59" s="296"/>
      <c r="DE59" s="296"/>
      <c r="DF59" s="296"/>
      <c r="DG59" s="296"/>
      <c r="DH59" s="296"/>
      <c r="DI59" s="296"/>
      <c r="DJ59" s="296"/>
      <c r="DK59" s="296"/>
      <c r="DL59" s="296"/>
      <c r="DM59" s="296"/>
      <c r="DN59" s="296"/>
      <c r="DO59" s="296"/>
      <c r="DP59" s="296"/>
      <c r="DQ59" s="296"/>
      <c r="DR59" s="296"/>
      <c r="DS59" s="296"/>
      <c r="DT59" s="296"/>
      <c r="DU59" s="296"/>
      <c r="DV59" s="296"/>
      <c r="DW59" s="296"/>
      <c r="DX59" s="296"/>
      <c r="DY59" s="296"/>
      <c r="DZ59" s="296"/>
      <c r="EA59" s="296"/>
      <c r="EB59" s="296"/>
      <c r="EC59" s="296"/>
      <c r="ED59" s="296"/>
      <c r="EE59" s="296"/>
      <c r="EF59" s="296"/>
      <c r="EG59" s="296"/>
      <c r="EH59" s="296"/>
      <c r="EI59" s="296"/>
      <c r="EJ59" s="296"/>
      <c r="EK59" s="296"/>
      <c r="EL59" s="296"/>
      <c r="EM59" s="296"/>
      <c r="EN59" s="296"/>
      <c r="EO59" s="296"/>
      <c r="EP59" s="296"/>
      <c r="EQ59" s="296"/>
      <c r="ER59" s="296"/>
      <c r="ES59" s="296"/>
      <c r="ET59" s="296"/>
      <c r="EU59" s="296"/>
      <c r="EV59" s="296"/>
      <c r="EW59" s="296"/>
      <c r="EX59" s="296"/>
      <c r="EY59" s="296"/>
      <c r="EZ59" s="296"/>
      <c r="FA59" s="296"/>
      <c r="FB59" s="296"/>
      <c r="FC59" s="296"/>
      <c r="FD59" s="296"/>
      <c r="FE59" s="296"/>
      <c r="FF59" s="296"/>
      <c r="FG59" s="296"/>
      <c r="FH59" s="296"/>
      <c r="FI59" s="296"/>
      <c r="FJ59" s="296"/>
      <c r="FK59" s="296"/>
      <c r="FL59" s="296"/>
      <c r="FM59" s="296"/>
      <c r="FN59" s="296"/>
      <c r="FO59" s="296"/>
      <c r="FP59" s="296"/>
      <c r="FQ59" s="296"/>
      <c r="FR59" s="296"/>
      <c r="FS59" s="296"/>
      <c r="FT59" s="296"/>
      <c r="FU59" s="296"/>
      <c r="FV59" s="296"/>
      <c r="FW59" s="296"/>
      <c r="FX59" s="296"/>
      <c r="FY59" s="296"/>
      <c r="FZ59" s="296"/>
      <c r="GA59" s="296"/>
      <c r="GB59" s="296"/>
      <c r="GC59" s="296"/>
      <c r="GD59" s="296"/>
      <c r="GE59" s="296"/>
      <c r="GF59" s="296"/>
      <c r="GG59" s="296"/>
      <c r="GH59" s="296"/>
      <c r="GI59" s="296"/>
      <c r="GJ59" s="296"/>
      <c r="GK59" s="296"/>
      <c r="GL59" s="296"/>
      <c r="GM59" s="296"/>
      <c r="GN59" s="296"/>
      <c r="GO59" s="296"/>
      <c r="GP59" s="296"/>
      <c r="GQ59" s="296"/>
      <c r="GR59" s="296"/>
      <c r="GS59" s="296"/>
      <c r="GT59" s="296"/>
      <c r="GU59" s="296"/>
      <c r="GV59" s="296"/>
      <c r="GW59" s="296"/>
      <c r="GX59" s="296"/>
      <c r="GY59" s="296"/>
      <c r="GZ59" s="296"/>
      <c r="HA59" s="296"/>
      <c r="HB59" s="296"/>
      <c r="HC59" s="296"/>
      <c r="HD59" s="296"/>
      <c r="HE59" s="296"/>
      <c r="HF59" s="296"/>
      <c r="HG59" s="296"/>
      <c r="HH59" s="296"/>
      <c r="HI59" s="296"/>
      <c r="HJ59" s="296"/>
      <c r="HK59" s="296"/>
      <c r="HL59" s="296"/>
      <c r="HM59" s="296"/>
      <c r="HN59" s="296"/>
      <c r="HO59" s="296"/>
      <c r="HP59" s="296"/>
      <c r="HQ59" s="296"/>
      <c r="HR59" s="296"/>
      <c r="HS59" s="296"/>
      <c r="HT59" s="296"/>
      <c r="HU59" s="296"/>
      <c r="HV59" s="296"/>
      <c r="HW59" s="296"/>
      <c r="HX59" s="296"/>
    </row>
    <row r="60" spans="1:239" s="480" customFormat="1" ht="15">
      <c r="A60" s="295"/>
      <c r="B60" s="296"/>
      <c r="C60" s="1734" t="s">
        <v>275</v>
      </c>
      <c r="D60" s="1734"/>
      <c r="E60" s="1735"/>
      <c r="F60" s="783">
        <v>277.89999999999998</v>
      </c>
      <c r="G60" s="776">
        <v>1</v>
      </c>
      <c r="H60" s="786">
        <v>249.2</v>
      </c>
      <c r="I60" s="777">
        <v>1</v>
      </c>
      <c r="J60" s="795">
        <v>369</v>
      </c>
      <c r="K60" s="778">
        <v>1</v>
      </c>
      <c r="L60" s="1046">
        <f>SUM(L57:L59)</f>
        <v>307.209434354</v>
      </c>
      <c r="M60" s="899">
        <v>1</v>
      </c>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c r="CA60" s="296"/>
      <c r="CB60" s="296"/>
      <c r="CC60" s="296"/>
      <c r="CD60" s="296"/>
      <c r="CE60" s="296"/>
      <c r="CF60" s="296"/>
      <c r="CG60" s="296"/>
      <c r="CH60" s="296"/>
      <c r="CI60" s="296"/>
      <c r="CJ60" s="296"/>
      <c r="CK60" s="296"/>
      <c r="CL60" s="296"/>
      <c r="CM60" s="296"/>
      <c r="CN60" s="296"/>
      <c r="CO60" s="296"/>
      <c r="CP60" s="296"/>
      <c r="CQ60" s="296"/>
      <c r="CR60" s="296"/>
      <c r="CS60" s="296"/>
      <c r="CT60" s="296"/>
      <c r="CU60" s="296"/>
      <c r="CV60" s="296"/>
      <c r="CW60" s="296"/>
      <c r="CX60" s="296"/>
      <c r="CY60" s="296"/>
      <c r="CZ60" s="296"/>
      <c r="DA60" s="296"/>
      <c r="DB60" s="296"/>
      <c r="DC60" s="296"/>
      <c r="DD60" s="296"/>
      <c r="DE60" s="296"/>
      <c r="DF60" s="296"/>
      <c r="DG60" s="296"/>
      <c r="DH60" s="296"/>
      <c r="DI60" s="296"/>
      <c r="DJ60" s="296"/>
      <c r="DK60" s="296"/>
      <c r="DL60" s="296"/>
      <c r="DM60" s="296"/>
      <c r="DN60" s="296"/>
      <c r="DO60" s="296"/>
      <c r="DP60" s="296"/>
      <c r="DQ60" s="296"/>
      <c r="DR60" s="296"/>
      <c r="DS60" s="296"/>
      <c r="DT60" s="296"/>
      <c r="DU60" s="296"/>
      <c r="DV60" s="296"/>
      <c r="DW60" s="296"/>
      <c r="DX60" s="296"/>
      <c r="DY60" s="296"/>
      <c r="DZ60" s="296"/>
      <c r="EA60" s="296"/>
      <c r="EB60" s="296"/>
      <c r="EC60" s="296"/>
      <c r="ED60" s="296"/>
      <c r="EE60" s="296"/>
      <c r="EF60" s="296"/>
      <c r="EG60" s="296"/>
      <c r="EH60" s="296"/>
      <c r="EI60" s="296"/>
      <c r="EJ60" s="296"/>
      <c r="EK60" s="296"/>
      <c r="EL60" s="296"/>
      <c r="EM60" s="296"/>
      <c r="EN60" s="296"/>
      <c r="EO60" s="296"/>
      <c r="EP60" s="296"/>
      <c r="EQ60" s="296"/>
      <c r="ER60" s="296"/>
      <c r="ES60" s="296"/>
      <c r="ET60" s="296"/>
      <c r="EU60" s="296"/>
      <c r="EV60" s="296"/>
      <c r="EW60" s="296"/>
      <c r="EX60" s="296"/>
      <c r="EY60" s="296"/>
      <c r="EZ60" s="296"/>
      <c r="FA60" s="296"/>
      <c r="FB60" s="296"/>
      <c r="FC60" s="296"/>
      <c r="FD60" s="296"/>
      <c r="FE60" s="296"/>
      <c r="FF60" s="296"/>
      <c r="FG60" s="296"/>
      <c r="FH60" s="296"/>
      <c r="FI60" s="296"/>
      <c r="FJ60" s="296"/>
      <c r="FK60" s="296"/>
      <c r="FL60" s="296"/>
      <c r="FM60" s="296"/>
      <c r="FN60" s="296"/>
      <c r="FO60" s="296"/>
      <c r="FP60" s="296"/>
      <c r="FQ60" s="296"/>
      <c r="FR60" s="296"/>
      <c r="FS60" s="296"/>
      <c r="FT60" s="296"/>
      <c r="FU60" s="296"/>
      <c r="FV60" s="296"/>
      <c r="FW60" s="296"/>
      <c r="FX60" s="296"/>
      <c r="FY60" s="296"/>
      <c r="FZ60" s="296"/>
      <c r="GA60" s="296"/>
      <c r="GB60" s="296"/>
      <c r="GC60" s="296"/>
      <c r="GD60" s="296"/>
      <c r="GE60" s="296"/>
      <c r="GF60" s="296"/>
      <c r="GG60" s="296"/>
      <c r="GH60" s="296"/>
      <c r="GI60" s="296"/>
      <c r="GJ60" s="296"/>
      <c r="GK60" s="296"/>
      <c r="GL60" s="296"/>
      <c r="GM60" s="296"/>
      <c r="GN60" s="296"/>
      <c r="GO60" s="296"/>
      <c r="GP60" s="296"/>
      <c r="GQ60" s="296"/>
      <c r="GR60" s="296"/>
      <c r="GS60" s="296"/>
      <c r="GT60" s="296"/>
      <c r="GU60" s="296"/>
      <c r="GV60" s="296"/>
      <c r="GW60" s="296"/>
      <c r="GX60" s="296"/>
      <c r="GY60" s="296"/>
      <c r="GZ60" s="296"/>
      <c r="HA60" s="296"/>
      <c r="HB60" s="296"/>
      <c r="HC60" s="296"/>
      <c r="HD60" s="296"/>
      <c r="HE60" s="296"/>
      <c r="HF60" s="296"/>
      <c r="HG60" s="296"/>
      <c r="HH60" s="296"/>
      <c r="HI60" s="296"/>
      <c r="HJ60" s="296"/>
      <c r="HK60" s="296"/>
      <c r="HL60" s="296"/>
      <c r="HM60" s="296"/>
      <c r="HN60" s="296"/>
      <c r="HO60" s="296"/>
      <c r="HP60" s="296"/>
      <c r="HQ60" s="296"/>
      <c r="HR60" s="296"/>
      <c r="HS60" s="296"/>
      <c r="HT60" s="296"/>
      <c r="HU60" s="296"/>
      <c r="HV60" s="296"/>
      <c r="HW60" s="296"/>
      <c r="HX60" s="296"/>
    </row>
    <row r="61" spans="1:239" s="480" customFormat="1">
      <c r="A61" s="295"/>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c r="CA61" s="296"/>
      <c r="CB61" s="296"/>
      <c r="CC61" s="296"/>
      <c r="CD61" s="296"/>
      <c r="CE61" s="296"/>
      <c r="CF61" s="296"/>
      <c r="CG61" s="296"/>
      <c r="CH61" s="296"/>
      <c r="CI61" s="296"/>
      <c r="CJ61" s="296"/>
      <c r="CK61" s="296"/>
      <c r="CL61" s="296"/>
      <c r="CM61" s="296"/>
      <c r="CN61" s="296"/>
      <c r="CO61" s="296"/>
      <c r="CP61" s="296"/>
      <c r="CQ61" s="296"/>
      <c r="CR61" s="296"/>
      <c r="CS61" s="296"/>
      <c r="CT61" s="296"/>
      <c r="CU61" s="296"/>
      <c r="CV61" s="296"/>
      <c r="CW61" s="296"/>
      <c r="CX61" s="296"/>
      <c r="CY61" s="296"/>
      <c r="CZ61" s="296"/>
      <c r="DA61" s="296"/>
      <c r="DB61" s="296"/>
      <c r="DC61" s="296"/>
      <c r="DD61" s="296"/>
      <c r="DE61" s="296"/>
      <c r="DF61" s="296"/>
      <c r="DG61" s="296"/>
      <c r="DH61" s="296"/>
      <c r="DI61" s="296"/>
      <c r="DJ61" s="296"/>
      <c r="DK61" s="296"/>
      <c r="DL61" s="296"/>
      <c r="DM61" s="296"/>
      <c r="DN61" s="296"/>
      <c r="DO61" s="296"/>
      <c r="DP61" s="296"/>
      <c r="DQ61" s="296"/>
      <c r="DR61" s="296"/>
      <c r="DS61" s="296"/>
      <c r="DT61" s="296"/>
      <c r="DU61" s="296"/>
      <c r="DV61" s="296"/>
      <c r="DW61" s="296"/>
      <c r="DX61" s="296"/>
      <c r="DY61" s="296"/>
      <c r="DZ61" s="296"/>
      <c r="EA61" s="296"/>
      <c r="EB61" s="296"/>
      <c r="EC61" s="296"/>
      <c r="ED61" s="296"/>
      <c r="EE61" s="296"/>
      <c r="EF61" s="296"/>
      <c r="EG61" s="296"/>
      <c r="EH61" s="296"/>
      <c r="EI61" s="296"/>
      <c r="EJ61" s="296"/>
      <c r="EK61" s="296"/>
      <c r="EL61" s="296"/>
      <c r="EM61" s="296"/>
      <c r="EN61" s="296"/>
      <c r="EO61" s="296"/>
      <c r="EP61" s="296"/>
      <c r="EQ61" s="296"/>
      <c r="ER61" s="296"/>
      <c r="ES61" s="296"/>
      <c r="ET61" s="296"/>
      <c r="EU61" s="296"/>
      <c r="EV61" s="296"/>
      <c r="EW61" s="296"/>
      <c r="EX61" s="296"/>
      <c r="EY61" s="296"/>
      <c r="EZ61" s="296"/>
      <c r="FA61" s="296"/>
      <c r="FB61" s="296"/>
      <c r="FC61" s="296"/>
      <c r="FD61" s="296"/>
      <c r="FE61" s="296"/>
      <c r="FF61" s="296"/>
      <c r="FG61" s="296"/>
      <c r="FH61" s="296"/>
      <c r="FI61" s="296"/>
      <c r="FJ61" s="296"/>
      <c r="FK61" s="296"/>
      <c r="FL61" s="296"/>
      <c r="FM61" s="296"/>
      <c r="FN61" s="296"/>
      <c r="FO61" s="296"/>
      <c r="FP61" s="296"/>
      <c r="FQ61" s="296"/>
      <c r="FR61" s="296"/>
      <c r="FS61" s="296"/>
      <c r="FT61" s="296"/>
      <c r="FU61" s="296"/>
      <c r="FV61" s="296"/>
      <c r="FW61" s="296"/>
      <c r="FX61" s="296"/>
      <c r="FY61" s="296"/>
      <c r="FZ61" s="296"/>
      <c r="GA61" s="296"/>
      <c r="GB61" s="296"/>
      <c r="GC61" s="296"/>
      <c r="GD61" s="296"/>
      <c r="GE61" s="296"/>
      <c r="GF61" s="296"/>
      <c r="GG61" s="296"/>
      <c r="GH61" s="296"/>
      <c r="GI61" s="296"/>
      <c r="GJ61" s="296"/>
      <c r="GK61" s="296"/>
      <c r="GL61" s="296"/>
      <c r="GM61" s="296"/>
      <c r="GN61" s="296"/>
      <c r="GO61" s="296"/>
      <c r="GP61" s="296"/>
      <c r="GQ61" s="296"/>
      <c r="GR61" s="296"/>
      <c r="GS61" s="296"/>
      <c r="GT61" s="296"/>
      <c r="GU61" s="296"/>
      <c r="GV61" s="296"/>
      <c r="GW61" s="296"/>
      <c r="GX61" s="296"/>
      <c r="GY61" s="296"/>
      <c r="GZ61" s="296"/>
      <c r="HA61" s="296"/>
      <c r="HB61" s="296"/>
      <c r="HC61" s="296"/>
      <c r="HD61" s="296"/>
      <c r="HE61" s="296"/>
      <c r="HF61" s="296"/>
      <c r="HG61" s="296"/>
      <c r="HH61" s="296"/>
      <c r="HI61" s="296"/>
      <c r="HJ61" s="296"/>
      <c r="HK61" s="296"/>
      <c r="HL61" s="296"/>
      <c r="HM61" s="296"/>
      <c r="HN61" s="296"/>
      <c r="HO61" s="296"/>
      <c r="HP61" s="296"/>
      <c r="HQ61" s="296"/>
      <c r="HR61" s="296"/>
      <c r="HS61" s="296"/>
      <c r="HT61" s="296"/>
      <c r="HU61" s="296"/>
      <c r="HV61" s="296"/>
      <c r="HW61" s="296"/>
      <c r="HX61" s="296"/>
      <c r="HY61" s="296"/>
      <c r="HZ61" s="296"/>
      <c r="IA61" s="296"/>
      <c r="IB61" s="296"/>
    </row>
    <row r="62" spans="1:239" s="480" customFormat="1">
      <c r="A62" s="295"/>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c r="DY62" s="296"/>
      <c r="DZ62" s="296"/>
      <c r="EA62" s="296"/>
      <c r="EB62" s="296"/>
      <c r="EC62" s="296"/>
      <c r="ED62" s="296"/>
      <c r="EE62" s="296"/>
      <c r="EF62" s="296"/>
      <c r="EG62" s="296"/>
      <c r="EH62" s="296"/>
      <c r="EI62" s="296"/>
      <c r="EJ62" s="296"/>
      <c r="EK62" s="296"/>
      <c r="EL62" s="296"/>
      <c r="EM62" s="296"/>
      <c r="EN62" s="296"/>
      <c r="EO62" s="296"/>
      <c r="EP62" s="296"/>
      <c r="EQ62" s="296"/>
      <c r="ER62" s="296"/>
      <c r="ES62" s="296"/>
      <c r="ET62" s="296"/>
      <c r="EU62" s="296"/>
      <c r="EV62" s="296"/>
      <c r="EW62" s="296"/>
      <c r="EX62" s="296"/>
      <c r="EY62" s="296"/>
      <c r="EZ62" s="296"/>
      <c r="FA62" s="296"/>
      <c r="FB62" s="296"/>
      <c r="FC62" s="296"/>
      <c r="FD62" s="296"/>
      <c r="FE62" s="296"/>
      <c r="FF62" s="296"/>
      <c r="FG62" s="296"/>
      <c r="FH62" s="296"/>
      <c r="FI62" s="296"/>
      <c r="FJ62" s="296"/>
      <c r="FK62" s="296"/>
      <c r="FL62" s="296"/>
      <c r="FM62" s="296"/>
      <c r="FN62" s="296"/>
      <c r="FO62" s="296"/>
      <c r="FP62" s="296"/>
      <c r="FQ62" s="296"/>
      <c r="FR62" s="296"/>
      <c r="FS62" s="296"/>
      <c r="FT62" s="296"/>
      <c r="FU62" s="296"/>
      <c r="FV62" s="296"/>
      <c r="FW62" s="296"/>
      <c r="FX62" s="296"/>
      <c r="FY62" s="296"/>
      <c r="FZ62" s="296"/>
      <c r="GA62" s="296"/>
      <c r="GB62" s="296"/>
      <c r="GC62" s="296"/>
      <c r="GD62" s="296"/>
      <c r="GE62" s="296"/>
      <c r="GF62" s="296"/>
      <c r="GG62" s="296"/>
      <c r="GH62" s="296"/>
      <c r="GI62" s="296"/>
      <c r="GJ62" s="296"/>
      <c r="GK62" s="296"/>
      <c r="GL62" s="296"/>
      <c r="GM62" s="296"/>
      <c r="GN62" s="296"/>
      <c r="GO62" s="296"/>
      <c r="GP62" s="296"/>
      <c r="GQ62" s="296"/>
      <c r="GR62" s="296"/>
      <c r="GS62" s="296"/>
      <c r="GT62" s="296"/>
      <c r="GU62" s="296"/>
      <c r="GV62" s="296"/>
      <c r="GW62" s="296"/>
      <c r="GX62" s="296"/>
      <c r="GY62" s="296"/>
      <c r="GZ62" s="296"/>
      <c r="HA62" s="296"/>
      <c r="HB62" s="296"/>
      <c r="HC62" s="296"/>
      <c r="HD62" s="296"/>
      <c r="HE62" s="296"/>
      <c r="HF62" s="296"/>
      <c r="HG62" s="296"/>
      <c r="HH62" s="296"/>
      <c r="HI62" s="296"/>
      <c r="HJ62" s="296"/>
      <c r="HK62" s="296"/>
      <c r="HL62" s="296"/>
      <c r="HM62" s="296"/>
      <c r="HN62" s="296"/>
      <c r="HO62" s="296"/>
      <c r="HP62" s="296"/>
      <c r="HQ62" s="296"/>
      <c r="HR62" s="296"/>
      <c r="HS62" s="296"/>
      <c r="HT62" s="296"/>
      <c r="HU62" s="296"/>
      <c r="HV62" s="296"/>
      <c r="HW62" s="296"/>
      <c r="HX62" s="296"/>
      <c r="HY62" s="296"/>
      <c r="HZ62" s="296"/>
      <c r="IA62" s="296"/>
      <c r="IB62" s="296"/>
      <c r="IC62" s="296"/>
      <c r="ID62" s="296"/>
      <c r="IE62" s="296"/>
    </row>
    <row r="63" spans="1:239" s="480" customFormat="1" ht="15">
      <c r="A63" s="295"/>
      <c r="B63" s="296"/>
      <c r="C63" s="1738" t="s">
        <v>276</v>
      </c>
      <c r="D63" s="1335"/>
      <c r="E63" s="1335"/>
      <c r="F63" s="1335"/>
      <c r="G63" s="1335"/>
      <c r="H63" s="1335"/>
      <c r="I63" s="1335"/>
      <c r="J63" s="1335"/>
      <c r="K63" s="1335"/>
      <c r="L63" s="1335"/>
      <c r="M63" s="1335"/>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c r="DY63" s="296"/>
      <c r="DZ63" s="296"/>
      <c r="EA63" s="296"/>
      <c r="EB63" s="296"/>
      <c r="EC63" s="296"/>
      <c r="ED63" s="296"/>
      <c r="EE63" s="296"/>
      <c r="EF63" s="296"/>
      <c r="EG63" s="296"/>
      <c r="EH63" s="296"/>
      <c r="EI63" s="296"/>
      <c r="EJ63" s="296"/>
      <c r="EK63" s="296"/>
      <c r="EL63" s="296"/>
      <c r="EM63" s="296"/>
      <c r="EN63" s="296"/>
      <c r="EO63" s="296"/>
      <c r="EP63" s="296"/>
      <c r="EQ63" s="296"/>
      <c r="ER63" s="296"/>
      <c r="ES63" s="296"/>
      <c r="ET63" s="296"/>
      <c r="EU63" s="296"/>
      <c r="EV63" s="296"/>
      <c r="EW63" s="296"/>
      <c r="EX63" s="296"/>
      <c r="EY63" s="296"/>
      <c r="EZ63" s="296"/>
      <c r="FA63" s="296"/>
      <c r="FB63" s="296"/>
      <c r="FC63" s="296"/>
      <c r="FD63" s="296"/>
      <c r="FE63" s="296"/>
      <c r="FF63" s="296"/>
      <c r="FG63" s="296"/>
      <c r="FH63" s="296"/>
      <c r="FI63" s="296"/>
      <c r="FJ63" s="296"/>
      <c r="FK63" s="296"/>
      <c r="FL63" s="296"/>
      <c r="FM63" s="296"/>
      <c r="FN63" s="296"/>
      <c r="FO63" s="296"/>
      <c r="FP63" s="296"/>
      <c r="FQ63" s="296"/>
      <c r="FR63" s="296"/>
      <c r="FS63" s="296"/>
      <c r="FT63" s="296"/>
      <c r="FU63" s="296"/>
      <c r="FV63" s="296"/>
      <c r="FW63" s="296"/>
      <c r="FX63" s="296"/>
      <c r="FY63" s="296"/>
      <c r="FZ63" s="296"/>
      <c r="GA63" s="296"/>
      <c r="GB63" s="296"/>
      <c r="GC63" s="296"/>
      <c r="GD63" s="296"/>
      <c r="GE63" s="296"/>
      <c r="GF63" s="296"/>
      <c r="GG63" s="296"/>
      <c r="GH63" s="296"/>
      <c r="GI63" s="296"/>
      <c r="GJ63" s="296"/>
      <c r="GK63" s="296"/>
      <c r="GL63" s="296"/>
      <c r="GM63" s="296"/>
      <c r="GN63" s="296"/>
      <c r="GO63" s="296"/>
      <c r="GP63" s="296"/>
      <c r="GQ63" s="296"/>
      <c r="GR63" s="296"/>
      <c r="GS63" s="296"/>
      <c r="GT63" s="296"/>
      <c r="GU63" s="296"/>
      <c r="GV63" s="296"/>
      <c r="GW63" s="296"/>
      <c r="GX63" s="296"/>
      <c r="GY63" s="296"/>
      <c r="GZ63" s="296"/>
      <c r="HA63" s="296"/>
      <c r="HB63" s="296"/>
      <c r="HC63" s="296"/>
      <c r="HD63" s="296"/>
      <c r="HE63" s="296"/>
      <c r="HF63" s="296"/>
      <c r="HG63" s="296"/>
      <c r="HH63" s="296"/>
      <c r="HI63" s="296"/>
      <c r="HJ63" s="296"/>
      <c r="HK63" s="296"/>
      <c r="HL63" s="296"/>
      <c r="HM63" s="296"/>
      <c r="HN63" s="296"/>
      <c r="HO63" s="296"/>
      <c r="HP63" s="296"/>
      <c r="HQ63" s="296"/>
      <c r="HR63" s="296"/>
      <c r="HS63" s="296"/>
      <c r="HT63" s="296"/>
      <c r="HU63" s="296"/>
      <c r="HV63" s="296"/>
      <c r="HW63" s="296"/>
      <c r="HX63" s="296"/>
      <c r="HY63" s="296"/>
      <c r="HZ63" s="296"/>
      <c r="IA63" s="296"/>
      <c r="IB63" s="296"/>
      <c r="IC63" s="296"/>
      <c r="ID63" s="296"/>
      <c r="IE63" s="296"/>
    </row>
    <row r="64" spans="1:239" s="480" customFormat="1" ht="15">
      <c r="A64" s="295"/>
      <c r="B64" s="296"/>
      <c r="C64" s="1262"/>
      <c r="D64" s="1262"/>
      <c r="E64" s="1262"/>
      <c r="F64" s="1321">
        <v>2022</v>
      </c>
      <c r="G64" s="1321"/>
      <c r="H64" s="1321">
        <v>2023</v>
      </c>
      <c r="I64" s="1321"/>
      <c r="J64" s="1321">
        <v>2024</v>
      </c>
      <c r="K64" s="1321"/>
      <c r="L64" s="1321">
        <v>2025</v>
      </c>
      <c r="M64" s="1321"/>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96"/>
      <c r="DW64" s="296"/>
      <c r="DX64" s="296"/>
      <c r="DY64" s="296"/>
      <c r="DZ64" s="296"/>
      <c r="EA64" s="296"/>
      <c r="EB64" s="296"/>
      <c r="EC64" s="296"/>
      <c r="ED64" s="296"/>
      <c r="EE64" s="296"/>
      <c r="EF64" s="296"/>
      <c r="EG64" s="296"/>
      <c r="EH64" s="296"/>
      <c r="EI64" s="296"/>
      <c r="EJ64" s="296"/>
      <c r="EK64" s="296"/>
      <c r="EL64" s="296"/>
      <c r="EM64" s="296"/>
      <c r="EN64" s="296"/>
      <c r="EO64" s="296"/>
      <c r="EP64" s="296"/>
      <c r="EQ64" s="296"/>
      <c r="ER64" s="296"/>
      <c r="ES64" s="296"/>
      <c r="ET64" s="296"/>
      <c r="EU64" s="296"/>
      <c r="EV64" s="296"/>
      <c r="EW64" s="296"/>
      <c r="EX64" s="296"/>
      <c r="EY64" s="296"/>
      <c r="EZ64" s="296"/>
      <c r="FA64" s="296"/>
      <c r="FB64" s="296"/>
      <c r="FC64" s="296"/>
      <c r="FD64" s="296"/>
      <c r="FE64" s="296"/>
      <c r="FF64" s="296"/>
      <c r="FG64" s="296"/>
      <c r="FH64" s="296"/>
      <c r="FI64" s="296"/>
      <c r="FJ64" s="296"/>
      <c r="FK64" s="296"/>
      <c r="FL64" s="296"/>
      <c r="FM64" s="296"/>
      <c r="FN64" s="296"/>
      <c r="FO64" s="296"/>
      <c r="FP64" s="296"/>
      <c r="FQ64" s="296"/>
      <c r="FR64" s="296"/>
      <c r="FS64" s="296"/>
      <c r="FT64" s="296"/>
      <c r="FU64" s="296"/>
      <c r="FV64" s="296"/>
      <c r="FW64" s="296"/>
      <c r="FX64" s="296"/>
      <c r="FY64" s="296"/>
      <c r="FZ64" s="296"/>
      <c r="GA64" s="296"/>
      <c r="GB64" s="296"/>
      <c r="GC64" s="296"/>
      <c r="GD64" s="296"/>
      <c r="GE64" s="296"/>
      <c r="GF64" s="296"/>
      <c r="GG64" s="296"/>
      <c r="GH64" s="296"/>
      <c r="GI64" s="296"/>
      <c r="GJ64" s="296"/>
      <c r="GK64" s="296"/>
      <c r="GL64" s="296"/>
      <c r="GM64" s="296"/>
      <c r="GN64" s="296"/>
      <c r="GO64" s="296"/>
      <c r="GP64" s="296"/>
      <c r="GQ64" s="296"/>
      <c r="GR64" s="296"/>
      <c r="GS64" s="296"/>
      <c r="GT64" s="296"/>
      <c r="GU64" s="296"/>
      <c r="GV64" s="296"/>
      <c r="GW64" s="296"/>
      <c r="GX64" s="296"/>
      <c r="GY64" s="296"/>
      <c r="GZ64" s="296"/>
      <c r="HA64" s="296"/>
      <c r="HB64" s="296"/>
      <c r="HC64" s="296"/>
      <c r="HD64" s="296"/>
      <c r="HE64" s="296"/>
      <c r="HF64" s="296"/>
      <c r="HG64" s="296"/>
      <c r="HH64" s="296"/>
      <c r="HI64" s="296"/>
      <c r="HJ64" s="296"/>
      <c r="HK64" s="296"/>
      <c r="HL64" s="296"/>
      <c r="HM64" s="296"/>
      <c r="HN64" s="296"/>
      <c r="HO64" s="296"/>
      <c r="HP64" s="296"/>
      <c r="HQ64" s="296"/>
      <c r="HR64" s="296"/>
      <c r="HS64" s="296"/>
      <c r="HT64" s="296"/>
      <c r="HU64" s="296"/>
      <c r="HV64" s="296"/>
      <c r="HW64" s="296"/>
      <c r="HX64" s="296"/>
      <c r="HY64" s="296"/>
      <c r="HZ64" s="296"/>
      <c r="IA64" s="296"/>
      <c r="IB64" s="296"/>
      <c r="IC64" s="296"/>
      <c r="ID64" s="296"/>
      <c r="IE64" s="296"/>
    </row>
    <row r="65" spans="1:239" s="480" customFormat="1" ht="17">
      <c r="A65" s="295"/>
      <c r="B65" s="296"/>
      <c r="C65" s="1340" t="s">
        <v>49</v>
      </c>
      <c r="D65" s="1340"/>
      <c r="E65" s="1340"/>
      <c r="F65" s="300" t="s">
        <v>260</v>
      </c>
      <c r="G65" s="300" t="s">
        <v>261</v>
      </c>
      <c r="H65" s="300" t="s">
        <v>260</v>
      </c>
      <c r="I65" s="300" t="s">
        <v>261</v>
      </c>
      <c r="J65" s="300" t="s">
        <v>260</v>
      </c>
      <c r="K65" s="300" t="s">
        <v>261</v>
      </c>
      <c r="L65" s="300" t="s">
        <v>260</v>
      </c>
      <c r="M65" s="300" t="s">
        <v>261</v>
      </c>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96"/>
      <c r="DW65" s="296"/>
      <c r="DX65" s="296"/>
      <c r="DY65" s="296"/>
      <c r="DZ65" s="296"/>
      <c r="EA65" s="296"/>
      <c r="EB65" s="296"/>
      <c r="EC65" s="296"/>
      <c r="ED65" s="296"/>
      <c r="EE65" s="296"/>
      <c r="EF65" s="296"/>
      <c r="EG65" s="296"/>
      <c r="EH65" s="296"/>
      <c r="EI65" s="296"/>
      <c r="EJ65" s="296"/>
      <c r="EK65" s="296"/>
      <c r="EL65" s="296"/>
      <c r="EM65" s="296"/>
      <c r="EN65" s="296"/>
      <c r="EO65" s="296"/>
      <c r="EP65" s="296"/>
      <c r="EQ65" s="296"/>
      <c r="ER65" s="296"/>
      <c r="ES65" s="296"/>
      <c r="ET65" s="296"/>
      <c r="EU65" s="296"/>
      <c r="EV65" s="296"/>
      <c r="EW65" s="296"/>
      <c r="EX65" s="296"/>
      <c r="EY65" s="296"/>
      <c r="EZ65" s="296"/>
      <c r="FA65" s="296"/>
      <c r="FB65" s="296"/>
      <c r="FC65" s="296"/>
      <c r="FD65" s="296"/>
      <c r="FE65" s="296"/>
      <c r="FF65" s="296"/>
      <c r="FG65" s="296"/>
      <c r="FH65" s="296"/>
      <c r="FI65" s="296"/>
      <c r="FJ65" s="296"/>
      <c r="FK65" s="296"/>
      <c r="FL65" s="296"/>
      <c r="FM65" s="296"/>
      <c r="FN65" s="296"/>
      <c r="FO65" s="296"/>
      <c r="FP65" s="296"/>
      <c r="FQ65" s="296"/>
      <c r="FR65" s="296"/>
      <c r="FS65" s="296"/>
      <c r="FT65" s="296"/>
      <c r="FU65" s="296"/>
      <c r="FV65" s="296"/>
      <c r="FW65" s="296"/>
      <c r="FX65" s="296"/>
      <c r="FY65" s="296"/>
      <c r="FZ65" s="296"/>
      <c r="GA65" s="296"/>
      <c r="GB65" s="296"/>
      <c r="GC65" s="296"/>
      <c r="GD65" s="296"/>
      <c r="GE65" s="296"/>
      <c r="GF65" s="296"/>
      <c r="GG65" s="296"/>
      <c r="GH65" s="296"/>
      <c r="GI65" s="296"/>
      <c r="GJ65" s="296"/>
      <c r="GK65" s="296"/>
      <c r="GL65" s="296"/>
      <c r="GM65" s="296"/>
      <c r="GN65" s="296"/>
      <c r="GO65" s="296"/>
      <c r="GP65" s="296"/>
      <c r="GQ65" s="296"/>
      <c r="GR65" s="296"/>
      <c r="GS65" s="296"/>
      <c r="GT65" s="296"/>
      <c r="GU65" s="296"/>
      <c r="GV65" s="296"/>
      <c r="GW65" s="296"/>
      <c r="GX65" s="296"/>
      <c r="GY65" s="296"/>
      <c r="GZ65" s="296"/>
      <c r="HA65" s="296"/>
      <c r="HB65" s="296"/>
      <c r="HC65" s="296"/>
      <c r="HD65" s="296"/>
      <c r="HE65" s="296"/>
      <c r="HF65" s="296"/>
      <c r="HG65" s="296"/>
      <c r="HH65" s="296"/>
      <c r="HI65" s="296"/>
      <c r="HJ65" s="296"/>
      <c r="HK65" s="296"/>
      <c r="HL65" s="296"/>
      <c r="HM65" s="296"/>
      <c r="HN65" s="296"/>
      <c r="HO65" s="296"/>
      <c r="HP65" s="296"/>
      <c r="HQ65" s="296"/>
      <c r="HR65" s="296"/>
      <c r="HS65" s="296"/>
      <c r="HT65" s="296"/>
      <c r="HU65" s="296"/>
      <c r="HV65" s="296"/>
      <c r="HW65" s="296"/>
      <c r="HX65" s="296"/>
      <c r="HY65" s="296"/>
      <c r="HZ65" s="296"/>
      <c r="IA65" s="296"/>
      <c r="IB65" s="296"/>
      <c r="IC65" s="296"/>
      <c r="ID65" s="296"/>
      <c r="IE65" s="296"/>
    </row>
    <row r="66" spans="1:239" s="480" customFormat="1" ht="15">
      <c r="A66" s="295"/>
      <c r="B66" s="296"/>
      <c r="C66" s="1714" t="s">
        <v>272</v>
      </c>
      <c r="D66" s="1714"/>
      <c r="E66" s="1733"/>
      <c r="F66" s="793">
        <v>0</v>
      </c>
      <c r="G66" s="763">
        <v>0</v>
      </c>
      <c r="H66" s="789">
        <v>0</v>
      </c>
      <c r="I66" s="779">
        <v>0</v>
      </c>
      <c r="J66" s="252">
        <v>0</v>
      </c>
      <c r="K66" s="775">
        <v>0</v>
      </c>
      <c r="L66" s="1047">
        <v>0</v>
      </c>
      <c r="M66" s="566">
        <f>L66/$L$69</f>
        <v>0</v>
      </c>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296"/>
      <c r="BT66" s="296"/>
      <c r="BU66" s="296"/>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96"/>
      <c r="DW66" s="296"/>
      <c r="DX66" s="296"/>
      <c r="DY66" s="296"/>
      <c r="DZ66" s="296"/>
      <c r="EA66" s="296"/>
      <c r="EB66" s="296"/>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G66" s="296"/>
      <c r="FH66" s="296"/>
      <c r="FI66" s="296"/>
      <c r="FJ66" s="296"/>
      <c r="FK66" s="296"/>
      <c r="FL66" s="296"/>
      <c r="FM66" s="296"/>
      <c r="FN66" s="296"/>
      <c r="FO66" s="296"/>
      <c r="FP66" s="296"/>
      <c r="FQ66" s="296"/>
      <c r="FR66" s="296"/>
      <c r="FS66" s="296"/>
      <c r="FT66" s="296"/>
      <c r="FU66" s="296"/>
      <c r="FV66" s="296"/>
      <c r="FW66" s="296"/>
      <c r="FX66" s="296"/>
      <c r="FY66" s="296"/>
      <c r="FZ66" s="296"/>
      <c r="GA66" s="296"/>
      <c r="GB66" s="296"/>
      <c r="GC66" s="296"/>
      <c r="GD66" s="296"/>
      <c r="GE66" s="296"/>
      <c r="GF66" s="296"/>
      <c r="GG66" s="296"/>
      <c r="GH66" s="296"/>
      <c r="GI66" s="296"/>
      <c r="GJ66" s="296"/>
      <c r="GK66" s="296"/>
      <c r="GL66" s="296"/>
      <c r="GM66" s="296"/>
      <c r="GN66" s="296"/>
      <c r="GO66" s="296"/>
      <c r="GP66" s="296"/>
      <c r="GQ66" s="296"/>
      <c r="GR66" s="296"/>
      <c r="GS66" s="296"/>
      <c r="GT66" s="296"/>
      <c r="GU66" s="296"/>
      <c r="GV66" s="296"/>
      <c r="GW66" s="296"/>
      <c r="GX66" s="296"/>
      <c r="GY66" s="296"/>
      <c r="GZ66" s="296"/>
      <c r="HA66" s="296"/>
      <c r="HB66" s="296"/>
      <c r="HC66" s="296"/>
      <c r="HD66" s="296"/>
      <c r="HE66" s="296"/>
      <c r="HF66" s="296"/>
      <c r="HG66" s="296"/>
      <c r="HH66" s="296"/>
      <c r="HI66" s="296"/>
      <c r="HJ66" s="296"/>
      <c r="HK66" s="296"/>
      <c r="HL66" s="296"/>
      <c r="HM66" s="296"/>
      <c r="HN66" s="296"/>
      <c r="HO66" s="296"/>
      <c r="HP66" s="296"/>
      <c r="HQ66" s="296"/>
      <c r="HR66" s="296"/>
      <c r="HS66" s="296"/>
      <c r="HT66" s="296"/>
      <c r="HU66" s="296"/>
      <c r="HV66" s="296"/>
      <c r="HW66" s="296"/>
      <c r="HX66" s="296"/>
      <c r="HY66" s="296"/>
      <c r="HZ66" s="296"/>
      <c r="IA66" s="296"/>
      <c r="IB66" s="296"/>
      <c r="IC66" s="296"/>
      <c r="ID66" s="296"/>
      <c r="IE66" s="296"/>
    </row>
    <row r="67" spans="1:239" s="480" customFormat="1" ht="15">
      <c r="A67" s="295"/>
      <c r="B67" s="296"/>
      <c r="C67" s="1714" t="s">
        <v>273</v>
      </c>
      <c r="D67" s="1714"/>
      <c r="E67" s="1733"/>
      <c r="F67" s="794">
        <v>0</v>
      </c>
      <c r="G67" s="340">
        <v>0</v>
      </c>
      <c r="H67" s="790">
        <v>0</v>
      </c>
      <c r="I67" s="762">
        <v>0</v>
      </c>
      <c r="J67" s="249">
        <v>0</v>
      </c>
      <c r="K67" s="340">
        <v>0</v>
      </c>
      <c r="L67" s="1047">
        <v>0</v>
      </c>
      <c r="M67" s="566">
        <f t="shared" ref="M67:M68" si="2">L67/$L$69</f>
        <v>0</v>
      </c>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c r="BQ67" s="296"/>
      <c r="BR67" s="296"/>
      <c r="BS67" s="296"/>
      <c r="BT67" s="296"/>
      <c r="BU67" s="296"/>
      <c r="BV67" s="296"/>
      <c r="BW67" s="296"/>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c r="CU67" s="296"/>
      <c r="CV67" s="296"/>
      <c r="CW67" s="296"/>
      <c r="CX67" s="296"/>
      <c r="CY67" s="296"/>
      <c r="CZ67" s="296"/>
      <c r="DA67" s="296"/>
      <c r="DB67" s="296"/>
      <c r="DC67" s="296"/>
      <c r="DD67" s="296"/>
      <c r="DE67" s="296"/>
      <c r="DF67" s="296"/>
      <c r="DG67" s="296"/>
      <c r="DH67" s="296"/>
      <c r="DI67" s="296"/>
      <c r="DJ67" s="296"/>
      <c r="DK67" s="296"/>
      <c r="DL67" s="296"/>
      <c r="DM67" s="296"/>
      <c r="DN67" s="296"/>
      <c r="DO67" s="296"/>
      <c r="DP67" s="296"/>
      <c r="DQ67" s="296"/>
      <c r="DR67" s="296"/>
      <c r="DS67" s="296"/>
      <c r="DT67" s="296"/>
      <c r="DU67" s="296"/>
      <c r="DV67" s="296"/>
      <c r="DW67" s="296"/>
      <c r="DX67" s="296"/>
      <c r="DY67" s="296"/>
      <c r="DZ67" s="296"/>
      <c r="EA67" s="296"/>
      <c r="EB67" s="296"/>
      <c r="EC67" s="296"/>
      <c r="ED67" s="296"/>
      <c r="EE67" s="296"/>
      <c r="EF67" s="296"/>
      <c r="EG67" s="296"/>
      <c r="EH67" s="296"/>
      <c r="EI67" s="296"/>
      <c r="EJ67" s="296"/>
      <c r="EK67" s="296"/>
      <c r="EL67" s="296"/>
      <c r="EM67" s="296"/>
      <c r="EN67" s="296"/>
      <c r="EO67" s="296"/>
      <c r="EP67" s="296"/>
      <c r="EQ67" s="296"/>
      <c r="ER67" s="296"/>
      <c r="ES67" s="296"/>
      <c r="ET67" s="296"/>
      <c r="EU67" s="296"/>
      <c r="EV67" s="296"/>
      <c r="EW67" s="296"/>
      <c r="EX67" s="296"/>
      <c r="EY67" s="296"/>
      <c r="EZ67" s="296"/>
      <c r="FA67" s="296"/>
      <c r="FB67" s="296"/>
      <c r="FC67" s="296"/>
      <c r="FD67" s="296"/>
      <c r="FE67" s="296"/>
      <c r="FF67" s="296"/>
      <c r="FG67" s="296"/>
      <c r="FH67" s="296"/>
      <c r="FI67" s="296"/>
      <c r="FJ67" s="296"/>
      <c r="FK67" s="296"/>
      <c r="FL67" s="296"/>
      <c r="FM67" s="296"/>
      <c r="FN67" s="296"/>
      <c r="FO67" s="296"/>
      <c r="FP67" s="296"/>
      <c r="FQ67" s="296"/>
      <c r="FR67" s="296"/>
      <c r="FS67" s="296"/>
      <c r="FT67" s="296"/>
      <c r="FU67" s="296"/>
      <c r="FV67" s="296"/>
      <c r="FW67" s="296"/>
      <c r="FX67" s="296"/>
      <c r="FY67" s="296"/>
      <c r="FZ67" s="296"/>
      <c r="GA67" s="296"/>
      <c r="GB67" s="296"/>
      <c r="GC67" s="296"/>
      <c r="GD67" s="296"/>
      <c r="GE67" s="296"/>
      <c r="GF67" s="296"/>
      <c r="GG67" s="296"/>
      <c r="GH67" s="296"/>
      <c r="GI67" s="296"/>
      <c r="GJ67" s="296"/>
      <c r="GK67" s="296"/>
      <c r="GL67" s="296"/>
      <c r="GM67" s="296"/>
      <c r="GN67" s="296"/>
      <c r="GO67" s="296"/>
      <c r="GP67" s="296"/>
      <c r="GQ67" s="296"/>
      <c r="GR67" s="296"/>
      <c r="GS67" s="296"/>
      <c r="GT67" s="296"/>
      <c r="GU67" s="296"/>
      <c r="GV67" s="296"/>
      <c r="GW67" s="296"/>
      <c r="GX67" s="296"/>
      <c r="GY67" s="296"/>
      <c r="GZ67" s="296"/>
      <c r="HA67" s="296"/>
      <c r="HB67" s="296"/>
      <c r="HC67" s="296"/>
      <c r="HD67" s="296"/>
      <c r="HE67" s="296"/>
      <c r="HF67" s="296"/>
      <c r="HG67" s="296"/>
      <c r="HH67" s="296"/>
      <c r="HI67" s="296"/>
      <c r="HJ67" s="296"/>
      <c r="HK67" s="296"/>
      <c r="HL67" s="296"/>
      <c r="HM67" s="296"/>
      <c r="HN67" s="296"/>
      <c r="HO67" s="296"/>
      <c r="HP67" s="296"/>
      <c r="HQ67" s="296"/>
      <c r="HR67" s="296"/>
      <c r="HS67" s="296"/>
      <c r="HT67" s="296"/>
      <c r="HU67" s="296"/>
      <c r="HV67" s="296"/>
      <c r="HW67" s="296"/>
      <c r="HX67" s="296"/>
      <c r="HY67" s="296"/>
      <c r="HZ67" s="296"/>
      <c r="IA67" s="296"/>
      <c r="IB67" s="296"/>
      <c r="IC67" s="296"/>
      <c r="ID67" s="296"/>
      <c r="IE67" s="296"/>
    </row>
    <row r="68" spans="1:239" s="480" customFormat="1" ht="15">
      <c r="A68" s="295"/>
      <c r="B68" s="296"/>
      <c r="C68" s="1714" t="s">
        <v>274</v>
      </c>
      <c r="D68" s="1714"/>
      <c r="E68" s="1733"/>
      <c r="F68" s="793">
        <v>6.8</v>
      </c>
      <c r="G68" s="340">
        <v>1</v>
      </c>
      <c r="H68" s="789">
        <v>7.1</v>
      </c>
      <c r="I68" s="762">
        <v>1</v>
      </c>
      <c r="J68" s="49">
        <v>7.3</v>
      </c>
      <c r="K68" s="775">
        <v>1</v>
      </c>
      <c r="L68" s="1045">
        <v>7.5472610000000007</v>
      </c>
      <c r="M68" s="566">
        <f t="shared" si="2"/>
        <v>1</v>
      </c>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c r="BQ68" s="296"/>
      <c r="BR68" s="296"/>
      <c r="BS68" s="296"/>
      <c r="BT68" s="296"/>
      <c r="BU68" s="296"/>
      <c r="BV68" s="296"/>
      <c r="BW68" s="296"/>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c r="CU68" s="296"/>
      <c r="CV68" s="296"/>
      <c r="CW68" s="296"/>
      <c r="CX68" s="296"/>
      <c r="CY68" s="296"/>
      <c r="CZ68" s="296"/>
      <c r="DA68" s="296"/>
      <c r="DB68" s="296"/>
      <c r="DC68" s="296"/>
      <c r="DD68" s="296"/>
      <c r="DE68" s="296"/>
      <c r="DF68" s="296"/>
      <c r="DG68" s="296"/>
      <c r="DH68" s="296"/>
      <c r="DI68" s="296"/>
      <c r="DJ68" s="296"/>
      <c r="DK68" s="296"/>
      <c r="DL68" s="296"/>
      <c r="DM68" s="296"/>
      <c r="DN68" s="296"/>
      <c r="DO68" s="296"/>
      <c r="DP68" s="296"/>
      <c r="DQ68" s="296"/>
      <c r="DR68" s="296"/>
      <c r="DS68" s="296"/>
      <c r="DT68" s="296"/>
      <c r="DU68" s="296"/>
      <c r="DV68" s="296"/>
      <c r="DW68" s="296"/>
      <c r="DX68" s="296"/>
      <c r="DY68" s="296"/>
      <c r="DZ68" s="296"/>
      <c r="EA68" s="296"/>
      <c r="EB68" s="296"/>
      <c r="EC68" s="296"/>
      <c r="ED68" s="296"/>
      <c r="EE68" s="296"/>
      <c r="EF68" s="296"/>
      <c r="EG68" s="296"/>
      <c r="EH68" s="296"/>
      <c r="EI68" s="296"/>
      <c r="EJ68" s="296"/>
      <c r="EK68" s="296"/>
      <c r="EL68" s="296"/>
      <c r="EM68" s="296"/>
      <c r="EN68" s="296"/>
      <c r="EO68" s="296"/>
      <c r="EP68" s="296"/>
      <c r="EQ68" s="296"/>
      <c r="ER68" s="296"/>
      <c r="ES68" s="296"/>
      <c r="ET68" s="296"/>
      <c r="EU68" s="296"/>
      <c r="EV68" s="296"/>
      <c r="EW68" s="296"/>
      <c r="EX68" s="296"/>
      <c r="EY68" s="296"/>
      <c r="EZ68" s="296"/>
      <c r="FA68" s="296"/>
      <c r="FB68" s="296"/>
      <c r="FC68" s="296"/>
      <c r="FD68" s="296"/>
      <c r="FE68" s="296"/>
      <c r="FF68" s="296"/>
      <c r="FG68" s="296"/>
      <c r="FH68" s="296"/>
      <c r="FI68" s="296"/>
      <c r="FJ68" s="296"/>
      <c r="FK68" s="296"/>
      <c r="FL68" s="296"/>
      <c r="FM68" s="296"/>
      <c r="FN68" s="296"/>
      <c r="FO68" s="296"/>
      <c r="FP68" s="296"/>
      <c r="FQ68" s="296"/>
      <c r="FR68" s="296"/>
      <c r="FS68" s="296"/>
      <c r="FT68" s="296"/>
      <c r="FU68" s="296"/>
      <c r="FV68" s="296"/>
      <c r="FW68" s="296"/>
      <c r="FX68" s="296"/>
      <c r="FY68" s="296"/>
      <c r="FZ68" s="296"/>
      <c r="GA68" s="296"/>
      <c r="GB68" s="296"/>
      <c r="GC68" s="296"/>
      <c r="GD68" s="296"/>
      <c r="GE68" s="296"/>
      <c r="GF68" s="296"/>
      <c r="GG68" s="296"/>
      <c r="GH68" s="296"/>
      <c r="GI68" s="296"/>
      <c r="GJ68" s="296"/>
      <c r="GK68" s="296"/>
      <c r="GL68" s="296"/>
      <c r="GM68" s="296"/>
      <c r="GN68" s="296"/>
      <c r="GO68" s="296"/>
      <c r="GP68" s="296"/>
      <c r="GQ68" s="296"/>
      <c r="GR68" s="296"/>
      <c r="GS68" s="296"/>
      <c r="GT68" s="296"/>
      <c r="GU68" s="296"/>
      <c r="GV68" s="296"/>
      <c r="GW68" s="296"/>
      <c r="GX68" s="296"/>
      <c r="GY68" s="296"/>
      <c r="GZ68" s="296"/>
      <c r="HA68" s="296"/>
      <c r="HB68" s="296"/>
      <c r="HC68" s="296"/>
      <c r="HD68" s="296"/>
      <c r="HE68" s="296"/>
      <c r="HF68" s="296"/>
      <c r="HG68" s="296"/>
      <c r="HH68" s="296"/>
      <c r="HI68" s="296"/>
      <c r="HJ68" s="296"/>
      <c r="HK68" s="296"/>
      <c r="HL68" s="296"/>
      <c r="HM68" s="296"/>
      <c r="HN68" s="296"/>
      <c r="HO68" s="296"/>
      <c r="HP68" s="296"/>
      <c r="HQ68" s="296"/>
      <c r="HR68" s="296"/>
      <c r="HS68" s="296"/>
      <c r="HT68" s="296"/>
      <c r="HU68" s="296"/>
      <c r="HV68" s="296"/>
      <c r="HW68" s="296"/>
      <c r="HX68" s="296"/>
      <c r="HY68" s="296"/>
      <c r="HZ68" s="296"/>
      <c r="IA68" s="296"/>
    </row>
    <row r="69" spans="1:239" s="480" customFormat="1" ht="15">
      <c r="A69" s="295"/>
      <c r="B69" s="296"/>
      <c r="C69" s="1734" t="s">
        <v>277</v>
      </c>
      <c r="D69" s="1734"/>
      <c r="E69" s="1735"/>
      <c r="F69" s="795">
        <v>6.8</v>
      </c>
      <c r="G69" s="778">
        <v>1</v>
      </c>
      <c r="H69" s="791">
        <v>7.1</v>
      </c>
      <c r="I69" s="780">
        <v>1</v>
      </c>
      <c r="J69" s="149">
        <v>7.3</v>
      </c>
      <c r="K69" s="778">
        <v>1</v>
      </c>
      <c r="L69" s="1046">
        <f>SUM(L66:L68)</f>
        <v>7.5472610000000007</v>
      </c>
      <c r="M69" s="899">
        <v>1</v>
      </c>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296"/>
      <c r="ET69" s="296"/>
      <c r="EU69" s="296"/>
      <c r="EV69" s="296"/>
      <c r="EW69" s="296"/>
      <c r="EX69" s="296"/>
      <c r="EY69" s="296"/>
      <c r="EZ69" s="296"/>
      <c r="FA69" s="296"/>
      <c r="FB69" s="296"/>
      <c r="FC69" s="296"/>
      <c r="FD69" s="296"/>
      <c r="FE69" s="296"/>
      <c r="FF69" s="296"/>
      <c r="FG69" s="296"/>
      <c r="FH69" s="296"/>
      <c r="FI69" s="296"/>
      <c r="FJ69" s="296"/>
      <c r="FK69" s="296"/>
      <c r="FL69" s="296"/>
      <c r="FM69" s="296"/>
      <c r="FN69" s="296"/>
      <c r="FO69" s="296"/>
      <c r="FP69" s="296"/>
      <c r="FQ69" s="296"/>
      <c r="FR69" s="296"/>
      <c r="FS69" s="296"/>
      <c r="FT69" s="296"/>
      <c r="FU69" s="296"/>
      <c r="FV69" s="296"/>
      <c r="FW69" s="296"/>
      <c r="FX69" s="296"/>
      <c r="FY69" s="296"/>
      <c r="FZ69" s="296"/>
      <c r="GA69" s="296"/>
      <c r="GB69" s="296"/>
      <c r="GC69" s="296"/>
      <c r="GD69" s="296"/>
      <c r="GE69" s="296"/>
      <c r="GF69" s="296"/>
      <c r="GG69" s="296"/>
      <c r="GH69" s="296"/>
      <c r="GI69" s="296"/>
      <c r="GJ69" s="296"/>
      <c r="GK69" s="296"/>
      <c r="GL69" s="296"/>
      <c r="GM69" s="296"/>
      <c r="GN69" s="296"/>
      <c r="GO69" s="296"/>
      <c r="GP69" s="296"/>
      <c r="GQ69" s="296"/>
      <c r="GR69" s="296"/>
      <c r="GS69" s="296"/>
      <c r="GT69" s="296"/>
      <c r="GU69" s="296"/>
      <c r="GV69" s="296"/>
      <c r="GW69" s="296"/>
      <c r="GX69" s="296"/>
      <c r="GY69" s="296"/>
      <c r="GZ69" s="296"/>
      <c r="HA69" s="296"/>
      <c r="HB69" s="296"/>
      <c r="HC69" s="296"/>
      <c r="HD69" s="296"/>
      <c r="HE69" s="296"/>
      <c r="HF69" s="296"/>
      <c r="HG69" s="296"/>
      <c r="HH69" s="296"/>
      <c r="HI69" s="296"/>
      <c r="HJ69" s="296"/>
      <c r="HK69" s="296"/>
      <c r="HL69" s="296"/>
      <c r="HM69" s="296"/>
      <c r="HN69" s="296"/>
      <c r="HO69" s="296"/>
      <c r="HP69" s="296"/>
      <c r="HQ69" s="296"/>
      <c r="HR69" s="296"/>
      <c r="HS69" s="296"/>
      <c r="HT69" s="296"/>
      <c r="HU69" s="296"/>
      <c r="HV69" s="296"/>
      <c r="HW69" s="296"/>
      <c r="HX69" s="296"/>
      <c r="HY69" s="296"/>
      <c r="HZ69" s="296"/>
      <c r="IA69" s="296"/>
    </row>
    <row r="70" spans="1:239" s="480" customFormat="1" ht="15">
      <c r="A70" s="295"/>
      <c r="B70" s="296"/>
      <c r="C70" s="1714" t="s">
        <v>278</v>
      </c>
      <c r="D70" s="1714"/>
      <c r="E70" s="1733"/>
      <c r="F70" s="796">
        <v>397.8</v>
      </c>
      <c r="G70" s="340" t="s">
        <v>78</v>
      </c>
      <c r="H70" s="792">
        <v>416.3</v>
      </c>
      <c r="I70" s="762" t="s">
        <v>78</v>
      </c>
      <c r="J70" s="50">
        <v>432.2</v>
      </c>
      <c r="K70" s="763" t="s">
        <v>78</v>
      </c>
      <c r="L70" s="1045">
        <v>444.22995199999997</v>
      </c>
      <c r="M70" s="898" t="s">
        <v>78</v>
      </c>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296"/>
      <c r="ET70" s="296"/>
      <c r="EU70" s="296"/>
      <c r="EV70" s="296"/>
      <c r="EW70" s="296"/>
      <c r="EX70" s="296"/>
      <c r="EY70" s="296"/>
      <c r="EZ70" s="296"/>
      <c r="FA70" s="296"/>
      <c r="FB70" s="296"/>
      <c r="FC70" s="296"/>
      <c r="FD70" s="296"/>
      <c r="FE70" s="296"/>
      <c r="FF70" s="296"/>
      <c r="FG70" s="296"/>
      <c r="FH70" s="296"/>
      <c r="FI70" s="296"/>
      <c r="FJ70" s="296"/>
      <c r="FK70" s="296"/>
      <c r="FL70" s="296"/>
      <c r="FM70" s="296"/>
      <c r="FN70" s="296"/>
      <c r="FO70" s="296"/>
      <c r="FP70" s="296"/>
      <c r="FQ70" s="296"/>
      <c r="FR70" s="296"/>
      <c r="FS70" s="296"/>
      <c r="FT70" s="296"/>
      <c r="FU70" s="296"/>
      <c r="FV70" s="296"/>
      <c r="FW70" s="296"/>
      <c r="FX70" s="296"/>
      <c r="FY70" s="296"/>
      <c r="FZ70" s="296"/>
      <c r="GA70" s="296"/>
      <c r="GB70" s="296"/>
      <c r="GC70" s="296"/>
      <c r="GD70" s="296"/>
      <c r="GE70" s="296"/>
      <c r="GF70" s="296"/>
      <c r="GG70" s="296"/>
      <c r="GH70" s="296"/>
      <c r="GI70" s="296"/>
      <c r="GJ70" s="296"/>
      <c r="GK70" s="296"/>
      <c r="GL70" s="296"/>
      <c r="GM70" s="296"/>
      <c r="GN70" s="296"/>
      <c r="GO70" s="296"/>
      <c r="GP70" s="296"/>
      <c r="GQ70" s="296"/>
      <c r="GR70" s="296"/>
      <c r="GS70" s="296"/>
      <c r="GT70" s="296"/>
      <c r="GU70" s="296"/>
      <c r="GV70" s="296"/>
      <c r="GW70" s="296"/>
      <c r="GX70" s="296"/>
      <c r="GY70" s="296"/>
      <c r="GZ70" s="296"/>
      <c r="HA70" s="296"/>
      <c r="HB70" s="296"/>
      <c r="HC70" s="296"/>
      <c r="HD70" s="296"/>
      <c r="HE70" s="296"/>
      <c r="HF70" s="296"/>
      <c r="HG70" s="296"/>
      <c r="HH70" s="296"/>
      <c r="HI70" s="296"/>
      <c r="HJ70" s="296"/>
      <c r="HK70" s="296"/>
      <c r="HL70" s="296"/>
      <c r="HM70" s="296"/>
      <c r="HN70" s="296"/>
      <c r="HO70" s="296"/>
      <c r="HP70" s="296"/>
      <c r="HQ70" s="296"/>
      <c r="HR70" s="296"/>
      <c r="HS70" s="296"/>
      <c r="HT70" s="296"/>
      <c r="HU70" s="296"/>
      <c r="HV70" s="296"/>
      <c r="HW70" s="296"/>
      <c r="HX70" s="296"/>
    </row>
    <row r="71" spans="1:239" s="480" customFormat="1" ht="41.25" customHeight="1">
      <c r="A71" s="295"/>
      <c r="B71" s="296"/>
      <c r="C71" s="1754" t="s">
        <v>1336</v>
      </c>
      <c r="D71" s="1755"/>
      <c r="E71" s="1755"/>
      <c r="F71" s="1755"/>
      <c r="G71" s="1755"/>
      <c r="H71" s="1755"/>
      <c r="I71" s="1755"/>
      <c r="J71" s="1755"/>
      <c r="K71" s="1755"/>
      <c r="L71" s="1755"/>
      <c r="M71" s="175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296"/>
      <c r="CC71" s="296"/>
      <c r="CD71" s="296"/>
      <c r="CE71" s="296"/>
      <c r="CF71" s="296"/>
      <c r="CG71" s="296"/>
      <c r="CH71" s="296"/>
      <c r="CI71" s="296"/>
      <c r="CJ71" s="296"/>
      <c r="CK71" s="296"/>
      <c r="CL71" s="296"/>
      <c r="CM71" s="296"/>
      <c r="CN71" s="296"/>
      <c r="CO71" s="296"/>
      <c r="CP71" s="296"/>
      <c r="CQ71" s="296"/>
      <c r="CR71" s="296"/>
      <c r="CS71" s="296"/>
      <c r="CT71" s="296"/>
      <c r="CU71" s="296"/>
      <c r="CV71" s="296"/>
      <c r="CW71" s="296"/>
      <c r="CX71" s="296"/>
      <c r="CY71" s="296"/>
      <c r="CZ71" s="296"/>
      <c r="DA71" s="296"/>
      <c r="DB71" s="296"/>
      <c r="DC71" s="296"/>
      <c r="DD71" s="296"/>
      <c r="DE71" s="296"/>
      <c r="DF71" s="296"/>
      <c r="DG71" s="296"/>
      <c r="DH71" s="296"/>
      <c r="DI71" s="296"/>
      <c r="DJ71" s="296"/>
      <c r="DK71" s="296"/>
      <c r="DL71" s="296"/>
      <c r="DM71" s="296"/>
      <c r="DN71" s="296"/>
      <c r="DO71" s="296"/>
      <c r="DP71" s="296"/>
      <c r="DQ71" s="296"/>
      <c r="DR71" s="296"/>
      <c r="DS71" s="296"/>
      <c r="DT71" s="296"/>
      <c r="DU71" s="296"/>
      <c r="DV71" s="296"/>
      <c r="DW71" s="296"/>
      <c r="DX71" s="296"/>
      <c r="DY71" s="296"/>
      <c r="DZ71" s="296"/>
      <c r="EA71" s="296"/>
      <c r="EB71" s="296"/>
      <c r="EC71" s="296"/>
      <c r="ED71" s="296"/>
      <c r="EE71" s="296"/>
      <c r="EF71" s="296"/>
      <c r="EG71" s="296"/>
      <c r="EH71" s="296"/>
      <c r="EI71" s="296"/>
      <c r="EJ71" s="296"/>
      <c r="EK71" s="296"/>
      <c r="EL71" s="296"/>
      <c r="EM71" s="296"/>
      <c r="EN71" s="296"/>
      <c r="EO71" s="296"/>
      <c r="EP71" s="296"/>
      <c r="EQ71" s="296"/>
      <c r="ER71" s="296"/>
      <c r="ES71" s="296"/>
      <c r="ET71" s="296"/>
      <c r="EU71" s="296"/>
      <c r="EV71" s="296"/>
      <c r="EW71" s="296"/>
      <c r="EX71" s="296"/>
      <c r="EY71" s="296"/>
      <c r="EZ71" s="296"/>
      <c r="FA71" s="296"/>
      <c r="FB71" s="296"/>
      <c r="FC71" s="296"/>
      <c r="FD71" s="296"/>
      <c r="FE71" s="296"/>
      <c r="FF71" s="296"/>
      <c r="FG71" s="296"/>
      <c r="FH71" s="296"/>
      <c r="FI71" s="296"/>
      <c r="FJ71" s="296"/>
      <c r="FK71" s="296"/>
      <c r="FL71" s="296"/>
      <c r="FM71" s="296"/>
      <c r="FN71" s="296"/>
      <c r="FO71" s="296"/>
      <c r="FP71" s="296"/>
      <c r="FQ71" s="296"/>
      <c r="FR71" s="296"/>
      <c r="FS71" s="296"/>
      <c r="FT71" s="296"/>
      <c r="FU71" s="296"/>
      <c r="FV71" s="296"/>
      <c r="FW71" s="296"/>
      <c r="FX71" s="296"/>
      <c r="FY71" s="296"/>
      <c r="FZ71" s="296"/>
      <c r="GA71" s="296"/>
      <c r="GB71" s="296"/>
      <c r="GC71" s="296"/>
      <c r="GD71" s="296"/>
      <c r="GE71" s="296"/>
      <c r="GF71" s="296"/>
      <c r="GG71" s="296"/>
      <c r="GH71" s="296"/>
      <c r="GI71" s="296"/>
      <c r="GJ71" s="296"/>
      <c r="GK71" s="296"/>
      <c r="GL71" s="296"/>
      <c r="GM71" s="296"/>
      <c r="GN71" s="296"/>
      <c r="GO71" s="296"/>
      <c r="GP71" s="296"/>
      <c r="GQ71" s="296"/>
      <c r="GR71" s="296"/>
      <c r="GS71" s="296"/>
      <c r="GT71" s="296"/>
      <c r="GU71" s="296"/>
      <c r="GV71" s="296"/>
      <c r="GW71" s="296"/>
      <c r="GX71" s="296"/>
      <c r="GY71" s="296"/>
      <c r="GZ71" s="296"/>
      <c r="HA71" s="296"/>
      <c r="HB71" s="296"/>
      <c r="HC71" s="296"/>
      <c r="HD71" s="296"/>
      <c r="HE71" s="296"/>
      <c r="HF71" s="296"/>
      <c r="HG71" s="296"/>
      <c r="HH71" s="296"/>
      <c r="HI71" s="296"/>
      <c r="HJ71" s="296"/>
      <c r="HK71" s="296"/>
      <c r="HL71" s="296"/>
      <c r="HM71" s="296"/>
      <c r="HN71" s="296"/>
      <c r="HO71" s="296"/>
      <c r="HP71" s="296"/>
      <c r="HQ71" s="296"/>
      <c r="HR71" s="296"/>
      <c r="HS71" s="296"/>
      <c r="HT71" s="296"/>
      <c r="HU71" s="296"/>
      <c r="HV71" s="296"/>
      <c r="HW71" s="296"/>
      <c r="HX71" s="296"/>
    </row>
    <row r="72" spans="1:239" s="480" customFormat="1">
      <c r="A72" s="295"/>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96"/>
      <c r="DW72" s="296"/>
      <c r="DX72" s="296"/>
      <c r="DY72" s="296"/>
      <c r="DZ72" s="296"/>
      <c r="EA72" s="296"/>
      <c r="EB72" s="296"/>
      <c r="EC72" s="296"/>
      <c r="ED72" s="296"/>
      <c r="EE72" s="296"/>
      <c r="EF72" s="296"/>
      <c r="EG72" s="296"/>
      <c r="EH72" s="296"/>
      <c r="EI72" s="296"/>
      <c r="EJ72" s="296"/>
      <c r="EK72" s="296"/>
      <c r="EL72" s="296"/>
      <c r="EM72" s="296"/>
      <c r="EN72" s="296"/>
      <c r="EO72" s="296"/>
      <c r="EP72" s="296"/>
      <c r="EQ72" s="296"/>
      <c r="ER72" s="296"/>
      <c r="ES72" s="296"/>
      <c r="ET72" s="296"/>
      <c r="EU72" s="296"/>
      <c r="EV72" s="296"/>
      <c r="EW72" s="296"/>
      <c r="EX72" s="296"/>
      <c r="EY72" s="296"/>
      <c r="EZ72" s="296"/>
      <c r="FA72" s="296"/>
      <c r="FB72" s="296"/>
      <c r="FC72" s="296"/>
      <c r="FD72" s="296"/>
      <c r="FE72" s="296"/>
      <c r="FF72" s="296"/>
      <c r="FG72" s="296"/>
      <c r="FH72" s="296"/>
      <c r="FI72" s="296"/>
      <c r="FJ72" s="296"/>
      <c r="FK72" s="296"/>
      <c r="FL72" s="296"/>
      <c r="FM72" s="296"/>
      <c r="FN72" s="296"/>
      <c r="FO72" s="296"/>
      <c r="FP72" s="296"/>
      <c r="FQ72" s="296"/>
      <c r="FR72" s="296"/>
      <c r="FS72" s="296"/>
      <c r="FT72" s="296"/>
      <c r="FU72" s="296"/>
      <c r="FV72" s="296"/>
      <c r="FW72" s="296"/>
      <c r="FX72" s="296"/>
      <c r="FY72" s="296"/>
      <c r="FZ72" s="296"/>
      <c r="GA72" s="296"/>
      <c r="GB72" s="296"/>
      <c r="GC72" s="296"/>
      <c r="GD72" s="296"/>
      <c r="GE72" s="296"/>
      <c r="GF72" s="296"/>
      <c r="GG72" s="296"/>
      <c r="GH72" s="296"/>
      <c r="GI72" s="296"/>
      <c r="GJ72" s="296"/>
      <c r="GK72" s="296"/>
      <c r="GL72" s="296"/>
      <c r="GM72" s="296"/>
      <c r="GN72" s="296"/>
      <c r="GO72" s="296"/>
      <c r="GP72" s="296"/>
      <c r="GQ72" s="296"/>
      <c r="GR72" s="296"/>
      <c r="GS72" s="296"/>
      <c r="GT72" s="296"/>
      <c r="GU72" s="296"/>
      <c r="GV72" s="296"/>
      <c r="GW72" s="296"/>
      <c r="GX72" s="296"/>
      <c r="GY72" s="296"/>
      <c r="GZ72" s="296"/>
      <c r="HA72" s="296"/>
      <c r="HB72" s="296"/>
      <c r="HC72" s="296"/>
      <c r="HD72" s="296"/>
      <c r="HE72" s="296"/>
      <c r="HF72" s="296"/>
      <c r="HG72" s="296"/>
      <c r="HH72" s="296"/>
      <c r="HI72" s="296"/>
      <c r="HJ72" s="296"/>
      <c r="HK72" s="296"/>
      <c r="HL72" s="296"/>
      <c r="HM72" s="296"/>
      <c r="HN72" s="296"/>
      <c r="HO72" s="296"/>
      <c r="HP72" s="296"/>
      <c r="HQ72" s="296"/>
      <c r="HR72" s="296"/>
      <c r="HS72" s="296"/>
      <c r="HT72" s="296"/>
      <c r="HU72" s="296"/>
      <c r="HV72" s="296"/>
      <c r="HW72" s="296"/>
      <c r="HX72" s="296"/>
      <c r="HY72" s="296"/>
      <c r="HZ72" s="296"/>
    </row>
    <row r="73" spans="1:239" s="480" customFormat="1">
      <c r="A73" s="295"/>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96"/>
      <c r="DW73" s="296"/>
      <c r="DX73" s="296"/>
      <c r="DY73" s="296"/>
      <c r="DZ73" s="296"/>
      <c r="EA73" s="296"/>
      <c r="EB73" s="296"/>
      <c r="EC73" s="296"/>
      <c r="ED73" s="296"/>
      <c r="EE73" s="296"/>
      <c r="EF73" s="296"/>
      <c r="EG73" s="296"/>
      <c r="EH73" s="296"/>
      <c r="EI73" s="296"/>
      <c r="EJ73" s="296"/>
      <c r="EK73" s="296"/>
      <c r="EL73" s="296"/>
      <c r="EM73" s="296"/>
      <c r="EN73" s="296"/>
      <c r="EO73" s="296"/>
      <c r="EP73" s="296"/>
      <c r="EQ73" s="296"/>
      <c r="ER73" s="296"/>
      <c r="ES73" s="296"/>
      <c r="ET73" s="296"/>
      <c r="EU73" s="296"/>
      <c r="EV73" s="296"/>
      <c r="EW73" s="296"/>
      <c r="EX73" s="296"/>
      <c r="EY73" s="296"/>
      <c r="EZ73" s="296"/>
      <c r="FA73" s="296"/>
      <c r="FB73" s="296"/>
      <c r="FC73" s="296"/>
      <c r="FD73" s="296"/>
      <c r="FE73" s="296"/>
      <c r="FF73" s="296"/>
      <c r="FG73" s="296"/>
      <c r="FH73" s="296"/>
      <c r="FI73" s="296"/>
      <c r="FJ73" s="296"/>
      <c r="FK73" s="296"/>
      <c r="FL73" s="296"/>
      <c r="FM73" s="296"/>
      <c r="FN73" s="296"/>
      <c r="FO73" s="296"/>
      <c r="FP73" s="296"/>
      <c r="FQ73" s="296"/>
      <c r="FR73" s="296"/>
      <c r="FS73" s="296"/>
      <c r="FT73" s="296"/>
      <c r="FU73" s="296"/>
      <c r="FV73" s="296"/>
      <c r="FW73" s="296"/>
      <c r="FX73" s="296"/>
      <c r="FY73" s="296"/>
      <c r="FZ73" s="296"/>
      <c r="GA73" s="296"/>
      <c r="GB73" s="296"/>
      <c r="GC73" s="296"/>
      <c r="GD73" s="296"/>
      <c r="GE73" s="296"/>
      <c r="GF73" s="296"/>
      <c r="GG73" s="296"/>
      <c r="GH73" s="296"/>
      <c r="GI73" s="296"/>
      <c r="GJ73" s="296"/>
      <c r="GK73" s="296"/>
      <c r="GL73" s="296"/>
      <c r="GM73" s="296"/>
      <c r="GN73" s="296"/>
      <c r="GO73" s="296"/>
      <c r="GP73" s="296"/>
      <c r="GQ73" s="296"/>
      <c r="GR73" s="296"/>
      <c r="GS73" s="296"/>
      <c r="GT73" s="296"/>
      <c r="GU73" s="296"/>
      <c r="GV73" s="296"/>
      <c r="GW73" s="296"/>
      <c r="GX73" s="296"/>
      <c r="GY73" s="296"/>
      <c r="GZ73" s="296"/>
      <c r="HA73" s="296"/>
      <c r="HB73" s="296"/>
      <c r="HC73" s="296"/>
      <c r="HD73" s="296"/>
      <c r="HE73" s="296"/>
      <c r="HF73" s="296"/>
      <c r="HG73" s="296"/>
      <c r="HH73" s="296"/>
      <c r="HI73" s="296"/>
      <c r="HJ73" s="296"/>
      <c r="HK73" s="296"/>
      <c r="HL73" s="296"/>
      <c r="HM73" s="296"/>
      <c r="HN73" s="296"/>
      <c r="HO73" s="296"/>
      <c r="HP73" s="296"/>
      <c r="HQ73" s="296"/>
      <c r="HR73" s="296"/>
      <c r="HS73" s="296"/>
      <c r="HT73" s="296"/>
      <c r="HU73" s="296"/>
      <c r="HV73" s="296"/>
      <c r="HW73" s="296"/>
      <c r="HX73" s="296"/>
      <c r="HY73" s="296"/>
      <c r="HZ73" s="296"/>
    </row>
    <row r="74" spans="1:239" s="480" customFormat="1" ht="15.5">
      <c r="A74" s="295"/>
      <c r="B74" s="296"/>
      <c r="C74" s="1736" t="s">
        <v>1337</v>
      </c>
      <c r="D74" s="1737"/>
      <c r="E74" s="1737"/>
      <c r="F74" s="1737"/>
      <c r="G74" s="1737"/>
      <c r="H74" s="1737"/>
      <c r="I74" s="1737"/>
      <c r="J74" s="1737"/>
      <c r="K74" s="1737"/>
      <c r="L74" s="1737"/>
      <c r="M74" s="1737"/>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c r="CU74" s="296"/>
      <c r="CV74" s="296"/>
      <c r="CW74" s="296"/>
      <c r="CX74" s="296"/>
      <c r="CY74" s="296"/>
      <c r="CZ74" s="296"/>
      <c r="DA74" s="296"/>
      <c r="DB74" s="296"/>
      <c r="DC74" s="296"/>
      <c r="DD74" s="296"/>
      <c r="DE74" s="296"/>
      <c r="DF74" s="296"/>
      <c r="DG74" s="296"/>
      <c r="DH74" s="296"/>
      <c r="DI74" s="296"/>
      <c r="DJ74" s="296"/>
      <c r="DK74" s="296"/>
      <c r="DL74" s="296"/>
      <c r="DM74" s="296"/>
      <c r="DN74" s="296"/>
      <c r="DO74" s="296"/>
      <c r="DP74" s="296"/>
      <c r="DQ74" s="296"/>
      <c r="DR74" s="296"/>
      <c r="DS74" s="296"/>
      <c r="DT74" s="296"/>
      <c r="DU74" s="296"/>
      <c r="DV74" s="296"/>
      <c r="DW74" s="296"/>
      <c r="DX74" s="296"/>
      <c r="DY74" s="296"/>
      <c r="DZ74" s="296"/>
      <c r="EA74" s="296"/>
      <c r="EB74" s="296"/>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G74" s="296"/>
      <c r="FH74" s="296"/>
      <c r="FI74" s="296"/>
      <c r="FJ74" s="296"/>
      <c r="FK74" s="296"/>
      <c r="FL74" s="296"/>
      <c r="FM74" s="296"/>
      <c r="FN74" s="296"/>
      <c r="FO74" s="296"/>
      <c r="FP74" s="296"/>
      <c r="FQ74" s="296"/>
      <c r="FR74" s="296"/>
      <c r="FS74" s="296"/>
      <c r="FT74" s="296"/>
      <c r="FU74" s="296"/>
      <c r="FV74" s="296"/>
      <c r="FW74" s="296"/>
      <c r="FX74" s="296"/>
      <c r="FY74" s="296"/>
      <c r="FZ74" s="296"/>
      <c r="GA74" s="296"/>
      <c r="GB74" s="296"/>
      <c r="GC74" s="296"/>
      <c r="GD74" s="296"/>
      <c r="GE74" s="296"/>
      <c r="GF74" s="296"/>
      <c r="GG74" s="296"/>
      <c r="GH74" s="296"/>
      <c r="GI74" s="296"/>
      <c r="GJ74" s="296"/>
      <c r="GK74" s="296"/>
      <c r="GL74" s="296"/>
      <c r="GM74" s="296"/>
      <c r="GN74" s="296"/>
      <c r="GO74" s="296"/>
      <c r="GP74" s="296"/>
      <c r="GQ74" s="296"/>
      <c r="GR74" s="296"/>
      <c r="GS74" s="296"/>
      <c r="GT74" s="296"/>
      <c r="GU74" s="296"/>
      <c r="GV74" s="296"/>
      <c r="GW74" s="296"/>
      <c r="GX74" s="296"/>
      <c r="GY74" s="296"/>
      <c r="GZ74" s="296"/>
      <c r="HA74" s="296"/>
      <c r="HB74" s="296"/>
      <c r="HC74" s="296"/>
      <c r="HD74" s="296"/>
      <c r="HE74" s="296"/>
      <c r="HF74" s="296"/>
      <c r="HG74" s="296"/>
      <c r="HH74" s="296"/>
      <c r="HI74" s="296"/>
      <c r="HJ74" s="296"/>
      <c r="HK74" s="296"/>
      <c r="HL74" s="296"/>
      <c r="HM74" s="296"/>
      <c r="HN74" s="296"/>
      <c r="HO74" s="296"/>
      <c r="HP74" s="296"/>
      <c r="HQ74" s="296"/>
      <c r="HR74" s="296"/>
      <c r="HS74" s="296"/>
      <c r="HT74" s="296"/>
      <c r="HU74" s="296"/>
      <c r="HV74" s="296"/>
      <c r="HW74" s="296"/>
      <c r="HX74" s="296"/>
      <c r="HY74" s="296"/>
      <c r="HZ74" s="296"/>
    </row>
    <row r="75" spans="1:239" s="480" customFormat="1" ht="15">
      <c r="A75" s="295"/>
      <c r="B75" s="296"/>
      <c r="C75" s="1357" t="s">
        <v>279</v>
      </c>
      <c r="D75" s="1357"/>
      <c r="E75" s="1357"/>
      <c r="F75" s="1357"/>
      <c r="G75" s="1357"/>
      <c r="H75" s="1357"/>
      <c r="I75" s="1357"/>
      <c r="J75" s="1357"/>
      <c r="K75" s="1357"/>
      <c r="L75" s="1357"/>
      <c r="M75" s="1357"/>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6"/>
      <c r="FX75" s="296"/>
      <c r="FY75" s="296"/>
      <c r="FZ75" s="296"/>
      <c r="GA75" s="296"/>
      <c r="GB75" s="296"/>
      <c r="GC75" s="296"/>
      <c r="GD75" s="296"/>
      <c r="GE75" s="296"/>
      <c r="GF75" s="296"/>
      <c r="GG75" s="296"/>
      <c r="GH75" s="296"/>
      <c r="GI75" s="296"/>
      <c r="GJ75" s="296"/>
      <c r="GK75" s="296"/>
      <c r="GL75" s="296"/>
      <c r="GM75" s="296"/>
      <c r="GN75" s="296"/>
      <c r="GO75" s="296"/>
      <c r="GP75" s="296"/>
      <c r="GQ75" s="296"/>
      <c r="GR75" s="296"/>
      <c r="GS75" s="296"/>
      <c r="GT75" s="296"/>
      <c r="GU75" s="296"/>
      <c r="GV75" s="296"/>
      <c r="GW75" s="296"/>
      <c r="GX75" s="296"/>
      <c r="GY75" s="296"/>
      <c r="GZ75" s="296"/>
      <c r="HA75" s="296"/>
      <c r="HB75" s="296"/>
      <c r="HC75" s="296"/>
      <c r="HD75" s="296"/>
      <c r="HE75" s="296"/>
      <c r="HF75" s="296"/>
      <c r="HG75" s="296"/>
      <c r="HH75" s="296"/>
      <c r="HI75" s="296"/>
      <c r="HJ75" s="296"/>
      <c r="HK75" s="296"/>
      <c r="HL75" s="296"/>
      <c r="HM75" s="296"/>
      <c r="HN75" s="296"/>
      <c r="HO75" s="296"/>
      <c r="HP75" s="296"/>
      <c r="HQ75" s="296"/>
      <c r="HR75" s="296"/>
      <c r="HS75" s="296"/>
      <c r="HT75" s="296"/>
      <c r="HU75" s="296"/>
      <c r="HV75" s="296"/>
      <c r="HW75" s="296"/>
      <c r="HX75" s="296"/>
      <c r="HY75" s="296"/>
      <c r="HZ75" s="296"/>
    </row>
    <row r="76" spans="1:239" s="480" customFormat="1" ht="15">
      <c r="A76" s="295"/>
      <c r="B76" s="296"/>
      <c r="C76" s="1262"/>
      <c r="D76" s="1262"/>
      <c r="E76" s="1262"/>
      <c r="F76" s="1321">
        <v>2022</v>
      </c>
      <c r="G76" s="1321"/>
      <c r="H76" s="1321">
        <v>2023</v>
      </c>
      <c r="I76" s="1321"/>
      <c r="J76" s="1321">
        <v>2024</v>
      </c>
      <c r="K76" s="1321"/>
      <c r="L76" s="1321">
        <v>2025</v>
      </c>
      <c r="M76" s="1321"/>
      <c r="N76" s="296"/>
      <c r="O76" s="296"/>
      <c r="P76" s="296"/>
      <c r="Q76" s="296"/>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6"/>
      <c r="FX76" s="296"/>
      <c r="FY76" s="296"/>
      <c r="FZ76" s="296"/>
      <c r="GA76" s="296"/>
      <c r="GB76" s="296"/>
      <c r="GC76" s="296"/>
      <c r="GD76" s="296"/>
      <c r="GE76" s="296"/>
      <c r="GF76" s="296"/>
      <c r="GG76" s="296"/>
      <c r="GH76" s="296"/>
      <c r="GI76" s="296"/>
      <c r="GJ76" s="296"/>
      <c r="GK76" s="296"/>
      <c r="GL76" s="296"/>
      <c r="GM76" s="296"/>
      <c r="GN76" s="296"/>
      <c r="GO76" s="296"/>
      <c r="GP76" s="296"/>
      <c r="GQ76" s="296"/>
      <c r="GR76" s="296"/>
      <c r="GS76" s="296"/>
      <c r="GT76" s="296"/>
      <c r="GU76" s="296"/>
      <c r="GV76" s="296"/>
      <c r="GW76" s="296"/>
      <c r="GX76" s="296"/>
      <c r="GY76" s="296"/>
      <c r="GZ76" s="296"/>
      <c r="HA76" s="296"/>
      <c r="HB76" s="296"/>
      <c r="HC76" s="296"/>
      <c r="HD76" s="296"/>
      <c r="HE76" s="296"/>
      <c r="HF76" s="296"/>
      <c r="HG76" s="296"/>
      <c r="HH76" s="296"/>
      <c r="HI76" s="296"/>
      <c r="HJ76" s="296"/>
      <c r="HK76" s="296"/>
      <c r="HL76" s="296"/>
      <c r="HM76" s="296"/>
      <c r="HN76" s="296"/>
      <c r="HO76" s="296"/>
      <c r="HP76" s="296"/>
      <c r="HQ76" s="296"/>
      <c r="HR76" s="296"/>
      <c r="HS76" s="296"/>
      <c r="HT76" s="296"/>
      <c r="HU76" s="296"/>
      <c r="HV76" s="296"/>
      <c r="HW76" s="296"/>
      <c r="HX76" s="296"/>
      <c r="HY76" s="296"/>
      <c r="HZ76" s="296"/>
    </row>
    <row r="77" spans="1:239" s="480" customFormat="1" ht="17">
      <c r="A77" s="295"/>
      <c r="B77" s="296"/>
      <c r="C77" s="1340" t="s">
        <v>49</v>
      </c>
      <c r="D77" s="1340"/>
      <c r="E77" s="1340"/>
      <c r="F77" s="300" t="s">
        <v>260</v>
      </c>
      <c r="G77" s="300" t="s">
        <v>261</v>
      </c>
      <c r="H77" s="300" t="s">
        <v>260</v>
      </c>
      <c r="I77" s="300" t="s">
        <v>261</v>
      </c>
      <c r="J77" s="300" t="s">
        <v>260</v>
      </c>
      <c r="K77" s="300" t="s">
        <v>261</v>
      </c>
      <c r="L77" s="300" t="s">
        <v>260</v>
      </c>
      <c r="M77" s="300" t="s">
        <v>261</v>
      </c>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6"/>
      <c r="FX77" s="296"/>
      <c r="FY77" s="296"/>
      <c r="FZ77" s="296"/>
      <c r="GA77" s="296"/>
      <c r="GB77" s="296"/>
      <c r="GC77" s="296"/>
      <c r="GD77" s="296"/>
      <c r="GE77" s="296"/>
      <c r="GF77" s="296"/>
      <c r="GG77" s="296"/>
      <c r="GH77" s="296"/>
      <c r="GI77" s="296"/>
      <c r="GJ77" s="296"/>
      <c r="GK77" s="296"/>
      <c r="GL77" s="296"/>
      <c r="GM77" s="296"/>
      <c r="GN77" s="296"/>
      <c r="GO77" s="296"/>
      <c r="GP77" s="296"/>
      <c r="GQ77" s="296"/>
      <c r="GR77" s="296"/>
      <c r="GS77" s="296"/>
      <c r="GT77" s="296"/>
      <c r="GU77" s="296"/>
      <c r="GV77" s="296"/>
      <c r="GW77" s="296"/>
      <c r="GX77" s="296"/>
      <c r="GY77" s="296"/>
      <c r="GZ77" s="296"/>
      <c r="HA77" s="296"/>
      <c r="HB77" s="296"/>
      <c r="HC77" s="296"/>
      <c r="HD77" s="296"/>
      <c r="HE77" s="296"/>
      <c r="HF77" s="296"/>
      <c r="HG77" s="296"/>
      <c r="HH77" s="296"/>
      <c r="HI77" s="296"/>
      <c r="HJ77" s="296"/>
      <c r="HK77" s="296"/>
      <c r="HL77" s="296"/>
      <c r="HM77" s="296"/>
      <c r="HN77" s="296"/>
      <c r="HO77" s="296"/>
      <c r="HP77" s="296"/>
      <c r="HQ77" s="296"/>
      <c r="HR77" s="296"/>
      <c r="HS77" s="296"/>
      <c r="HT77" s="296"/>
      <c r="HU77" s="296"/>
      <c r="HV77" s="296"/>
      <c r="HW77" s="296"/>
      <c r="HX77" s="296"/>
    </row>
    <row r="78" spans="1:239" s="480" customFormat="1" ht="15">
      <c r="A78" s="295"/>
      <c r="B78" s="296"/>
      <c r="C78" s="1714" t="s">
        <v>280</v>
      </c>
      <c r="D78" s="1714"/>
      <c r="E78" s="1733"/>
      <c r="F78" s="781">
        <v>971.3</v>
      </c>
      <c r="G78" s="763">
        <v>0.72</v>
      </c>
      <c r="H78" s="784">
        <v>917.1</v>
      </c>
      <c r="I78" s="779">
        <v>0.69</v>
      </c>
      <c r="J78" s="781">
        <v>655.4</v>
      </c>
      <c r="K78" s="763">
        <v>0.67</v>
      </c>
      <c r="L78" s="1045">
        <v>640.84006629199996</v>
      </c>
      <c r="M78" s="566">
        <f>L78/$L$84</f>
        <v>0.67078991312758696</v>
      </c>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296"/>
      <c r="BU78" s="296"/>
      <c r="BV78" s="296"/>
      <c r="BW78" s="296"/>
      <c r="BX78" s="296"/>
      <c r="BY78" s="296"/>
      <c r="BZ78" s="296"/>
      <c r="CA78" s="296"/>
      <c r="CB78" s="296"/>
      <c r="CC78" s="296"/>
      <c r="CD78" s="296"/>
      <c r="CE78" s="296"/>
      <c r="CF78" s="296"/>
      <c r="CG78" s="296"/>
      <c r="CH78" s="296"/>
      <c r="CI78" s="296"/>
      <c r="CJ78" s="296"/>
      <c r="CK78" s="296"/>
      <c r="CL78" s="296"/>
      <c r="CM78" s="296"/>
      <c r="CN78" s="296"/>
      <c r="CO78" s="296"/>
      <c r="CP78" s="296"/>
      <c r="CQ78" s="296"/>
      <c r="CR78" s="296"/>
      <c r="CS78" s="296"/>
      <c r="CT78" s="296"/>
      <c r="CU78" s="296"/>
      <c r="CV78" s="296"/>
      <c r="CW78" s="296"/>
      <c r="CX78" s="296"/>
      <c r="CY78" s="296"/>
      <c r="CZ78" s="296"/>
      <c r="DA78" s="296"/>
      <c r="DB78" s="296"/>
      <c r="DC78" s="296"/>
      <c r="DD78" s="296"/>
      <c r="DE78" s="296"/>
      <c r="DF78" s="296"/>
      <c r="DG78" s="296"/>
      <c r="DH78" s="296"/>
      <c r="DI78" s="296"/>
      <c r="DJ78" s="296"/>
      <c r="DK78" s="296"/>
      <c r="DL78" s="296"/>
      <c r="DM78" s="296"/>
      <c r="DN78" s="296"/>
      <c r="DO78" s="296"/>
      <c r="DP78" s="296"/>
      <c r="DQ78" s="296"/>
      <c r="DR78" s="296"/>
      <c r="DS78" s="296"/>
      <c r="DT78" s="296"/>
      <c r="DU78" s="296"/>
      <c r="DV78" s="296"/>
      <c r="DW78" s="296"/>
      <c r="DX78" s="296"/>
      <c r="DY78" s="296"/>
      <c r="DZ78" s="296"/>
      <c r="EA78" s="296"/>
      <c r="EB78" s="296"/>
      <c r="EC78" s="296"/>
      <c r="ED78" s="296"/>
      <c r="EE78" s="296"/>
      <c r="EF78" s="296"/>
      <c r="EG78" s="296"/>
      <c r="EH78" s="296"/>
      <c r="EI78" s="296"/>
      <c r="EJ78" s="296"/>
      <c r="EK78" s="296"/>
      <c r="EL78" s="296"/>
      <c r="EM78" s="296"/>
      <c r="EN78" s="296"/>
      <c r="EO78" s="296"/>
      <c r="EP78" s="296"/>
      <c r="EQ78" s="296"/>
      <c r="ER78" s="296"/>
      <c r="ES78" s="296"/>
      <c r="ET78" s="296"/>
      <c r="EU78" s="296"/>
      <c r="EV78" s="296"/>
      <c r="EW78" s="296"/>
      <c r="EX78" s="296"/>
      <c r="EY78" s="296"/>
      <c r="EZ78" s="296"/>
      <c r="FA78" s="296"/>
      <c r="FB78" s="296"/>
      <c r="FC78" s="296"/>
      <c r="FD78" s="296"/>
      <c r="FE78" s="296"/>
      <c r="FF78" s="296"/>
      <c r="FG78" s="296"/>
      <c r="FH78" s="296"/>
      <c r="FI78" s="296"/>
      <c r="FJ78" s="296"/>
      <c r="FK78" s="296"/>
      <c r="FL78" s="296"/>
      <c r="FM78" s="296"/>
      <c r="FN78" s="296"/>
      <c r="FO78" s="296"/>
      <c r="FP78" s="296"/>
      <c r="FQ78" s="296"/>
      <c r="FR78" s="296"/>
      <c r="FS78" s="296"/>
      <c r="FT78" s="296"/>
      <c r="FU78" s="296"/>
      <c r="FV78" s="296"/>
      <c r="FW78" s="296"/>
      <c r="FX78" s="296"/>
      <c r="FY78" s="296"/>
      <c r="FZ78" s="296"/>
      <c r="GA78" s="296"/>
      <c r="GB78" s="296"/>
      <c r="GC78" s="296"/>
      <c r="GD78" s="296"/>
      <c r="GE78" s="296"/>
      <c r="GF78" s="296"/>
      <c r="GG78" s="296"/>
      <c r="GH78" s="296"/>
      <c r="GI78" s="296"/>
      <c r="GJ78" s="296"/>
      <c r="GK78" s="296"/>
      <c r="GL78" s="296"/>
      <c r="GM78" s="296"/>
      <c r="GN78" s="296"/>
      <c r="GO78" s="296"/>
      <c r="GP78" s="296"/>
      <c r="GQ78" s="296"/>
      <c r="GR78" s="296"/>
      <c r="GS78" s="296"/>
      <c r="GT78" s="296"/>
      <c r="GU78" s="296"/>
      <c r="GV78" s="296"/>
      <c r="GW78" s="296"/>
      <c r="GX78" s="296"/>
      <c r="GY78" s="296"/>
      <c r="GZ78" s="296"/>
      <c r="HA78" s="296"/>
      <c r="HB78" s="296"/>
      <c r="HC78" s="296"/>
      <c r="HD78" s="296"/>
      <c r="HE78" s="296"/>
      <c r="HF78" s="296"/>
      <c r="HG78" s="296"/>
      <c r="HH78" s="296"/>
      <c r="HI78" s="296"/>
      <c r="HJ78" s="296"/>
      <c r="HK78" s="296"/>
      <c r="HL78" s="296"/>
      <c r="HM78" s="296"/>
      <c r="HN78" s="296"/>
      <c r="HO78" s="296"/>
      <c r="HP78" s="296"/>
      <c r="HQ78" s="296"/>
      <c r="HR78" s="296"/>
      <c r="HS78" s="296"/>
      <c r="HT78" s="296"/>
      <c r="HU78" s="296"/>
      <c r="HV78" s="296"/>
      <c r="HW78" s="296"/>
      <c r="HX78" s="296"/>
    </row>
    <row r="79" spans="1:239" s="480" customFormat="1" ht="15">
      <c r="A79" s="295"/>
      <c r="B79" s="296"/>
      <c r="C79" s="1714" t="s">
        <v>281</v>
      </c>
      <c r="D79" s="1714"/>
      <c r="E79" s="1733"/>
      <c r="F79" s="755">
        <v>51.1</v>
      </c>
      <c r="G79" s="340">
        <v>0.04</v>
      </c>
      <c r="H79" s="756">
        <v>48.5</v>
      </c>
      <c r="I79" s="762">
        <v>0.04</v>
      </c>
      <c r="J79" s="755">
        <v>53.6</v>
      </c>
      <c r="K79" s="340">
        <v>0.06</v>
      </c>
      <c r="L79" s="1045">
        <v>46.859743734000006</v>
      </c>
      <c r="M79" s="566">
        <f t="shared" ref="M79:M83" si="3">L79/$L$84</f>
        <v>4.9049747482842819E-2</v>
      </c>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296"/>
      <c r="CD79" s="296"/>
      <c r="CE79" s="296"/>
      <c r="CF79" s="296"/>
      <c r="CG79" s="296"/>
      <c r="CH79" s="296"/>
      <c r="CI79" s="296"/>
      <c r="CJ79" s="296"/>
      <c r="CK79" s="296"/>
      <c r="CL79" s="296"/>
      <c r="CM79" s="296"/>
      <c r="CN79" s="296"/>
      <c r="CO79" s="296"/>
      <c r="CP79" s="296"/>
      <c r="CQ79" s="296"/>
      <c r="CR79" s="296"/>
      <c r="CS79" s="296"/>
      <c r="CT79" s="296"/>
      <c r="CU79" s="296"/>
      <c r="CV79" s="296"/>
      <c r="CW79" s="296"/>
      <c r="CX79" s="296"/>
      <c r="CY79" s="296"/>
      <c r="CZ79" s="296"/>
      <c r="DA79" s="296"/>
      <c r="DB79" s="296"/>
      <c r="DC79" s="296"/>
      <c r="DD79" s="296"/>
      <c r="DE79" s="296"/>
      <c r="DF79" s="296"/>
      <c r="DG79" s="296"/>
      <c r="DH79" s="296"/>
      <c r="DI79" s="296"/>
      <c r="DJ79" s="296"/>
      <c r="DK79" s="296"/>
      <c r="DL79" s="296"/>
      <c r="DM79" s="296"/>
      <c r="DN79" s="296"/>
      <c r="DO79" s="296"/>
      <c r="DP79" s="296"/>
      <c r="DQ79" s="296"/>
      <c r="DR79" s="296"/>
      <c r="DS79" s="296"/>
      <c r="DT79" s="296"/>
      <c r="DU79" s="296"/>
      <c r="DV79" s="296"/>
      <c r="DW79" s="296"/>
      <c r="DX79" s="296"/>
      <c r="DY79" s="296"/>
      <c r="DZ79" s="296"/>
      <c r="EA79" s="296"/>
      <c r="EB79" s="296"/>
      <c r="EC79" s="296"/>
      <c r="ED79" s="296"/>
      <c r="EE79" s="296"/>
      <c r="EF79" s="296"/>
      <c r="EG79" s="296"/>
      <c r="EH79" s="296"/>
      <c r="EI79" s="296"/>
      <c r="EJ79" s="296"/>
      <c r="EK79" s="296"/>
      <c r="EL79" s="296"/>
      <c r="EM79" s="296"/>
      <c r="EN79" s="296"/>
      <c r="EO79" s="296"/>
      <c r="EP79" s="296"/>
      <c r="EQ79" s="296"/>
      <c r="ER79" s="296"/>
      <c r="ES79" s="296"/>
      <c r="ET79" s="296"/>
      <c r="EU79" s="296"/>
      <c r="EV79" s="296"/>
      <c r="EW79" s="296"/>
      <c r="EX79" s="296"/>
      <c r="EY79" s="296"/>
      <c r="EZ79" s="296"/>
      <c r="FA79" s="296"/>
      <c r="FB79" s="296"/>
      <c r="FC79" s="296"/>
      <c r="FD79" s="296"/>
      <c r="FE79" s="296"/>
      <c r="FF79" s="296"/>
      <c r="FG79" s="296"/>
      <c r="FH79" s="296"/>
      <c r="FI79" s="296"/>
      <c r="FJ79" s="296"/>
      <c r="FK79" s="296"/>
      <c r="FL79" s="296"/>
      <c r="FM79" s="296"/>
      <c r="FN79" s="296"/>
      <c r="FO79" s="296"/>
      <c r="FP79" s="296"/>
      <c r="FQ79" s="296"/>
      <c r="FR79" s="296"/>
      <c r="FS79" s="296"/>
      <c r="FT79" s="296"/>
      <c r="FU79" s="296"/>
      <c r="FV79" s="296"/>
      <c r="FW79" s="296"/>
      <c r="FX79" s="296"/>
      <c r="FY79" s="296"/>
      <c r="FZ79" s="296"/>
      <c r="GA79" s="296"/>
      <c r="GB79" s="296"/>
      <c r="GC79" s="296"/>
      <c r="GD79" s="296"/>
      <c r="GE79" s="296"/>
      <c r="GF79" s="296"/>
      <c r="GG79" s="296"/>
      <c r="GH79" s="296"/>
      <c r="GI79" s="296"/>
      <c r="GJ79" s="296"/>
      <c r="GK79" s="296"/>
      <c r="GL79" s="296"/>
      <c r="GM79" s="296"/>
      <c r="GN79" s="296"/>
      <c r="GO79" s="296"/>
      <c r="GP79" s="296"/>
      <c r="GQ79" s="296"/>
      <c r="GR79" s="296"/>
      <c r="GS79" s="296"/>
      <c r="GT79" s="296"/>
      <c r="GU79" s="296"/>
      <c r="GV79" s="296"/>
      <c r="GW79" s="296"/>
      <c r="GX79" s="296"/>
      <c r="GY79" s="296"/>
      <c r="GZ79" s="296"/>
      <c r="HA79" s="296"/>
      <c r="HB79" s="296"/>
      <c r="HC79" s="296"/>
      <c r="HD79" s="296"/>
      <c r="HE79" s="296"/>
      <c r="HF79" s="296"/>
      <c r="HG79" s="296"/>
      <c r="HH79" s="296"/>
      <c r="HI79" s="296"/>
      <c r="HJ79" s="296"/>
      <c r="HK79" s="296"/>
      <c r="HL79" s="296"/>
      <c r="HM79" s="296"/>
      <c r="HN79" s="296"/>
      <c r="HO79" s="296"/>
      <c r="HP79" s="296"/>
      <c r="HQ79" s="296"/>
      <c r="HR79" s="296"/>
      <c r="HS79" s="296"/>
      <c r="HT79" s="296"/>
      <c r="HU79" s="296"/>
      <c r="HV79" s="296"/>
      <c r="HW79" s="296"/>
      <c r="HX79" s="296"/>
    </row>
    <row r="80" spans="1:239" s="480" customFormat="1" ht="15">
      <c r="A80" s="295"/>
      <c r="B80" s="296"/>
      <c r="C80" s="1714" t="s">
        <v>282</v>
      </c>
      <c r="D80" s="1714"/>
      <c r="E80" s="1733"/>
      <c r="F80" s="781">
        <v>93.7</v>
      </c>
      <c r="G80" s="340">
        <v>7.0000000000000007E-2</v>
      </c>
      <c r="H80" s="784">
        <v>144.19999999999999</v>
      </c>
      <c r="I80" s="762">
        <v>0.11</v>
      </c>
      <c r="J80" s="781">
        <v>57.7</v>
      </c>
      <c r="K80" s="340">
        <v>0.06</v>
      </c>
      <c r="L80" s="1045">
        <v>47.450640297</v>
      </c>
      <c r="M80" s="566">
        <f t="shared" si="3"/>
        <v>4.9668259768529947E-2</v>
      </c>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c r="CA80" s="296"/>
      <c r="CB80" s="296"/>
      <c r="CC80" s="296"/>
      <c r="CD80" s="296"/>
      <c r="CE80" s="296"/>
      <c r="CF80" s="296"/>
      <c r="CG80" s="296"/>
      <c r="CH80" s="296"/>
      <c r="CI80" s="296"/>
      <c r="CJ80" s="296"/>
      <c r="CK80" s="296"/>
      <c r="CL80" s="296"/>
      <c r="CM80" s="296"/>
      <c r="CN80" s="296"/>
      <c r="CO80" s="296"/>
      <c r="CP80" s="296"/>
      <c r="CQ80" s="296"/>
      <c r="CR80" s="296"/>
      <c r="CS80" s="296"/>
      <c r="CT80" s="296"/>
      <c r="CU80" s="296"/>
      <c r="CV80" s="296"/>
      <c r="CW80" s="296"/>
      <c r="CX80" s="296"/>
      <c r="CY80" s="296"/>
      <c r="CZ80" s="296"/>
      <c r="DA80" s="296"/>
      <c r="DB80" s="296"/>
      <c r="DC80" s="296"/>
      <c r="DD80" s="296"/>
      <c r="DE80" s="296"/>
      <c r="DF80" s="296"/>
      <c r="DG80" s="296"/>
      <c r="DH80" s="296"/>
      <c r="DI80" s="296"/>
      <c r="DJ80" s="296"/>
      <c r="DK80" s="296"/>
      <c r="DL80" s="296"/>
      <c r="DM80" s="296"/>
      <c r="DN80" s="296"/>
      <c r="DO80" s="296"/>
      <c r="DP80" s="296"/>
      <c r="DQ80" s="296"/>
      <c r="DR80" s="296"/>
      <c r="DS80" s="296"/>
      <c r="DT80" s="296"/>
      <c r="DU80" s="296"/>
      <c r="DV80" s="296"/>
      <c r="DW80" s="296"/>
      <c r="DX80" s="296"/>
      <c r="DY80" s="296"/>
      <c r="DZ80" s="296"/>
      <c r="EA80" s="296"/>
      <c r="EB80" s="296"/>
      <c r="EC80" s="296"/>
      <c r="ED80" s="296"/>
      <c r="EE80" s="296"/>
      <c r="EF80" s="296"/>
      <c r="EG80" s="296"/>
      <c r="EH80" s="296"/>
      <c r="EI80" s="296"/>
      <c r="EJ80" s="296"/>
      <c r="EK80" s="296"/>
      <c r="EL80" s="296"/>
      <c r="EM80" s="296"/>
      <c r="EN80" s="296"/>
      <c r="EO80" s="296"/>
      <c r="EP80" s="296"/>
      <c r="EQ80" s="296"/>
      <c r="ER80" s="296"/>
      <c r="ES80" s="296"/>
      <c r="ET80" s="296"/>
      <c r="EU80" s="296"/>
      <c r="EV80" s="296"/>
      <c r="EW80" s="296"/>
      <c r="EX80" s="296"/>
      <c r="EY80" s="296"/>
      <c r="EZ80" s="296"/>
      <c r="FA80" s="296"/>
      <c r="FB80" s="296"/>
      <c r="FC80" s="296"/>
      <c r="FD80" s="296"/>
      <c r="FE80" s="296"/>
      <c r="FF80" s="296"/>
      <c r="FG80" s="296"/>
      <c r="FH80" s="296"/>
      <c r="FI80" s="296"/>
      <c r="FJ80" s="296"/>
      <c r="FK80" s="296"/>
      <c r="FL80" s="296"/>
      <c r="FM80" s="296"/>
      <c r="FN80" s="296"/>
      <c r="FO80" s="296"/>
      <c r="FP80" s="296"/>
      <c r="FQ80" s="296"/>
      <c r="FR80" s="296"/>
      <c r="FS80" s="296"/>
      <c r="FT80" s="296"/>
      <c r="FU80" s="296"/>
      <c r="FV80" s="296"/>
      <c r="FW80" s="296"/>
      <c r="FX80" s="296"/>
      <c r="FY80" s="296"/>
      <c r="FZ80" s="296"/>
      <c r="GA80" s="296"/>
      <c r="GB80" s="296"/>
      <c r="GC80" s="296"/>
      <c r="GD80" s="296"/>
      <c r="GE80" s="296"/>
      <c r="GF80" s="296"/>
      <c r="GG80" s="296"/>
      <c r="GH80" s="296"/>
      <c r="GI80" s="296"/>
      <c r="GJ80" s="296"/>
      <c r="GK80" s="296"/>
      <c r="GL80" s="296"/>
      <c r="GM80" s="296"/>
      <c r="GN80" s="296"/>
      <c r="GO80" s="296"/>
      <c r="GP80" s="296"/>
      <c r="GQ80" s="296"/>
      <c r="GR80" s="296"/>
      <c r="GS80" s="296"/>
      <c r="GT80" s="296"/>
      <c r="GU80" s="296"/>
      <c r="GV80" s="296"/>
      <c r="GW80" s="296"/>
      <c r="GX80" s="296"/>
      <c r="GY80" s="296"/>
      <c r="GZ80" s="296"/>
      <c r="HA80" s="296"/>
      <c r="HB80" s="296"/>
      <c r="HC80" s="296"/>
      <c r="HD80" s="296"/>
      <c r="HE80" s="296"/>
      <c r="HF80" s="296"/>
      <c r="HG80" s="296"/>
      <c r="HH80" s="296"/>
      <c r="HI80" s="296"/>
      <c r="HJ80" s="296"/>
      <c r="HK80" s="296"/>
      <c r="HL80" s="296"/>
      <c r="HM80" s="296"/>
      <c r="HN80" s="296"/>
      <c r="HO80" s="296"/>
      <c r="HP80" s="296"/>
      <c r="HQ80" s="296"/>
      <c r="HR80" s="296"/>
      <c r="HS80" s="296"/>
      <c r="HT80" s="296"/>
      <c r="HU80" s="296"/>
      <c r="HV80" s="296"/>
      <c r="HW80" s="296"/>
      <c r="HX80" s="296"/>
    </row>
    <row r="81" spans="1:250" s="480" customFormat="1" ht="15">
      <c r="A81" s="295"/>
      <c r="B81" s="296"/>
      <c r="C81" s="1714" t="s">
        <v>283</v>
      </c>
      <c r="D81" s="1714"/>
      <c r="E81" s="1733"/>
      <c r="F81" s="755">
        <v>0.4</v>
      </c>
      <c r="G81" s="340">
        <v>0</v>
      </c>
      <c r="H81" s="756">
        <v>0.4</v>
      </c>
      <c r="I81" s="762">
        <v>0</v>
      </c>
      <c r="J81" s="755">
        <v>0.5</v>
      </c>
      <c r="K81" s="340">
        <v>0</v>
      </c>
      <c r="L81" s="1045">
        <v>0.41519100399999997</v>
      </c>
      <c r="M81" s="566">
        <f t="shared" si="3"/>
        <v>4.3459507629726426E-4</v>
      </c>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6"/>
      <c r="BJ81" s="296"/>
      <c r="BK81" s="296"/>
      <c r="BL81" s="296"/>
      <c r="BM81" s="296"/>
      <c r="BN81" s="296"/>
      <c r="BO81" s="296"/>
      <c r="BP81" s="296"/>
      <c r="BQ81" s="296"/>
      <c r="BR81" s="296"/>
      <c r="BS81" s="296"/>
      <c r="BT81" s="296"/>
      <c r="BU81" s="296"/>
      <c r="BV81" s="296"/>
      <c r="BW81" s="296"/>
      <c r="BX81" s="296"/>
      <c r="BY81" s="296"/>
      <c r="BZ81" s="296"/>
      <c r="CA81" s="296"/>
      <c r="CB81" s="296"/>
      <c r="CC81" s="296"/>
      <c r="CD81" s="296"/>
      <c r="CE81" s="296"/>
      <c r="CF81" s="296"/>
      <c r="CG81" s="296"/>
      <c r="CH81" s="296"/>
      <c r="CI81" s="296"/>
      <c r="CJ81" s="296"/>
      <c r="CK81" s="296"/>
      <c r="CL81" s="296"/>
      <c r="CM81" s="296"/>
      <c r="CN81" s="296"/>
      <c r="CO81" s="296"/>
      <c r="CP81" s="296"/>
      <c r="CQ81" s="296"/>
      <c r="CR81" s="296"/>
      <c r="CS81" s="296"/>
      <c r="CT81" s="296"/>
      <c r="CU81" s="296"/>
      <c r="CV81" s="296"/>
      <c r="CW81" s="296"/>
      <c r="CX81" s="296"/>
      <c r="CY81" s="296"/>
      <c r="CZ81" s="296"/>
      <c r="DA81" s="296"/>
      <c r="DB81" s="296"/>
      <c r="DC81" s="296"/>
      <c r="DD81" s="296"/>
      <c r="DE81" s="296"/>
      <c r="DF81" s="296"/>
      <c r="DG81" s="296"/>
      <c r="DH81" s="296"/>
      <c r="DI81" s="296"/>
      <c r="DJ81" s="296"/>
      <c r="DK81" s="296"/>
      <c r="DL81" s="296"/>
      <c r="DM81" s="296"/>
      <c r="DN81" s="296"/>
      <c r="DO81" s="296"/>
      <c r="DP81" s="296"/>
      <c r="DQ81" s="296"/>
      <c r="DR81" s="296"/>
      <c r="DS81" s="296"/>
      <c r="DT81" s="296"/>
      <c r="DU81" s="296"/>
      <c r="DV81" s="296"/>
      <c r="DW81" s="296"/>
      <c r="DX81" s="296"/>
      <c r="DY81" s="296"/>
      <c r="DZ81" s="296"/>
      <c r="EA81" s="296"/>
      <c r="EB81" s="296"/>
      <c r="EC81" s="296"/>
      <c r="ED81" s="296"/>
      <c r="EE81" s="296"/>
      <c r="EF81" s="296"/>
      <c r="EG81" s="296"/>
      <c r="EH81" s="296"/>
      <c r="EI81" s="296"/>
      <c r="EJ81" s="296"/>
      <c r="EK81" s="296"/>
      <c r="EL81" s="296"/>
      <c r="EM81" s="296"/>
      <c r="EN81" s="296"/>
      <c r="EO81" s="296"/>
      <c r="EP81" s="296"/>
      <c r="EQ81" s="296"/>
      <c r="ER81" s="296"/>
      <c r="ES81" s="296"/>
      <c r="ET81" s="296"/>
      <c r="EU81" s="296"/>
      <c r="EV81" s="296"/>
      <c r="EW81" s="296"/>
      <c r="EX81" s="296"/>
      <c r="EY81" s="296"/>
      <c r="EZ81" s="296"/>
      <c r="FA81" s="296"/>
      <c r="FB81" s="296"/>
      <c r="FC81" s="296"/>
      <c r="FD81" s="296"/>
      <c r="FE81" s="296"/>
      <c r="FF81" s="296"/>
      <c r="FG81" s="296"/>
      <c r="FH81" s="296"/>
      <c r="FI81" s="296"/>
      <c r="FJ81" s="296"/>
      <c r="FK81" s="296"/>
      <c r="FL81" s="296"/>
      <c r="FM81" s="296"/>
      <c r="FN81" s="296"/>
      <c r="FO81" s="296"/>
      <c r="FP81" s="296"/>
      <c r="FQ81" s="296"/>
      <c r="FR81" s="296"/>
      <c r="FS81" s="296"/>
      <c r="FT81" s="296"/>
      <c r="FU81" s="296"/>
      <c r="FV81" s="296"/>
      <c r="FW81" s="296"/>
      <c r="FX81" s="296"/>
      <c r="FY81" s="296"/>
      <c r="FZ81" s="296"/>
      <c r="GA81" s="296"/>
      <c r="GB81" s="296"/>
      <c r="GC81" s="296"/>
      <c r="GD81" s="296"/>
      <c r="GE81" s="296"/>
      <c r="GF81" s="296"/>
      <c r="GG81" s="296"/>
      <c r="GH81" s="296"/>
      <c r="GI81" s="296"/>
      <c r="GJ81" s="296"/>
      <c r="GK81" s="296"/>
      <c r="GL81" s="296"/>
      <c r="GM81" s="296"/>
      <c r="GN81" s="296"/>
      <c r="GO81" s="296"/>
      <c r="GP81" s="296"/>
      <c r="GQ81" s="296"/>
      <c r="GR81" s="296"/>
      <c r="GS81" s="296"/>
      <c r="GT81" s="296"/>
      <c r="GU81" s="296"/>
      <c r="GV81" s="296"/>
      <c r="GW81" s="296"/>
      <c r="GX81" s="296"/>
      <c r="GY81" s="296"/>
      <c r="GZ81" s="296"/>
      <c r="HA81" s="296"/>
      <c r="HB81" s="296"/>
      <c r="HC81" s="296"/>
      <c r="HD81" s="296"/>
      <c r="HE81" s="296"/>
      <c r="HF81" s="296"/>
      <c r="HG81" s="296"/>
      <c r="HH81" s="296"/>
      <c r="HI81" s="296"/>
      <c r="HJ81" s="296"/>
      <c r="HK81" s="296"/>
      <c r="HL81" s="296"/>
      <c r="HM81" s="296"/>
      <c r="HN81" s="296"/>
      <c r="HO81" s="296"/>
      <c r="HP81" s="296"/>
      <c r="HQ81" s="296"/>
      <c r="HR81" s="296"/>
      <c r="HS81" s="296"/>
      <c r="HT81" s="296"/>
      <c r="HU81" s="296"/>
      <c r="HV81" s="296"/>
      <c r="HW81" s="296"/>
      <c r="HX81" s="296"/>
    </row>
    <row r="82" spans="1:250" s="480" customFormat="1" ht="15">
      <c r="A82" s="295"/>
      <c r="B82" s="296"/>
      <c r="C82" s="1714" t="s">
        <v>284</v>
      </c>
      <c r="D82" s="1714"/>
      <c r="E82" s="1733"/>
      <c r="F82" s="781">
        <v>42</v>
      </c>
      <c r="G82" s="340">
        <v>0.03</v>
      </c>
      <c r="H82" s="784">
        <v>34.200000000000003</v>
      </c>
      <c r="I82" s="762">
        <v>0.03</v>
      </c>
      <c r="J82" s="781">
        <v>25.7</v>
      </c>
      <c r="K82" s="340">
        <v>0.03</v>
      </c>
      <c r="L82" s="1045">
        <v>36.119712158999995</v>
      </c>
      <c r="M82" s="566">
        <f t="shared" si="3"/>
        <v>3.7807777409300102E-2</v>
      </c>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c r="CU82" s="296"/>
      <c r="CV82" s="296"/>
      <c r="CW82" s="296"/>
      <c r="CX82" s="296"/>
      <c r="CY82" s="296"/>
      <c r="CZ82" s="296"/>
      <c r="DA82" s="296"/>
      <c r="DB82" s="296"/>
      <c r="DC82" s="296"/>
      <c r="DD82" s="296"/>
      <c r="DE82" s="296"/>
      <c r="DF82" s="296"/>
      <c r="DG82" s="296"/>
      <c r="DH82" s="296"/>
      <c r="DI82" s="296"/>
      <c r="DJ82" s="296"/>
      <c r="DK82" s="296"/>
      <c r="DL82" s="296"/>
      <c r="DM82" s="296"/>
      <c r="DN82" s="296"/>
      <c r="DO82" s="296"/>
      <c r="DP82" s="296"/>
      <c r="DQ82" s="296"/>
      <c r="DR82" s="296"/>
      <c r="DS82" s="296"/>
      <c r="DT82" s="296"/>
      <c r="DU82" s="296"/>
      <c r="DV82" s="296"/>
      <c r="DW82" s="296"/>
      <c r="DX82" s="296"/>
      <c r="DY82" s="296"/>
      <c r="DZ82" s="296"/>
      <c r="EA82" s="296"/>
      <c r="EB82" s="296"/>
      <c r="EC82" s="296"/>
      <c r="ED82" s="296"/>
      <c r="EE82" s="296"/>
      <c r="EF82" s="296"/>
      <c r="EG82" s="296"/>
      <c r="EH82" s="296"/>
      <c r="EI82" s="296"/>
      <c r="EJ82" s="296"/>
      <c r="EK82" s="296"/>
      <c r="EL82" s="296"/>
      <c r="EM82" s="296"/>
      <c r="EN82" s="296"/>
      <c r="EO82" s="296"/>
      <c r="EP82" s="296"/>
      <c r="EQ82" s="296"/>
      <c r="ER82" s="296"/>
      <c r="ES82" s="296"/>
      <c r="ET82" s="296"/>
      <c r="EU82" s="296"/>
      <c r="EV82" s="296"/>
      <c r="EW82" s="296"/>
      <c r="EX82" s="296"/>
      <c r="EY82" s="296"/>
      <c r="EZ82" s="296"/>
      <c r="FA82" s="296"/>
      <c r="FB82" s="296"/>
      <c r="FC82" s="296"/>
      <c r="FD82" s="296"/>
      <c r="FE82" s="296"/>
      <c r="FF82" s="296"/>
      <c r="FG82" s="296"/>
      <c r="FH82" s="296"/>
      <c r="FI82" s="296"/>
      <c r="FJ82" s="296"/>
      <c r="FK82" s="296"/>
      <c r="FL82" s="296"/>
      <c r="FM82" s="296"/>
      <c r="FN82" s="296"/>
      <c r="FO82" s="296"/>
      <c r="FP82" s="296"/>
      <c r="FQ82" s="296"/>
      <c r="FR82" s="296"/>
      <c r="FS82" s="296"/>
      <c r="FT82" s="296"/>
      <c r="FU82" s="296"/>
      <c r="FV82" s="296"/>
      <c r="FW82" s="296"/>
      <c r="FX82" s="296"/>
      <c r="FY82" s="296"/>
      <c r="FZ82" s="296"/>
      <c r="GA82" s="296"/>
      <c r="GB82" s="296"/>
      <c r="GC82" s="296"/>
      <c r="GD82" s="296"/>
      <c r="GE82" s="296"/>
      <c r="GF82" s="296"/>
      <c r="GG82" s="296"/>
      <c r="GH82" s="296"/>
      <c r="GI82" s="296"/>
      <c r="GJ82" s="296"/>
      <c r="GK82" s="296"/>
      <c r="GL82" s="296"/>
      <c r="GM82" s="296"/>
      <c r="GN82" s="296"/>
      <c r="GO82" s="296"/>
      <c r="GP82" s="296"/>
      <c r="GQ82" s="296"/>
      <c r="GR82" s="296"/>
      <c r="GS82" s="296"/>
      <c r="GT82" s="296"/>
      <c r="GU82" s="296"/>
      <c r="GV82" s="296"/>
      <c r="GW82" s="296"/>
      <c r="GX82" s="296"/>
      <c r="GY82" s="296"/>
      <c r="GZ82" s="296"/>
      <c r="HA82" s="296"/>
      <c r="HB82" s="296"/>
      <c r="HC82" s="296"/>
      <c r="HD82" s="296"/>
      <c r="HE82" s="296"/>
      <c r="HF82" s="296"/>
      <c r="HG82" s="296"/>
      <c r="HH82" s="296"/>
      <c r="HI82" s="296"/>
      <c r="HJ82" s="296"/>
      <c r="HK82" s="296"/>
      <c r="HL82" s="296"/>
      <c r="HM82" s="296"/>
      <c r="HN82" s="296"/>
      <c r="HO82" s="296"/>
      <c r="HP82" s="296"/>
      <c r="HQ82" s="296"/>
      <c r="HR82" s="296"/>
      <c r="HS82" s="296"/>
      <c r="HT82" s="296"/>
      <c r="HU82" s="296"/>
      <c r="HV82" s="296"/>
      <c r="HW82" s="296"/>
      <c r="HX82" s="296"/>
    </row>
    <row r="83" spans="1:250" s="480" customFormat="1" ht="15" customHeight="1">
      <c r="A83" s="295"/>
      <c r="B83" s="296"/>
      <c r="C83" s="1714" t="s">
        <v>285</v>
      </c>
      <c r="D83" s="1714"/>
      <c r="E83" s="1733"/>
      <c r="F83" s="782">
        <v>191.1</v>
      </c>
      <c r="G83" s="340">
        <v>0.14000000000000001</v>
      </c>
      <c r="H83" s="785">
        <v>194.1</v>
      </c>
      <c r="I83" s="762">
        <v>0.15</v>
      </c>
      <c r="J83" s="782">
        <v>181.5</v>
      </c>
      <c r="K83" s="340">
        <v>0.19</v>
      </c>
      <c r="L83" s="1045">
        <v>183.66602218400001</v>
      </c>
      <c r="M83" s="566">
        <f t="shared" si="3"/>
        <v>0.19224970713544293</v>
      </c>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6"/>
      <c r="DF83" s="296"/>
      <c r="DG83" s="296"/>
      <c r="DH83" s="296"/>
      <c r="DI83" s="296"/>
      <c r="DJ83" s="296"/>
      <c r="DK83" s="296"/>
      <c r="DL83" s="296"/>
      <c r="DM83" s="296"/>
      <c r="DN83" s="296"/>
      <c r="DO83" s="296"/>
      <c r="DP83" s="296"/>
      <c r="DQ83" s="296"/>
      <c r="DR83" s="296"/>
      <c r="DS83" s="296"/>
      <c r="DT83" s="296"/>
      <c r="DU83" s="296"/>
      <c r="DV83" s="296"/>
      <c r="DW83" s="296"/>
      <c r="DX83" s="296"/>
      <c r="DY83" s="296"/>
      <c r="DZ83" s="296"/>
      <c r="EA83" s="296"/>
      <c r="EB83" s="296"/>
      <c r="EC83" s="296"/>
      <c r="ED83" s="296"/>
      <c r="EE83" s="296"/>
      <c r="EF83" s="296"/>
      <c r="EG83" s="296"/>
      <c r="EH83" s="296"/>
      <c r="EI83" s="296"/>
      <c r="EJ83" s="296"/>
      <c r="EK83" s="296"/>
      <c r="EL83" s="296"/>
      <c r="EM83" s="296"/>
      <c r="EN83" s="296"/>
      <c r="EO83" s="296"/>
      <c r="EP83" s="296"/>
      <c r="EQ83" s="296"/>
      <c r="ER83" s="296"/>
      <c r="ES83" s="296"/>
      <c r="ET83" s="296"/>
      <c r="EU83" s="296"/>
      <c r="EV83" s="296"/>
      <c r="EW83" s="296"/>
      <c r="EX83" s="296"/>
      <c r="EY83" s="296"/>
      <c r="EZ83" s="296"/>
      <c r="FA83" s="296"/>
      <c r="FB83" s="296"/>
      <c r="FC83" s="296"/>
      <c r="FD83" s="296"/>
      <c r="FE83" s="296"/>
      <c r="FF83" s="296"/>
      <c r="FG83" s="296"/>
      <c r="FH83" s="296"/>
      <c r="FI83" s="296"/>
      <c r="FJ83" s="296"/>
      <c r="FK83" s="296"/>
      <c r="FL83" s="296"/>
      <c r="FM83" s="296"/>
      <c r="FN83" s="296"/>
      <c r="FO83" s="296"/>
      <c r="FP83" s="296"/>
      <c r="FQ83" s="296"/>
      <c r="FR83" s="296"/>
      <c r="FS83" s="296"/>
      <c r="FT83" s="296"/>
      <c r="FU83" s="296"/>
      <c r="FV83" s="296"/>
      <c r="FW83" s="296"/>
      <c r="FX83" s="296"/>
      <c r="FY83" s="296"/>
      <c r="FZ83" s="296"/>
      <c r="GA83" s="296"/>
      <c r="GB83" s="296"/>
      <c r="GC83" s="296"/>
      <c r="GD83" s="296"/>
      <c r="GE83" s="296"/>
      <c r="GF83" s="296"/>
      <c r="GG83" s="296"/>
      <c r="GH83" s="296"/>
      <c r="GI83" s="296"/>
      <c r="GJ83" s="296"/>
      <c r="GK83" s="296"/>
      <c r="GL83" s="296"/>
      <c r="GM83" s="296"/>
      <c r="GN83" s="296"/>
      <c r="GO83" s="296"/>
      <c r="GP83" s="296"/>
      <c r="GQ83" s="296"/>
      <c r="GR83" s="296"/>
      <c r="GS83" s="296"/>
      <c r="GT83" s="296"/>
      <c r="GU83" s="296"/>
      <c r="GV83" s="296"/>
      <c r="GW83" s="296"/>
      <c r="GX83" s="296"/>
      <c r="GY83" s="296"/>
      <c r="GZ83" s="296"/>
      <c r="HA83" s="296"/>
      <c r="HB83" s="296"/>
      <c r="HC83" s="296"/>
      <c r="HD83" s="296"/>
      <c r="HE83" s="296"/>
      <c r="HF83" s="296"/>
      <c r="HG83" s="296"/>
      <c r="HH83" s="296"/>
      <c r="HI83" s="296"/>
      <c r="HJ83" s="296"/>
      <c r="HK83" s="296"/>
      <c r="HL83" s="296"/>
      <c r="HM83" s="296"/>
      <c r="HN83" s="296"/>
      <c r="HO83" s="296"/>
      <c r="HP83" s="296"/>
      <c r="HQ83" s="296"/>
      <c r="HR83" s="296"/>
      <c r="HS83" s="296"/>
      <c r="HT83" s="296"/>
      <c r="HU83" s="296"/>
      <c r="HV83" s="296"/>
      <c r="HW83" s="296"/>
      <c r="HX83" s="296"/>
    </row>
    <row r="84" spans="1:250" s="480" customFormat="1" ht="15" customHeight="1">
      <c r="A84" s="295"/>
      <c r="B84" s="296"/>
      <c r="C84" s="1734" t="s">
        <v>286</v>
      </c>
      <c r="D84" s="1734"/>
      <c r="E84" s="1735"/>
      <c r="F84" s="783">
        <v>1349.6</v>
      </c>
      <c r="G84" s="778">
        <v>1</v>
      </c>
      <c r="H84" s="786">
        <v>1338.5</v>
      </c>
      <c r="I84" s="780">
        <v>1</v>
      </c>
      <c r="J84" s="783">
        <v>974.6</v>
      </c>
      <c r="K84" s="778">
        <v>1</v>
      </c>
      <c r="L84" s="1046">
        <f>SUM(L78:L83)</f>
        <v>955.35137566999992</v>
      </c>
      <c r="M84" s="899">
        <v>1</v>
      </c>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c r="CA84" s="296"/>
      <c r="CB84" s="296"/>
      <c r="CC84" s="296"/>
      <c r="CD84" s="296"/>
      <c r="CE84" s="296"/>
      <c r="CF84" s="296"/>
      <c r="CG84" s="296"/>
      <c r="CH84" s="296"/>
      <c r="CI84" s="296"/>
      <c r="CJ84" s="296"/>
      <c r="CK84" s="296"/>
      <c r="CL84" s="296"/>
      <c r="CM84" s="296"/>
      <c r="CN84" s="296"/>
      <c r="CO84" s="296"/>
      <c r="CP84" s="296"/>
      <c r="CQ84" s="296"/>
      <c r="CR84" s="296"/>
      <c r="CS84" s="296"/>
      <c r="CT84" s="296"/>
      <c r="CU84" s="296"/>
      <c r="CV84" s="296"/>
      <c r="CW84" s="296"/>
      <c r="CX84" s="296"/>
      <c r="CY84" s="296"/>
      <c r="CZ84" s="296"/>
      <c r="DA84" s="296"/>
      <c r="DB84" s="296"/>
      <c r="DC84" s="296"/>
      <c r="DD84" s="296"/>
      <c r="DE84" s="296"/>
      <c r="DF84" s="296"/>
      <c r="DG84" s="296"/>
      <c r="DH84" s="296"/>
      <c r="DI84" s="296"/>
      <c r="DJ84" s="296"/>
      <c r="DK84" s="296"/>
      <c r="DL84" s="296"/>
      <c r="DM84" s="296"/>
      <c r="DN84" s="296"/>
      <c r="DO84" s="296"/>
      <c r="DP84" s="296"/>
      <c r="DQ84" s="296"/>
      <c r="DR84" s="296"/>
      <c r="DS84" s="296"/>
      <c r="DT84" s="296"/>
      <c r="DU84" s="296"/>
      <c r="DV84" s="296"/>
      <c r="DW84" s="296"/>
      <c r="DX84" s="296"/>
      <c r="DY84" s="296"/>
      <c r="DZ84" s="296"/>
      <c r="EA84" s="296"/>
      <c r="EB84" s="296"/>
      <c r="EC84" s="296"/>
      <c r="ED84" s="296"/>
      <c r="EE84" s="296"/>
      <c r="EF84" s="296"/>
      <c r="EG84" s="296"/>
      <c r="EH84" s="296"/>
      <c r="EI84" s="296"/>
      <c r="EJ84" s="296"/>
      <c r="EK84" s="296"/>
      <c r="EL84" s="296"/>
      <c r="EM84" s="296"/>
      <c r="EN84" s="296"/>
      <c r="EO84" s="296"/>
      <c r="EP84" s="296"/>
      <c r="EQ84" s="296"/>
      <c r="ER84" s="296"/>
      <c r="ES84" s="296"/>
      <c r="ET84" s="296"/>
      <c r="EU84" s="296"/>
      <c r="EV84" s="296"/>
      <c r="EW84" s="296"/>
      <c r="EX84" s="296"/>
      <c r="EY84" s="296"/>
      <c r="EZ84" s="296"/>
      <c r="FA84" s="296"/>
      <c r="FB84" s="296"/>
      <c r="FC84" s="296"/>
      <c r="FD84" s="296"/>
      <c r="FE84" s="296"/>
      <c r="FF84" s="296"/>
      <c r="FG84" s="296"/>
      <c r="FH84" s="296"/>
      <c r="FI84" s="296"/>
      <c r="FJ84" s="296"/>
      <c r="FK84" s="296"/>
      <c r="FL84" s="296"/>
      <c r="FM84" s="296"/>
      <c r="FN84" s="296"/>
      <c r="FO84" s="296"/>
      <c r="FP84" s="296"/>
      <c r="FQ84" s="296"/>
      <c r="FR84" s="296"/>
      <c r="FS84" s="296"/>
      <c r="FT84" s="296"/>
      <c r="FU84" s="296"/>
      <c r="FV84" s="296"/>
      <c r="FW84" s="296"/>
      <c r="FX84" s="296"/>
      <c r="FY84" s="296"/>
      <c r="FZ84" s="296"/>
      <c r="GA84" s="296"/>
      <c r="GB84" s="296"/>
      <c r="GC84" s="296"/>
      <c r="GD84" s="296"/>
      <c r="GE84" s="296"/>
      <c r="GF84" s="296"/>
      <c r="GG84" s="296"/>
      <c r="GH84" s="296"/>
      <c r="GI84" s="296"/>
      <c r="GJ84" s="296"/>
      <c r="GK84" s="296"/>
      <c r="GL84" s="296"/>
      <c r="GM84" s="296"/>
      <c r="GN84" s="296"/>
      <c r="GO84" s="296"/>
      <c r="GP84" s="296"/>
      <c r="GQ84" s="296"/>
      <c r="GR84" s="296"/>
      <c r="GS84" s="296"/>
      <c r="GT84" s="296"/>
      <c r="GU84" s="296"/>
      <c r="GV84" s="296"/>
      <c r="GW84" s="296"/>
      <c r="GX84" s="296"/>
      <c r="GY84" s="296"/>
      <c r="GZ84" s="296"/>
      <c r="HA84" s="296"/>
      <c r="HB84" s="296"/>
      <c r="HC84" s="296"/>
      <c r="HD84" s="296"/>
      <c r="HE84" s="296"/>
      <c r="HF84" s="296"/>
      <c r="HG84" s="296"/>
      <c r="HH84" s="296"/>
      <c r="HI84" s="296"/>
      <c r="HJ84" s="296"/>
      <c r="HK84" s="296"/>
      <c r="HL84" s="296"/>
      <c r="HM84" s="296"/>
      <c r="HN84" s="296"/>
      <c r="HO84" s="296"/>
      <c r="HP84" s="296"/>
      <c r="HQ84" s="296"/>
      <c r="HR84" s="296"/>
      <c r="HS84" s="296"/>
      <c r="HT84" s="296"/>
      <c r="HU84" s="296"/>
      <c r="HV84" s="296"/>
      <c r="HW84" s="296"/>
      <c r="HX84" s="296"/>
    </row>
    <row r="85" spans="1:250" s="480" customFormat="1" ht="15">
      <c r="A85" s="295"/>
      <c r="B85" s="296"/>
      <c r="C85" s="1714" t="s">
        <v>287</v>
      </c>
      <c r="D85" s="1714"/>
      <c r="E85" s="1733"/>
      <c r="F85" s="787">
        <v>12.8</v>
      </c>
      <c r="G85" s="340" t="s">
        <v>78</v>
      </c>
      <c r="H85" s="788">
        <v>18.8</v>
      </c>
      <c r="I85" s="762" t="s">
        <v>78</v>
      </c>
      <c r="J85" s="787">
        <v>9.5</v>
      </c>
      <c r="K85" s="54" t="s">
        <v>78</v>
      </c>
      <c r="L85" s="1045">
        <v>11.554488157464711</v>
      </c>
      <c r="M85" s="898" t="s">
        <v>78</v>
      </c>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6"/>
      <c r="CJ85" s="296"/>
      <c r="CK85" s="296"/>
      <c r="CL85" s="296"/>
      <c r="CM85" s="296"/>
      <c r="CN85" s="296"/>
      <c r="CO85" s="296"/>
      <c r="CP85" s="296"/>
      <c r="CQ85" s="296"/>
      <c r="CR85" s="296"/>
      <c r="CS85" s="296"/>
      <c r="CT85" s="296"/>
      <c r="CU85" s="296"/>
      <c r="CV85" s="296"/>
      <c r="CW85" s="296"/>
      <c r="CX85" s="296"/>
      <c r="CY85" s="296"/>
      <c r="CZ85" s="296"/>
      <c r="DA85" s="296"/>
      <c r="DB85" s="296"/>
      <c r="DC85" s="296"/>
      <c r="DD85" s="296"/>
      <c r="DE85" s="296"/>
      <c r="DF85" s="296"/>
      <c r="DG85" s="296"/>
      <c r="DH85" s="296"/>
      <c r="DI85" s="296"/>
      <c r="DJ85" s="296"/>
      <c r="DK85" s="296"/>
      <c r="DL85" s="296"/>
      <c r="DM85" s="296"/>
      <c r="DN85" s="296"/>
      <c r="DO85" s="296"/>
      <c r="DP85" s="296"/>
      <c r="DQ85" s="296"/>
      <c r="DR85" s="296"/>
      <c r="DS85" s="296"/>
      <c r="DT85" s="296"/>
      <c r="DU85" s="296"/>
      <c r="DV85" s="296"/>
      <c r="DW85" s="296"/>
      <c r="DX85" s="296"/>
      <c r="DY85" s="296"/>
      <c r="DZ85" s="296"/>
      <c r="EA85" s="296"/>
      <c r="EB85" s="296"/>
      <c r="EC85" s="296"/>
      <c r="ED85" s="296"/>
      <c r="EE85" s="296"/>
      <c r="EF85" s="296"/>
      <c r="EG85" s="296"/>
      <c r="EH85" s="296"/>
      <c r="EI85" s="296"/>
      <c r="EJ85" s="296"/>
      <c r="EK85" s="296"/>
      <c r="EL85" s="296"/>
      <c r="EM85" s="296"/>
      <c r="EN85" s="296"/>
      <c r="EO85" s="296"/>
      <c r="EP85" s="296"/>
      <c r="EQ85" s="296"/>
      <c r="ER85" s="296"/>
      <c r="ES85" s="296"/>
      <c r="ET85" s="296"/>
      <c r="EU85" s="296"/>
      <c r="EV85" s="296"/>
      <c r="EW85" s="296"/>
      <c r="EX85" s="296"/>
      <c r="EY85" s="296"/>
      <c r="EZ85" s="296"/>
      <c r="FA85" s="296"/>
      <c r="FB85" s="296"/>
      <c r="FC85" s="296"/>
      <c r="FD85" s="296"/>
      <c r="FE85" s="296"/>
      <c r="FF85" s="296"/>
      <c r="FG85" s="296"/>
      <c r="FH85" s="296"/>
      <c r="FI85" s="296"/>
      <c r="FJ85" s="296"/>
      <c r="FK85" s="296"/>
      <c r="FL85" s="296"/>
      <c r="FM85" s="296"/>
      <c r="FN85" s="296"/>
      <c r="FO85" s="296"/>
      <c r="FP85" s="296"/>
      <c r="FQ85" s="296"/>
      <c r="FR85" s="296"/>
      <c r="FS85" s="296"/>
      <c r="FT85" s="296"/>
      <c r="FU85" s="296"/>
      <c r="FV85" s="296"/>
      <c r="FW85" s="296"/>
      <c r="FX85" s="296"/>
      <c r="FY85" s="296"/>
      <c r="FZ85" s="296"/>
      <c r="GA85" s="296"/>
      <c r="GB85" s="296"/>
      <c r="GC85" s="296"/>
      <c r="GD85" s="296"/>
      <c r="GE85" s="296"/>
      <c r="GF85" s="296"/>
      <c r="GG85" s="296"/>
      <c r="GH85" s="296"/>
      <c r="GI85" s="296"/>
      <c r="GJ85" s="296"/>
      <c r="GK85" s="296"/>
      <c r="GL85" s="296"/>
      <c r="GM85" s="296"/>
      <c r="GN85" s="296"/>
      <c r="GO85" s="296"/>
      <c r="GP85" s="296"/>
      <c r="GQ85" s="296"/>
      <c r="GR85" s="296"/>
      <c r="GS85" s="296"/>
      <c r="GT85" s="296"/>
      <c r="GU85" s="296"/>
      <c r="GV85" s="296"/>
      <c r="GW85" s="296"/>
      <c r="GX85" s="296"/>
      <c r="GY85" s="296"/>
      <c r="GZ85" s="296"/>
      <c r="HA85" s="296"/>
      <c r="HB85" s="296"/>
      <c r="HC85" s="296"/>
      <c r="HD85" s="296"/>
      <c r="HE85" s="296"/>
      <c r="HF85" s="296"/>
      <c r="HG85" s="296"/>
      <c r="HH85" s="296"/>
      <c r="HI85" s="296"/>
      <c r="HJ85" s="296"/>
      <c r="HK85" s="296"/>
      <c r="HL85" s="296"/>
      <c r="HM85" s="296"/>
      <c r="HN85" s="296"/>
      <c r="HO85" s="296"/>
      <c r="HP85" s="296"/>
      <c r="HQ85" s="296"/>
      <c r="HR85" s="296"/>
      <c r="HS85" s="296"/>
      <c r="HT85" s="296"/>
      <c r="HU85" s="296"/>
      <c r="HV85" s="296"/>
      <c r="HW85" s="296"/>
      <c r="HX85" s="296"/>
    </row>
    <row r="86" spans="1:250" s="480" customFormat="1">
      <c r="A86" s="295"/>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c r="CU86" s="296"/>
      <c r="CV86" s="296"/>
      <c r="CW86" s="296"/>
      <c r="CX86" s="296"/>
      <c r="CY86" s="296"/>
      <c r="CZ86" s="296"/>
      <c r="DA86" s="296"/>
      <c r="DB86" s="296"/>
      <c r="DC86" s="296"/>
      <c r="DD86" s="296"/>
      <c r="DE86" s="296"/>
      <c r="DF86" s="296"/>
      <c r="DG86" s="296"/>
      <c r="DH86" s="296"/>
      <c r="DI86" s="296"/>
      <c r="DJ86" s="296"/>
      <c r="DK86" s="296"/>
      <c r="DL86" s="296"/>
      <c r="DM86" s="296"/>
      <c r="DN86" s="296"/>
      <c r="DO86" s="296"/>
      <c r="DP86" s="296"/>
      <c r="DQ86" s="296"/>
      <c r="DR86" s="296"/>
      <c r="DS86" s="296"/>
      <c r="DT86" s="296"/>
      <c r="DU86" s="296"/>
      <c r="DV86" s="296"/>
      <c r="DW86" s="296"/>
      <c r="DX86" s="296"/>
      <c r="DY86" s="296"/>
      <c r="DZ86" s="296"/>
      <c r="EA86" s="296"/>
      <c r="EB86" s="296"/>
      <c r="EC86" s="296"/>
      <c r="ED86" s="296"/>
      <c r="EE86" s="296"/>
      <c r="EF86" s="296"/>
      <c r="EG86" s="296"/>
      <c r="EH86" s="296"/>
      <c r="EI86" s="296"/>
      <c r="EJ86" s="296"/>
      <c r="EK86" s="296"/>
      <c r="EL86" s="296"/>
      <c r="EM86" s="296"/>
      <c r="EN86" s="296"/>
      <c r="EO86" s="296"/>
      <c r="EP86" s="296"/>
      <c r="EQ86" s="296"/>
      <c r="ER86" s="296"/>
      <c r="ES86" s="296"/>
      <c r="ET86" s="296"/>
      <c r="EU86" s="296"/>
      <c r="EV86" s="296"/>
      <c r="EW86" s="296"/>
      <c r="EX86" s="296"/>
      <c r="EY86" s="296"/>
      <c r="EZ86" s="296"/>
      <c r="FA86" s="296"/>
      <c r="FB86" s="296"/>
      <c r="FC86" s="296"/>
      <c r="FD86" s="296"/>
      <c r="FE86" s="296"/>
      <c r="FF86" s="296"/>
      <c r="FG86" s="296"/>
      <c r="FH86" s="296"/>
      <c r="FI86" s="296"/>
      <c r="FJ86" s="296"/>
      <c r="FK86" s="296"/>
      <c r="FL86" s="296"/>
      <c r="FM86" s="296"/>
      <c r="FN86" s="296"/>
      <c r="FO86" s="296"/>
      <c r="FP86" s="296"/>
      <c r="FQ86" s="296"/>
      <c r="FR86" s="296"/>
      <c r="FS86" s="296"/>
      <c r="FT86" s="296"/>
      <c r="FU86" s="296"/>
      <c r="FV86" s="296"/>
      <c r="FW86" s="296"/>
      <c r="FX86" s="296"/>
      <c r="FY86" s="296"/>
      <c r="FZ86" s="296"/>
      <c r="GA86" s="296"/>
      <c r="GB86" s="296"/>
      <c r="GC86" s="296"/>
      <c r="GD86" s="296"/>
      <c r="GE86" s="296"/>
      <c r="GF86" s="296"/>
      <c r="GG86" s="296"/>
      <c r="GH86" s="296"/>
      <c r="GI86" s="296"/>
      <c r="GJ86" s="296"/>
      <c r="GK86" s="296"/>
      <c r="GL86" s="296"/>
      <c r="GM86" s="296"/>
      <c r="GN86" s="296"/>
      <c r="GO86" s="296"/>
      <c r="GP86" s="296"/>
      <c r="GQ86" s="296"/>
      <c r="GR86" s="296"/>
      <c r="GS86" s="296"/>
      <c r="GT86" s="296"/>
      <c r="GU86" s="296"/>
      <c r="GV86" s="296"/>
      <c r="GW86" s="296"/>
      <c r="GX86" s="296"/>
      <c r="GY86" s="296"/>
      <c r="GZ86" s="296"/>
      <c r="HA86" s="296"/>
      <c r="HB86" s="296"/>
      <c r="HC86" s="296"/>
      <c r="HD86" s="296"/>
      <c r="HE86" s="296"/>
      <c r="HF86" s="296"/>
      <c r="HG86" s="296"/>
      <c r="HH86" s="296"/>
      <c r="HI86" s="296"/>
      <c r="HJ86" s="296"/>
      <c r="HK86" s="296"/>
      <c r="HL86" s="296"/>
      <c r="HM86" s="296"/>
      <c r="HN86" s="296"/>
      <c r="HO86" s="296"/>
      <c r="HP86" s="296"/>
      <c r="HQ86" s="296"/>
      <c r="HR86" s="296"/>
      <c r="HS86" s="296"/>
      <c r="HT86" s="296"/>
      <c r="HU86" s="296"/>
      <c r="HV86" s="296"/>
      <c r="HW86" s="296"/>
      <c r="HX86" s="296"/>
      <c r="HY86" s="296"/>
      <c r="HZ86" s="296"/>
      <c r="IA86" s="296"/>
      <c r="IB86" s="296"/>
      <c r="IC86" s="296"/>
      <c r="ID86" s="296"/>
      <c r="IE86" s="296"/>
      <c r="IF86" s="296"/>
      <c r="IG86" s="296"/>
      <c r="IH86" s="296"/>
      <c r="II86" s="296"/>
      <c r="IJ86" s="296"/>
      <c r="IK86" s="296"/>
      <c r="IL86" s="296"/>
      <c r="IM86" s="296"/>
      <c r="IN86" s="296"/>
      <c r="IO86" s="296"/>
      <c r="IP86" s="296"/>
    </row>
    <row r="87" spans="1:250" s="480" customFormat="1">
      <c r="A87" s="295"/>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c r="CU87" s="296"/>
      <c r="CV87" s="296"/>
      <c r="CW87" s="296"/>
      <c r="CX87" s="296"/>
      <c r="CY87" s="296"/>
      <c r="CZ87" s="296"/>
      <c r="DA87" s="296"/>
      <c r="DB87" s="296"/>
      <c r="DC87" s="296"/>
      <c r="DD87" s="296"/>
      <c r="DE87" s="296"/>
      <c r="DF87" s="296"/>
      <c r="DG87" s="296"/>
      <c r="DH87" s="296"/>
      <c r="DI87" s="296"/>
      <c r="DJ87" s="296"/>
      <c r="DK87" s="296"/>
      <c r="DL87" s="296"/>
      <c r="DM87" s="296"/>
      <c r="DN87" s="296"/>
      <c r="DO87" s="296"/>
      <c r="DP87" s="296"/>
      <c r="DQ87" s="296"/>
      <c r="DR87" s="296"/>
      <c r="DS87" s="296"/>
      <c r="DT87" s="296"/>
      <c r="DU87" s="296"/>
      <c r="DV87" s="296"/>
      <c r="DW87" s="296"/>
      <c r="DX87" s="296"/>
      <c r="DY87" s="296"/>
      <c r="DZ87" s="296"/>
      <c r="EA87" s="296"/>
      <c r="EB87" s="296"/>
      <c r="EC87" s="296"/>
      <c r="ED87" s="296"/>
      <c r="EE87" s="296"/>
      <c r="EF87" s="296"/>
      <c r="EG87" s="296"/>
      <c r="EH87" s="296"/>
      <c r="EI87" s="296"/>
      <c r="EJ87" s="296"/>
      <c r="EK87" s="296"/>
      <c r="EL87" s="296"/>
      <c r="EM87" s="296"/>
      <c r="EN87" s="296"/>
      <c r="EO87" s="296"/>
      <c r="EP87" s="296"/>
      <c r="EQ87" s="296"/>
      <c r="ER87" s="296"/>
      <c r="ES87" s="296"/>
      <c r="ET87" s="296"/>
      <c r="EU87" s="296"/>
      <c r="EV87" s="296"/>
      <c r="EW87" s="296"/>
      <c r="EX87" s="296"/>
      <c r="EY87" s="296"/>
      <c r="EZ87" s="296"/>
      <c r="FA87" s="296"/>
      <c r="FB87" s="296"/>
      <c r="FC87" s="296"/>
      <c r="FD87" s="296"/>
      <c r="FE87" s="296"/>
      <c r="FF87" s="296"/>
      <c r="FG87" s="296"/>
      <c r="FH87" s="296"/>
      <c r="FI87" s="296"/>
      <c r="FJ87" s="296"/>
      <c r="FK87" s="296"/>
      <c r="FL87" s="296"/>
      <c r="FM87" s="296"/>
      <c r="FN87" s="296"/>
      <c r="FO87" s="296"/>
      <c r="FP87" s="296"/>
      <c r="FQ87" s="296"/>
      <c r="FR87" s="296"/>
      <c r="FS87" s="296"/>
      <c r="FT87" s="296"/>
      <c r="FU87" s="296"/>
      <c r="FV87" s="296"/>
      <c r="FW87" s="296"/>
      <c r="FX87" s="296"/>
      <c r="FY87" s="296"/>
      <c r="FZ87" s="296"/>
      <c r="GA87" s="296"/>
      <c r="GB87" s="296"/>
      <c r="GC87" s="296"/>
      <c r="GD87" s="296"/>
      <c r="GE87" s="296"/>
      <c r="GF87" s="296"/>
      <c r="GG87" s="296"/>
      <c r="GH87" s="296"/>
      <c r="GI87" s="296"/>
      <c r="GJ87" s="296"/>
      <c r="GK87" s="296"/>
      <c r="GL87" s="296"/>
      <c r="GM87" s="296"/>
      <c r="GN87" s="296"/>
      <c r="GO87" s="296"/>
      <c r="GP87" s="296"/>
      <c r="GQ87" s="296"/>
      <c r="GR87" s="296"/>
      <c r="GS87" s="296"/>
      <c r="GT87" s="296"/>
      <c r="GU87" s="296"/>
      <c r="GV87" s="296"/>
      <c r="GW87" s="296"/>
      <c r="GX87" s="296"/>
      <c r="GY87" s="296"/>
      <c r="GZ87" s="296"/>
      <c r="HA87" s="296"/>
      <c r="HB87" s="296"/>
      <c r="HC87" s="296"/>
      <c r="HD87" s="296"/>
      <c r="HE87" s="296"/>
      <c r="HF87" s="296"/>
      <c r="HG87" s="296"/>
      <c r="HH87" s="296"/>
      <c r="HI87" s="296"/>
      <c r="HJ87" s="296"/>
      <c r="HK87" s="296"/>
      <c r="HL87" s="296"/>
      <c r="HM87" s="296"/>
      <c r="HN87" s="296"/>
      <c r="HO87" s="296"/>
      <c r="HP87" s="296"/>
      <c r="HQ87" s="296"/>
      <c r="HR87" s="296"/>
      <c r="HS87" s="296"/>
      <c r="HT87" s="296"/>
      <c r="HU87" s="296"/>
      <c r="HV87" s="296"/>
      <c r="HW87" s="296"/>
      <c r="HX87" s="296"/>
      <c r="HY87" s="296"/>
      <c r="HZ87" s="296"/>
      <c r="IA87" s="296"/>
      <c r="IB87" s="296"/>
      <c r="IC87" s="296"/>
      <c r="ID87" s="296"/>
      <c r="IE87" s="296"/>
      <c r="IF87" s="296"/>
      <c r="IG87" s="296"/>
      <c r="IH87" s="296"/>
      <c r="II87" s="296"/>
      <c r="IJ87" s="296"/>
      <c r="IK87" s="296"/>
      <c r="IL87" s="296"/>
      <c r="IM87" s="296"/>
      <c r="IN87" s="296"/>
      <c r="IO87" s="296"/>
      <c r="IP87" s="296"/>
    </row>
    <row r="88" spans="1:250" s="480" customFormat="1" ht="15.5">
      <c r="A88" s="295"/>
      <c r="B88" s="296"/>
      <c r="C88" s="1723" t="s">
        <v>1690</v>
      </c>
      <c r="D88" s="1311"/>
      <c r="E88" s="1311"/>
      <c r="F88" s="1311"/>
      <c r="G88" s="1311"/>
      <c r="H88" s="1311"/>
      <c r="I88" s="1311"/>
      <c r="J88" s="1311"/>
      <c r="K88" s="1311"/>
      <c r="L88" s="1311"/>
      <c r="M88" s="1311"/>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96"/>
      <c r="DW88" s="296"/>
      <c r="DX88" s="296"/>
      <c r="DY88" s="296"/>
      <c r="DZ88" s="296"/>
      <c r="EA88" s="296"/>
      <c r="EB88" s="296"/>
      <c r="EC88" s="296"/>
      <c r="ED88" s="296"/>
      <c r="EE88" s="296"/>
      <c r="EF88" s="296"/>
      <c r="EG88" s="296"/>
      <c r="EH88" s="296"/>
      <c r="EI88" s="296"/>
      <c r="EJ88" s="296"/>
      <c r="EK88" s="296"/>
      <c r="EL88" s="296"/>
      <c r="EM88" s="296"/>
      <c r="EN88" s="296"/>
      <c r="EO88" s="296"/>
      <c r="EP88" s="296"/>
      <c r="EQ88" s="296"/>
      <c r="ER88" s="296"/>
      <c r="ES88" s="296"/>
      <c r="ET88" s="296"/>
      <c r="EU88" s="296"/>
      <c r="EV88" s="296"/>
      <c r="EW88" s="296"/>
      <c r="EX88" s="296"/>
      <c r="EY88" s="296"/>
      <c r="EZ88" s="296"/>
      <c r="FA88" s="296"/>
      <c r="FB88" s="296"/>
      <c r="FC88" s="296"/>
      <c r="FD88" s="296"/>
      <c r="FE88" s="296"/>
      <c r="FF88" s="296"/>
      <c r="FG88" s="296"/>
      <c r="FH88" s="296"/>
      <c r="FI88" s="296"/>
      <c r="FJ88" s="296"/>
      <c r="FK88" s="296"/>
      <c r="FL88" s="296"/>
      <c r="FM88" s="296"/>
      <c r="FN88" s="296"/>
      <c r="FO88" s="296"/>
      <c r="FP88" s="296"/>
      <c r="FQ88" s="296"/>
      <c r="FR88" s="296"/>
      <c r="FS88" s="296"/>
      <c r="FT88" s="296"/>
      <c r="FU88" s="296"/>
      <c r="FV88" s="296"/>
      <c r="FW88" s="296"/>
      <c r="FX88" s="296"/>
      <c r="FY88" s="296"/>
      <c r="FZ88" s="296"/>
      <c r="GA88" s="296"/>
      <c r="GB88" s="296"/>
      <c r="GC88" s="296"/>
      <c r="GD88" s="296"/>
      <c r="GE88" s="296"/>
      <c r="GF88" s="296"/>
      <c r="GG88" s="296"/>
      <c r="GH88" s="296"/>
      <c r="GI88" s="296"/>
      <c r="GJ88" s="296"/>
      <c r="GK88" s="296"/>
      <c r="GL88" s="296"/>
      <c r="GM88" s="296"/>
      <c r="GN88" s="296"/>
      <c r="GO88" s="296"/>
      <c r="GP88" s="296"/>
      <c r="GQ88" s="296"/>
      <c r="GR88" s="296"/>
      <c r="GS88" s="296"/>
      <c r="GT88" s="296"/>
      <c r="GU88" s="296"/>
      <c r="GV88" s="296"/>
      <c r="GW88" s="296"/>
      <c r="GX88" s="296"/>
      <c r="GY88" s="296"/>
      <c r="GZ88" s="296"/>
      <c r="HA88" s="296"/>
      <c r="HB88" s="296"/>
      <c r="HC88" s="296"/>
      <c r="HD88" s="296"/>
      <c r="HE88" s="296"/>
      <c r="HF88" s="296"/>
      <c r="HG88" s="296"/>
      <c r="HH88" s="296"/>
      <c r="HI88" s="296"/>
      <c r="HJ88" s="296"/>
      <c r="HK88" s="296"/>
      <c r="HL88" s="296"/>
      <c r="HM88" s="296"/>
      <c r="HN88" s="296"/>
      <c r="HO88" s="296"/>
      <c r="HP88" s="296"/>
      <c r="HQ88" s="296"/>
      <c r="HR88" s="296"/>
      <c r="HS88" s="296"/>
      <c r="HT88" s="296"/>
      <c r="HU88" s="296"/>
      <c r="HV88" s="296"/>
      <c r="HW88" s="296"/>
      <c r="HX88" s="296"/>
      <c r="HY88" s="296"/>
      <c r="HZ88" s="296"/>
      <c r="IA88" s="296"/>
      <c r="IB88" s="296"/>
      <c r="IC88" s="296"/>
      <c r="ID88" s="296"/>
      <c r="IE88" s="296"/>
      <c r="IF88" s="296"/>
      <c r="IG88" s="296"/>
      <c r="IH88" s="296"/>
      <c r="II88" s="296"/>
      <c r="IJ88" s="296"/>
      <c r="IK88" s="296"/>
      <c r="IL88" s="296"/>
      <c r="IM88" s="296"/>
      <c r="IN88" s="296"/>
      <c r="IO88" s="296"/>
      <c r="IP88" s="296"/>
    </row>
    <row r="89" spans="1:250" s="480" customFormat="1" ht="15">
      <c r="A89" s="295"/>
      <c r="B89" s="296"/>
      <c r="C89" s="1327" t="s">
        <v>288</v>
      </c>
      <c r="D89" s="1327"/>
      <c r="E89" s="1327"/>
      <c r="F89" s="1327"/>
      <c r="G89" s="1327"/>
      <c r="H89" s="1327"/>
      <c r="I89" s="1327"/>
      <c r="J89" s="296"/>
      <c r="K89" s="296"/>
      <c r="L89" s="296"/>
      <c r="M89" s="296"/>
      <c r="N89" s="296"/>
      <c r="O89" s="296"/>
      <c r="P89" s="296"/>
      <c r="Q89" s="296"/>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c r="AZ89" s="296"/>
      <c r="BA89" s="296"/>
      <c r="BB89" s="296"/>
      <c r="BC89" s="296"/>
      <c r="BD89" s="296"/>
      <c r="BE89" s="296"/>
      <c r="BF89" s="296"/>
      <c r="BG89" s="296"/>
      <c r="BH89" s="296"/>
      <c r="BI89" s="296"/>
      <c r="BJ89" s="296"/>
      <c r="BK89" s="296"/>
      <c r="BL89" s="296"/>
      <c r="BM89" s="296"/>
      <c r="BN89" s="296"/>
      <c r="BO89" s="296"/>
      <c r="BP89" s="296"/>
      <c r="BQ89" s="296"/>
      <c r="BR89" s="296"/>
      <c r="BS89" s="296"/>
      <c r="BT89" s="296"/>
      <c r="BU89" s="296"/>
      <c r="BV89" s="296"/>
      <c r="BW89" s="296"/>
      <c r="BX89" s="296"/>
      <c r="BY89" s="296"/>
      <c r="BZ89" s="296"/>
      <c r="CA89" s="296"/>
      <c r="CB89" s="296"/>
      <c r="CC89" s="296"/>
      <c r="CD89" s="296"/>
      <c r="CE89" s="296"/>
      <c r="CF89" s="296"/>
      <c r="CG89" s="296"/>
      <c r="CH89" s="296"/>
      <c r="CI89" s="296"/>
      <c r="CJ89" s="296"/>
      <c r="CK89" s="296"/>
      <c r="CL89" s="296"/>
      <c r="CM89" s="296"/>
      <c r="CN89" s="296"/>
      <c r="CO89" s="296"/>
      <c r="CP89" s="296"/>
      <c r="CQ89" s="296"/>
      <c r="CR89" s="296"/>
      <c r="CS89" s="296"/>
      <c r="CT89" s="296"/>
      <c r="CU89" s="296"/>
      <c r="CV89" s="296"/>
      <c r="CW89" s="296"/>
      <c r="CX89" s="296"/>
      <c r="CY89" s="296"/>
      <c r="CZ89" s="296"/>
      <c r="DA89" s="296"/>
      <c r="DB89" s="296"/>
      <c r="DC89" s="296"/>
      <c r="DD89" s="296"/>
      <c r="DE89" s="296"/>
      <c r="DF89" s="296"/>
      <c r="DG89" s="296"/>
      <c r="DH89" s="296"/>
      <c r="DI89" s="296"/>
      <c r="DJ89" s="296"/>
      <c r="DK89" s="296"/>
      <c r="DL89" s="296"/>
      <c r="DM89" s="296"/>
      <c r="DN89" s="296"/>
      <c r="DO89" s="296"/>
      <c r="DP89" s="296"/>
      <c r="DQ89" s="296"/>
      <c r="DR89" s="296"/>
      <c r="DS89" s="296"/>
      <c r="DT89" s="296"/>
      <c r="DU89" s="296"/>
      <c r="DV89" s="296"/>
      <c r="DW89" s="296"/>
      <c r="DX89" s="296"/>
      <c r="DY89" s="296"/>
      <c r="DZ89" s="296"/>
      <c r="EA89" s="296"/>
      <c r="EB89" s="296"/>
      <c r="EC89" s="296"/>
      <c r="ED89" s="296"/>
      <c r="EE89" s="296"/>
      <c r="EF89" s="296"/>
      <c r="EG89" s="296"/>
      <c r="EH89" s="296"/>
      <c r="EI89" s="296"/>
      <c r="EJ89" s="296"/>
      <c r="EK89" s="296"/>
      <c r="EL89" s="296"/>
      <c r="EM89" s="296"/>
      <c r="EN89" s="296"/>
      <c r="EO89" s="296"/>
      <c r="EP89" s="296"/>
      <c r="EQ89" s="296"/>
      <c r="ER89" s="296"/>
      <c r="ES89" s="296"/>
      <c r="ET89" s="296"/>
      <c r="EU89" s="296"/>
      <c r="EV89" s="296"/>
      <c r="EW89" s="296"/>
      <c r="EX89" s="296"/>
      <c r="EY89" s="296"/>
      <c r="EZ89" s="296"/>
      <c r="FA89" s="296"/>
      <c r="FB89" s="296"/>
      <c r="FC89" s="296"/>
      <c r="FD89" s="296"/>
      <c r="FE89" s="296"/>
      <c r="FF89" s="296"/>
      <c r="FG89" s="296"/>
      <c r="FH89" s="296"/>
      <c r="FI89" s="296"/>
      <c r="FJ89" s="296"/>
      <c r="FK89" s="296"/>
      <c r="FL89" s="296"/>
      <c r="FM89" s="296"/>
      <c r="FN89" s="296"/>
      <c r="FO89" s="296"/>
      <c r="FP89" s="296"/>
      <c r="FQ89" s="296"/>
      <c r="FR89" s="296"/>
      <c r="FS89" s="296"/>
      <c r="FT89" s="296"/>
      <c r="FU89" s="296"/>
      <c r="FV89" s="296"/>
      <c r="FW89" s="296"/>
      <c r="FX89" s="296"/>
      <c r="FY89" s="296"/>
      <c r="FZ89" s="296"/>
      <c r="GA89" s="296"/>
      <c r="GB89" s="296"/>
      <c r="GC89" s="296"/>
      <c r="GD89" s="296"/>
      <c r="GE89" s="296"/>
      <c r="GF89" s="296"/>
      <c r="GG89" s="296"/>
      <c r="GH89" s="296"/>
      <c r="GI89" s="296"/>
      <c r="GJ89" s="296"/>
      <c r="GK89" s="296"/>
      <c r="GL89" s="296"/>
      <c r="GM89" s="296"/>
      <c r="GN89" s="296"/>
      <c r="GO89" s="296"/>
      <c r="GP89" s="296"/>
      <c r="GQ89" s="296"/>
      <c r="GR89" s="296"/>
      <c r="GS89" s="296"/>
      <c r="GT89" s="296"/>
      <c r="GU89" s="296"/>
      <c r="GV89" s="296"/>
      <c r="GW89" s="296"/>
      <c r="GX89" s="296"/>
      <c r="GY89" s="296"/>
      <c r="GZ89" s="296"/>
      <c r="HA89" s="296"/>
      <c r="HB89" s="296"/>
      <c r="HC89" s="296"/>
      <c r="HD89" s="296"/>
      <c r="HE89" s="296"/>
      <c r="HF89" s="296"/>
      <c r="HG89" s="296"/>
      <c r="HH89" s="296"/>
      <c r="HI89" s="296"/>
      <c r="HJ89" s="296"/>
      <c r="HK89" s="296"/>
      <c r="HL89" s="296"/>
      <c r="HM89" s="296"/>
      <c r="HN89" s="296"/>
      <c r="HO89" s="296"/>
      <c r="HP89" s="296"/>
      <c r="HQ89" s="296"/>
      <c r="HR89" s="296"/>
      <c r="HS89" s="296"/>
      <c r="HT89" s="296"/>
      <c r="HU89" s="296"/>
      <c r="HV89" s="296"/>
      <c r="HW89" s="296"/>
      <c r="HX89" s="296"/>
      <c r="HY89" s="296"/>
      <c r="HZ89" s="296"/>
      <c r="IA89" s="296"/>
      <c r="IB89" s="296"/>
      <c r="IC89" s="296"/>
      <c r="ID89" s="296"/>
      <c r="IE89" s="296"/>
      <c r="IF89" s="296"/>
      <c r="IG89" s="296"/>
      <c r="IH89" s="296"/>
      <c r="II89" s="296"/>
      <c r="IJ89" s="296"/>
      <c r="IK89" s="296"/>
      <c r="IL89" s="296"/>
      <c r="IM89" s="296"/>
      <c r="IN89" s="296"/>
      <c r="IO89" s="296"/>
      <c r="IP89" s="296"/>
    </row>
    <row r="90" spans="1:250" s="480" customFormat="1" ht="15">
      <c r="A90" s="295"/>
      <c r="B90" s="296"/>
      <c r="C90" s="1340" t="s">
        <v>197</v>
      </c>
      <c r="D90" s="1340"/>
      <c r="E90" s="1340"/>
      <c r="F90" s="93">
        <v>2022</v>
      </c>
      <c r="G90" s="93">
        <v>2023</v>
      </c>
      <c r="H90" s="93">
        <v>2024</v>
      </c>
      <c r="I90" s="93">
        <v>2025</v>
      </c>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c r="CA90" s="296"/>
      <c r="CB90" s="296"/>
      <c r="CC90" s="296"/>
      <c r="CD90" s="296"/>
      <c r="CE90" s="296"/>
      <c r="CF90" s="296"/>
      <c r="CG90" s="296"/>
      <c r="CH90" s="296"/>
      <c r="CI90" s="296"/>
      <c r="CJ90" s="296"/>
      <c r="CK90" s="296"/>
      <c r="CL90" s="296"/>
      <c r="CM90" s="296"/>
      <c r="CN90" s="296"/>
      <c r="CO90" s="296"/>
      <c r="CP90" s="296"/>
      <c r="CQ90" s="296"/>
      <c r="CR90" s="296"/>
      <c r="CS90" s="296"/>
      <c r="CT90" s="296"/>
      <c r="CU90" s="296"/>
      <c r="CV90" s="296"/>
      <c r="CW90" s="296"/>
      <c r="CX90" s="296"/>
      <c r="CY90" s="296"/>
      <c r="CZ90" s="296"/>
      <c r="DA90" s="296"/>
      <c r="DB90" s="296"/>
      <c r="DC90" s="296"/>
      <c r="DD90" s="296"/>
      <c r="DE90" s="296"/>
      <c r="DF90" s="296"/>
      <c r="DG90" s="296"/>
      <c r="DH90" s="296"/>
      <c r="DI90" s="296"/>
      <c r="DJ90" s="296"/>
      <c r="DK90" s="296"/>
      <c r="DL90" s="296"/>
      <c r="DM90" s="296"/>
      <c r="DN90" s="296"/>
      <c r="DO90" s="296"/>
      <c r="DP90" s="296"/>
      <c r="DQ90" s="296"/>
      <c r="DR90" s="296"/>
      <c r="DS90" s="296"/>
      <c r="DT90" s="296"/>
      <c r="DU90" s="296"/>
      <c r="DV90" s="296"/>
      <c r="DW90" s="296"/>
      <c r="DX90" s="296"/>
      <c r="DY90" s="296"/>
      <c r="DZ90" s="296"/>
      <c r="EA90" s="296"/>
      <c r="EB90" s="296"/>
      <c r="EC90" s="296"/>
      <c r="ED90" s="296"/>
      <c r="EE90" s="296"/>
      <c r="EF90" s="296"/>
      <c r="EG90" s="296"/>
      <c r="EH90" s="296"/>
      <c r="EI90" s="296"/>
      <c r="EJ90" s="296"/>
      <c r="EK90" s="296"/>
      <c r="EL90" s="296"/>
      <c r="EM90" s="296"/>
      <c r="EN90" s="296"/>
      <c r="EO90" s="296"/>
      <c r="EP90" s="296"/>
      <c r="EQ90" s="296"/>
      <c r="ER90" s="296"/>
      <c r="ES90" s="296"/>
      <c r="ET90" s="296"/>
      <c r="EU90" s="296"/>
      <c r="EV90" s="296"/>
      <c r="EW90" s="296"/>
      <c r="EX90" s="296"/>
      <c r="EY90" s="296"/>
      <c r="EZ90" s="296"/>
      <c r="FA90" s="296"/>
      <c r="FB90" s="296"/>
      <c r="FC90" s="296"/>
      <c r="FD90" s="296"/>
      <c r="FE90" s="296"/>
      <c r="FF90" s="296"/>
      <c r="FG90" s="296"/>
      <c r="FH90" s="296"/>
      <c r="FI90" s="296"/>
      <c r="FJ90" s="296"/>
      <c r="FK90" s="296"/>
      <c r="FL90" s="296"/>
      <c r="FM90" s="296"/>
      <c r="FN90" s="296"/>
      <c r="FO90" s="296"/>
      <c r="FP90" s="296"/>
      <c r="FQ90" s="296"/>
      <c r="FR90" s="296"/>
      <c r="FS90" s="296"/>
      <c r="FT90" s="296"/>
      <c r="FU90" s="296"/>
      <c r="FV90" s="296"/>
      <c r="FW90" s="296"/>
      <c r="FX90" s="296"/>
      <c r="FY90" s="296"/>
      <c r="FZ90" s="296"/>
      <c r="GA90" s="296"/>
      <c r="GB90" s="296"/>
      <c r="GC90" s="296"/>
      <c r="GD90" s="296"/>
      <c r="GE90" s="296"/>
      <c r="GF90" s="296"/>
      <c r="GG90" s="296"/>
      <c r="GH90" s="296"/>
      <c r="GI90" s="296"/>
      <c r="GJ90" s="296"/>
      <c r="GK90" s="296"/>
      <c r="GL90" s="296"/>
      <c r="GM90" s="296"/>
      <c r="GN90" s="296"/>
      <c r="GO90" s="296"/>
      <c r="GP90" s="296"/>
      <c r="GQ90" s="296"/>
      <c r="GR90" s="296"/>
      <c r="GS90" s="296"/>
      <c r="GT90" s="296"/>
      <c r="GU90" s="296"/>
      <c r="GV90" s="296"/>
      <c r="GW90" s="296"/>
      <c r="GX90" s="296"/>
      <c r="GY90" s="296"/>
      <c r="GZ90" s="296"/>
      <c r="HA90" s="296"/>
      <c r="HB90" s="296"/>
      <c r="HC90" s="296"/>
      <c r="HD90" s="296"/>
      <c r="HE90" s="296"/>
      <c r="HF90" s="296"/>
      <c r="HG90" s="296"/>
      <c r="HH90" s="296"/>
      <c r="HI90" s="296"/>
      <c r="HJ90" s="296"/>
      <c r="HK90" s="296"/>
      <c r="HL90" s="296"/>
      <c r="HM90" s="296"/>
      <c r="HN90" s="296"/>
      <c r="HO90" s="296"/>
      <c r="HP90" s="296"/>
      <c r="HQ90" s="296"/>
      <c r="HR90" s="296"/>
      <c r="HS90" s="296"/>
      <c r="HT90" s="296"/>
      <c r="HU90" s="296"/>
      <c r="HV90" s="296"/>
      <c r="HW90" s="296"/>
      <c r="HX90" s="296"/>
      <c r="HY90" s="296"/>
      <c r="HZ90" s="296"/>
      <c r="IA90" s="296"/>
      <c r="IB90" s="296"/>
      <c r="IC90" s="296"/>
      <c r="ID90" s="296"/>
      <c r="IE90" s="296"/>
      <c r="IF90" s="296"/>
      <c r="IG90" s="296"/>
      <c r="IH90" s="296"/>
      <c r="II90" s="296"/>
      <c r="IJ90" s="296"/>
      <c r="IK90" s="296"/>
      <c r="IL90" s="296"/>
      <c r="IM90" s="296"/>
      <c r="IN90" s="296"/>
      <c r="IO90" s="296"/>
      <c r="IP90" s="296"/>
    </row>
    <row r="91" spans="1:250" s="480" customFormat="1" ht="15">
      <c r="A91" s="295"/>
      <c r="B91" s="296"/>
      <c r="C91" s="1717" t="s">
        <v>289</v>
      </c>
      <c r="D91" s="1717"/>
      <c r="E91" s="1718"/>
      <c r="F91" s="33">
        <v>8.9999999999999993E-3</v>
      </c>
      <c r="G91" s="151">
        <v>8.9999999999999993E-3</v>
      </c>
      <c r="H91" s="33">
        <v>8.0000000000000002E-3</v>
      </c>
      <c r="I91" s="1043">
        <v>8.0000000000000002E-3</v>
      </c>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c r="CU91" s="296"/>
      <c r="CV91" s="296"/>
      <c r="CW91" s="296"/>
      <c r="CX91" s="296"/>
      <c r="CY91" s="296"/>
      <c r="CZ91" s="296"/>
      <c r="DA91" s="296"/>
      <c r="DB91" s="296"/>
      <c r="DC91" s="296"/>
      <c r="DD91" s="296"/>
      <c r="DE91" s="296"/>
      <c r="DF91" s="296"/>
      <c r="DG91" s="296"/>
      <c r="DH91" s="296"/>
      <c r="DI91" s="296"/>
      <c r="DJ91" s="296"/>
      <c r="DK91" s="296"/>
      <c r="DL91" s="296"/>
      <c r="DM91" s="296"/>
      <c r="DN91" s="296"/>
      <c r="DO91" s="296"/>
      <c r="DP91" s="296"/>
      <c r="DQ91" s="296"/>
      <c r="DR91" s="296"/>
      <c r="DS91" s="296"/>
      <c r="DT91" s="296"/>
      <c r="DU91" s="296"/>
      <c r="DV91" s="296"/>
      <c r="DW91" s="296"/>
      <c r="DX91" s="296"/>
      <c r="DY91" s="296"/>
      <c r="DZ91" s="296"/>
      <c r="EA91" s="296"/>
      <c r="EB91" s="296"/>
      <c r="EC91" s="296"/>
      <c r="ED91" s="296"/>
      <c r="EE91" s="296"/>
      <c r="EF91" s="296"/>
      <c r="EG91" s="296"/>
      <c r="EH91" s="296"/>
      <c r="EI91" s="296"/>
      <c r="EJ91" s="296"/>
      <c r="EK91" s="296"/>
      <c r="EL91" s="296"/>
      <c r="EM91" s="296"/>
      <c r="EN91" s="296"/>
      <c r="EO91" s="296"/>
      <c r="EP91" s="296"/>
      <c r="EQ91" s="296"/>
      <c r="ER91" s="296"/>
      <c r="ES91" s="296"/>
      <c r="ET91" s="296"/>
      <c r="EU91" s="296"/>
      <c r="EV91" s="296"/>
      <c r="EW91" s="296"/>
      <c r="EX91" s="296"/>
      <c r="EY91" s="296"/>
      <c r="EZ91" s="296"/>
      <c r="FA91" s="296"/>
      <c r="FB91" s="296"/>
      <c r="FC91" s="296"/>
      <c r="FD91" s="296"/>
      <c r="FE91" s="296"/>
      <c r="FF91" s="296"/>
      <c r="FG91" s="296"/>
      <c r="FH91" s="296"/>
      <c r="FI91" s="296"/>
      <c r="FJ91" s="296"/>
      <c r="FK91" s="296"/>
      <c r="FL91" s="296"/>
      <c r="FM91" s="296"/>
      <c r="FN91" s="296"/>
      <c r="FO91" s="296"/>
      <c r="FP91" s="296"/>
      <c r="FQ91" s="296"/>
      <c r="FR91" s="296"/>
      <c r="FS91" s="296"/>
      <c r="FT91" s="296"/>
      <c r="FU91" s="296"/>
      <c r="FV91" s="296"/>
      <c r="FW91" s="296"/>
      <c r="FX91" s="296"/>
      <c r="FY91" s="296"/>
      <c r="FZ91" s="296"/>
      <c r="GA91" s="296"/>
      <c r="GB91" s="296"/>
      <c r="GC91" s="296"/>
      <c r="GD91" s="296"/>
      <c r="GE91" s="296"/>
      <c r="GF91" s="296"/>
      <c r="GG91" s="296"/>
      <c r="GH91" s="296"/>
      <c r="GI91" s="296"/>
      <c r="GJ91" s="296"/>
      <c r="GK91" s="296"/>
      <c r="GL91" s="296"/>
      <c r="GM91" s="296"/>
      <c r="GN91" s="296"/>
      <c r="GO91" s="296"/>
      <c r="GP91" s="296"/>
      <c r="GQ91" s="296"/>
      <c r="GR91" s="296"/>
      <c r="GS91" s="296"/>
      <c r="GT91" s="296"/>
      <c r="GU91" s="296"/>
      <c r="GV91" s="296"/>
      <c r="GW91" s="296"/>
      <c r="GX91" s="296"/>
      <c r="GY91" s="296"/>
      <c r="GZ91" s="296"/>
      <c r="HA91" s="296"/>
      <c r="HB91" s="296"/>
      <c r="HC91" s="296"/>
      <c r="HD91" s="296"/>
      <c r="HE91" s="296"/>
      <c r="HF91" s="296"/>
      <c r="HG91" s="296"/>
      <c r="HH91" s="296"/>
      <c r="HI91" s="296"/>
      <c r="HJ91" s="296"/>
      <c r="HK91" s="296"/>
      <c r="HL91" s="296"/>
      <c r="HM91" s="296"/>
      <c r="HN91" s="296"/>
      <c r="HO91" s="296"/>
      <c r="HP91" s="296"/>
      <c r="HQ91" s="296"/>
      <c r="HR91" s="296"/>
      <c r="HS91" s="296"/>
      <c r="HT91" s="296"/>
      <c r="HU91" s="296"/>
      <c r="HV91" s="296"/>
      <c r="HW91" s="296"/>
      <c r="HX91" s="296"/>
      <c r="HY91" s="296"/>
      <c r="HZ91" s="296"/>
      <c r="IA91" s="296"/>
      <c r="IB91" s="296"/>
      <c r="IC91" s="296"/>
      <c r="ID91" s="296"/>
      <c r="IE91" s="296"/>
      <c r="IF91" s="296"/>
      <c r="IG91" s="296"/>
      <c r="IH91" s="296"/>
      <c r="II91" s="296"/>
      <c r="IJ91" s="296"/>
      <c r="IK91" s="296"/>
      <c r="IL91" s="296"/>
      <c r="IM91" s="296"/>
      <c r="IN91" s="296"/>
      <c r="IO91" s="296"/>
      <c r="IP91" s="296"/>
    </row>
    <row r="92" spans="1:250" s="480" customFormat="1" ht="15">
      <c r="A92" s="295"/>
      <c r="B92" s="296"/>
      <c r="C92" s="1714" t="s">
        <v>290</v>
      </c>
      <c r="D92" s="1714"/>
      <c r="E92" s="1733"/>
      <c r="F92" s="40">
        <v>0.24</v>
      </c>
      <c r="G92" s="152">
        <v>0.22</v>
      </c>
      <c r="H92" s="40">
        <v>0.21</v>
      </c>
      <c r="I92" s="1044">
        <v>0.2</v>
      </c>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c r="CU92" s="296"/>
      <c r="CV92" s="296"/>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296"/>
      <c r="EV92" s="296"/>
      <c r="EW92" s="296"/>
      <c r="EX92" s="296"/>
      <c r="EY92" s="296"/>
      <c r="EZ92" s="296"/>
      <c r="FA92" s="296"/>
      <c r="FB92" s="296"/>
      <c r="FC92" s="296"/>
      <c r="FD92" s="296"/>
      <c r="FE92" s="296"/>
      <c r="FF92" s="296"/>
      <c r="FG92" s="296"/>
      <c r="FH92" s="296"/>
      <c r="FI92" s="296"/>
      <c r="FJ92" s="296"/>
      <c r="FK92" s="296"/>
      <c r="FL92" s="296"/>
      <c r="FM92" s="296"/>
      <c r="FN92" s="296"/>
      <c r="FO92" s="296"/>
      <c r="FP92" s="296"/>
      <c r="FQ92" s="296"/>
      <c r="FR92" s="296"/>
      <c r="FS92" s="296"/>
      <c r="FT92" s="296"/>
      <c r="FU92" s="296"/>
      <c r="FV92" s="296"/>
      <c r="FW92" s="296"/>
      <c r="FX92" s="296"/>
      <c r="FY92" s="296"/>
      <c r="FZ92" s="296"/>
      <c r="GA92" s="296"/>
      <c r="GB92" s="296"/>
      <c r="GC92" s="296"/>
      <c r="GD92" s="296"/>
      <c r="GE92" s="296"/>
      <c r="GF92" s="296"/>
      <c r="GG92" s="296"/>
      <c r="GH92" s="296"/>
      <c r="GI92" s="296"/>
      <c r="GJ92" s="296"/>
      <c r="GK92" s="296"/>
      <c r="GL92" s="296"/>
      <c r="GM92" s="296"/>
      <c r="GN92" s="296"/>
      <c r="GO92" s="296"/>
      <c r="GP92" s="296"/>
      <c r="GQ92" s="296"/>
      <c r="GR92" s="296"/>
      <c r="GS92" s="296"/>
      <c r="GT92" s="296"/>
      <c r="GU92" s="296"/>
      <c r="GV92" s="296"/>
      <c r="GW92" s="296"/>
      <c r="GX92" s="296"/>
      <c r="GY92" s="296"/>
      <c r="GZ92" s="296"/>
      <c r="HA92" s="296"/>
      <c r="HB92" s="296"/>
      <c r="HC92" s="296"/>
      <c r="HD92" s="296"/>
      <c r="HE92" s="296"/>
      <c r="HF92" s="296"/>
      <c r="HG92" s="296"/>
      <c r="HH92" s="296"/>
      <c r="HI92" s="296"/>
      <c r="HJ92" s="296"/>
      <c r="HK92" s="296"/>
      <c r="HL92" s="296"/>
      <c r="HM92" s="296"/>
      <c r="HN92" s="296"/>
      <c r="HO92" s="296"/>
      <c r="HP92" s="296"/>
      <c r="HQ92" s="296"/>
      <c r="HR92" s="296"/>
      <c r="HS92" s="296"/>
      <c r="HT92" s="296"/>
      <c r="HU92" s="296"/>
      <c r="HV92" s="296"/>
      <c r="HW92" s="296"/>
      <c r="HX92" s="296"/>
      <c r="HY92" s="296"/>
      <c r="HZ92" s="296"/>
      <c r="IA92" s="296"/>
      <c r="IB92" s="296"/>
      <c r="IC92" s="296"/>
      <c r="ID92" s="296"/>
      <c r="IE92" s="296"/>
      <c r="IF92" s="296"/>
      <c r="IG92" s="296"/>
      <c r="IH92" s="296"/>
      <c r="II92" s="296"/>
      <c r="IJ92" s="296"/>
      <c r="IK92" s="296"/>
      <c r="IL92" s="296"/>
      <c r="IM92" s="296"/>
      <c r="IN92" s="296"/>
      <c r="IO92" s="296"/>
      <c r="IP92" s="296"/>
    </row>
    <row r="93" spans="1:250" s="480" customFormat="1" ht="15">
      <c r="A93" s="295"/>
      <c r="B93" s="296"/>
      <c r="C93" s="1714" t="s">
        <v>291</v>
      </c>
      <c r="D93" s="1714"/>
      <c r="E93" s="1733"/>
      <c r="F93" s="40">
        <v>3.03</v>
      </c>
      <c r="G93" s="152">
        <v>3.23</v>
      </c>
      <c r="H93" s="40">
        <v>2.87</v>
      </c>
      <c r="I93" s="1044">
        <v>2.8</v>
      </c>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c r="FC93" s="296"/>
      <c r="FD93" s="296"/>
      <c r="FE93" s="296"/>
      <c r="FF93" s="296"/>
      <c r="FG93" s="296"/>
      <c r="FH93" s="296"/>
      <c r="FI93" s="296"/>
      <c r="FJ93" s="296"/>
      <c r="FK93" s="296"/>
      <c r="FL93" s="296"/>
      <c r="FM93" s="296"/>
      <c r="FN93" s="296"/>
      <c r="FO93" s="296"/>
      <c r="FP93" s="296"/>
      <c r="FQ93" s="296"/>
      <c r="FR93" s="296"/>
      <c r="FS93" s="296"/>
      <c r="FT93" s="296"/>
      <c r="FU93" s="296"/>
      <c r="FV93" s="296"/>
      <c r="FW93" s="296"/>
      <c r="FX93" s="296"/>
      <c r="FY93" s="296"/>
      <c r="FZ93" s="296"/>
      <c r="GA93" s="296"/>
      <c r="GB93" s="296"/>
      <c r="GC93" s="296"/>
      <c r="GD93" s="296"/>
      <c r="GE93" s="296"/>
      <c r="GF93" s="296"/>
      <c r="GG93" s="296"/>
      <c r="GH93" s="296"/>
      <c r="GI93" s="296"/>
      <c r="GJ93" s="296"/>
      <c r="GK93" s="296"/>
      <c r="GL93" s="296"/>
      <c r="GM93" s="296"/>
      <c r="GN93" s="296"/>
      <c r="GO93" s="296"/>
      <c r="GP93" s="296"/>
      <c r="GQ93" s="296"/>
      <c r="GR93" s="296"/>
      <c r="GS93" s="296"/>
      <c r="GT93" s="296"/>
      <c r="GU93" s="296"/>
      <c r="GV93" s="296"/>
      <c r="GW93" s="296"/>
      <c r="GX93" s="296"/>
      <c r="GY93" s="296"/>
      <c r="GZ93" s="296"/>
      <c r="HA93" s="296"/>
      <c r="HB93" s="296"/>
      <c r="HC93" s="296"/>
      <c r="HD93" s="296"/>
      <c r="HE93" s="296"/>
      <c r="HF93" s="296"/>
      <c r="HG93" s="296"/>
      <c r="HH93" s="296"/>
      <c r="HI93" s="296"/>
      <c r="HJ93" s="296"/>
      <c r="HK93" s="296"/>
      <c r="HL93" s="296"/>
      <c r="HM93" s="296"/>
      <c r="HN93" s="296"/>
      <c r="HO93" s="296"/>
      <c r="HP93" s="296"/>
      <c r="HQ93" s="296"/>
      <c r="HR93" s="296"/>
      <c r="HS93" s="296"/>
      <c r="HT93" s="296"/>
      <c r="HU93" s="296"/>
      <c r="HV93" s="296"/>
      <c r="HW93" s="296"/>
      <c r="HX93" s="296"/>
      <c r="HY93" s="296"/>
      <c r="HZ93" s="296"/>
      <c r="IA93" s="296"/>
      <c r="IB93" s="296"/>
      <c r="IC93" s="296"/>
      <c r="ID93" s="296"/>
      <c r="IE93" s="296"/>
      <c r="IF93" s="296"/>
      <c r="IG93" s="296"/>
      <c r="IH93" s="296"/>
      <c r="II93" s="296"/>
      <c r="IJ93" s="296"/>
      <c r="IK93" s="296"/>
      <c r="IL93" s="296"/>
      <c r="IM93" s="296"/>
      <c r="IN93" s="296"/>
      <c r="IO93" s="296"/>
      <c r="IP93" s="296"/>
    </row>
    <row r="94" spans="1:250" s="480" customFormat="1" ht="15">
      <c r="A94" s="295"/>
      <c r="B94" s="296"/>
      <c r="C94" s="1714" t="s">
        <v>292</v>
      </c>
      <c r="D94" s="1714"/>
      <c r="E94" s="1733"/>
      <c r="F94" s="40">
        <v>0.13</v>
      </c>
      <c r="G94" s="152">
        <v>0.13</v>
      </c>
      <c r="H94" s="74">
        <v>0.13</v>
      </c>
      <c r="I94" s="1044">
        <v>0.14000000000000001</v>
      </c>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296"/>
      <c r="CD94" s="296"/>
      <c r="CE94" s="296"/>
      <c r="CF94" s="296"/>
      <c r="CG94" s="296"/>
      <c r="CH94" s="296"/>
      <c r="CI94" s="296"/>
      <c r="CJ94" s="296"/>
      <c r="CK94" s="296"/>
      <c r="CL94" s="296"/>
      <c r="CM94" s="296"/>
      <c r="CN94" s="296"/>
      <c r="CO94" s="296"/>
      <c r="CP94" s="296"/>
      <c r="CQ94" s="296"/>
      <c r="CR94" s="296"/>
      <c r="CS94" s="296"/>
      <c r="CT94" s="296"/>
      <c r="CU94" s="296"/>
      <c r="CV94" s="296"/>
      <c r="CW94" s="296"/>
      <c r="CX94" s="296"/>
      <c r="CY94" s="296"/>
      <c r="CZ94" s="296"/>
      <c r="DA94" s="296"/>
      <c r="DB94" s="296"/>
      <c r="DC94" s="296"/>
      <c r="DD94" s="296"/>
      <c r="DE94" s="296"/>
      <c r="DF94" s="296"/>
      <c r="DG94" s="296"/>
      <c r="DH94" s="296"/>
      <c r="DI94" s="296"/>
      <c r="DJ94" s="296"/>
      <c r="DK94" s="296"/>
      <c r="DL94" s="296"/>
      <c r="DM94" s="296"/>
      <c r="DN94" s="296"/>
      <c r="DO94" s="296"/>
      <c r="DP94" s="296"/>
      <c r="DQ94" s="296"/>
      <c r="DR94" s="296"/>
      <c r="DS94" s="296"/>
      <c r="DT94" s="296"/>
      <c r="DU94" s="296"/>
      <c r="DV94" s="296"/>
      <c r="DW94" s="296"/>
      <c r="DX94" s="296"/>
      <c r="DY94" s="296"/>
      <c r="DZ94" s="296"/>
      <c r="EA94" s="296"/>
      <c r="EB94" s="296"/>
      <c r="EC94" s="296"/>
      <c r="ED94" s="296"/>
      <c r="EE94" s="296"/>
      <c r="EF94" s="296"/>
      <c r="EG94" s="296"/>
      <c r="EH94" s="296"/>
      <c r="EI94" s="296"/>
      <c r="EJ94" s="296"/>
      <c r="EK94" s="296"/>
      <c r="EL94" s="296"/>
      <c r="EM94" s="296"/>
      <c r="EN94" s="296"/>
      <c r="EO94" s="296"/>
      <c r="EP94" s="296"/>
      <c r="EQ94" s="296"/>
      <c r="ER94" s="296"/>
      <c r="ES94" s="296"/>
      <c r="ET94" s="296"/>
      <c r="EU94" s="296"/>
      <c r="EV94" s="296"/>
      <c r="EW94" s="296"/>
      <c r="EX94" s="296"/>
      <c r="EY94" s="296"/>
      <c r="EZ94" s="296"/>
      <c r="FA94" s="296"/>
      <c r="FB94" s="296"/>
      <c r="FC94" s="296"/>
      <c r="FD94" s="296"/>
      <c r="FE94" s="296"/>
      <c r="FF94" s="296"/>
      <c r="FG94" s="296"/>
      <c r="FH94" s="296"/>
      <c r="FI94" s="296"/>
      <c r="FJ94" s="296"/>
      <c r="FK94" s="296"/>
      <c r="FL94" s="296"/>
      <c r="FM94" s="296"/>
      <c r="FN94" s="296"/>
      <c r="FO94" s="296"/>
      <c r="FP94" s="296"/>
      <c r="FQ94" s="296"/>
      <c r="FR94" s="296"/>
      <c r="FS94" s="296"/>
      <c r="FT94" s="296"/>
      <c r="FU94" s="296"/>
      <c r="FV94" s="296"/>
      <c r="FW94" s="296"/>
      <c r="FX94" s="296"/>
      <c r="FY94" s="296"/>
      <c r="FZ94" s="296"/>
      <c r="GA94" s="296"/>
      <c r="GB94" s="296"/>
      <c r="GC94" s="296"/>
      <c r="GD94" s="296"/>
      <c r="GE94" s="296"/>
      <c r="GF94" s="296"/>
      <c r="GG94" s="296"/>
      <c r="GH94" s="296"/>
      <c r="GI94" s="296"/>
      <c r="GJ94" s="296"/>
      <c r="GK94" s="296"/>
      <c r="GL94" s="296"/>
      <c r="GM94" s="296"/>
      <c r="GN94" s="296"/>
      <c r="GO94" s="296"/>
      <c r="GP94" s="296"/>
      <c r="GQ94" s="296"/>
      <c r="GR94" s="296"/>
      <c r="GS94" s="296"/>
      <c r="GT94" s="296"/>
      <c r="GU94" s="296"/>
      <c r="GV94" s="296"/>
      <c r="GW94" s="296"/>
      <c r="GX94" s="296"/>
      <c r="GY94" s="296"/>
      <c r="GZ94" s="296"/>
      <c r="HA94" s="296"/>
      <c r="HB94" s="296"/>
      <c r="HC94" s="296"/>
      <c r="HD94" s="296"/>
      <c r="HE94" s="296"/>
      <c r="HF94" s="296"/>
      <c r="HG94" s="296"/>
      <c r="HH94" s="296"/>
      <c r="HI94" s="296"/>
      <c r="HJ94" s="296"/>
      <c r="HK94" s="296"/>
      <c r="HL94" s="296"/>
      <c r="HM94" s="296"/>
      <c r="HN94" s="296"/>
      <c r="HO94" s="296"/>
      <c r="HP94" s="296"/>
      <c r="HQ94" s="296"/>
      <c r="HR94" s="296"/>
      <c r="HS94" s="296"/>
      <c r="HT94" s="296"/>
      <c r="HU94" s="296"/>
      <c r="HV94" s="296"/>
      <c r="HW94" s="296"/>
      <c r="HX94" s="296"/>
      <c r="HY94" s="296"/>
      <c r="HZ94" s="296"/>
      <c r="IA94" s="296"/>
      <c r="IB94" s="296"/>
      <c r="IC94" s="296"/>
      <c r="ID94" s="296"/>
      <c r="IE94" s="296"/>
      <c r="IF94" s="296"/>
      <c r="IG94" s="296"/>
      <c r="IH94" s="296"/>
      <c r="II94" s="296"/>
      <c r="IJ94" s="296"/>
      <c r="IK94" s="296"/>
      <c r="IL94" s="296"/>
      <c r="IM94" s="296"/>
      <c r="IN94" s="296"/>
      <c r="IO94" s="296"/>
      <c r="IP94" s="296"/>
    </row>
    <row r="95" spans="1:250" s="480" customFormat="1" ht="15">
      <c r="A95" s="295"/>
      <c r="B95" s="296"/>
      <c r="C95" s="1714" t="s">
        <v>293</v>
      </c>
      <c r="D95" s="1714"/>
      <c r="E95" s="1733"/>
      <c r="F95" s="40">
        <v>0.11</v>
      </c>
      <c r="G95" s="152">
        <v>0.11</v>
      </c>
      <c r="H95" s="40">
        <v>0.11</v>
      </c>
      <c r="I95" s="1044">
        <v>0.12</v>
      </c>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c r="CA95" s="296"/>
      <c r="CB95" s="296"/>
      <c r="CC95" s="296"/>
      <c r="CD95" s="296"/>
      <c r="CE95" s="296"/>
      <c r="CF95" s="296"/>
      <c r="CG95" s="296"/>
      <c r="CH95" s="296"/>
      <c r="CI95" s="296"/>
      <c r="CJ95" s="296"/>
      <c r="CK95" s="296"/>
      <c r="CL95" s="296"/>
      <c r="CM95" s="296"/>
      <c r="CN95" s="296"/>
      <c r="CO95" s="296"/>
      <c r="CP95" s="296"/>
      <c r="CQ95" s="296"/>
      <c r="CR95" s="296"/>
      <c r="CS95" s="296"/>
      <c r="CT95" s="296"/>
      <c r="CU95" s="296"/>
      <c r="CV95" s="296"/>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296"/>
      <c r="EV95" s="296"/>
      <c r="EW95" s="296"/>
      <c r="EX95" s="296"/>
      <c r="EY95" s="296"/>
      <c r="EZ95" s="296"/>
      <c r="FA95" s="296"/>
      <c r="FB95" s="296"/>
      <c r="FC95" s="296"/>
      <c r="FD95" s="296"/>
      <c r="FE95" s="296"/>
      <c r="FF95" s="296"/>
      <c r="FG95" s="296"/>
      <c r="FH95" s="296"/>
      <c r="FI95" s="296"/>
      <c r="FJ95" s="296"/>
      <c r="FK95" s="296"/>
      <c r="FL95" s="296"/>
      <c r="FM95" s="296"/>
      <c r="FN95" s="296"/>
      <c r="FO95" s="296"/>
      <c r="FP95" s="296"/>
      <c r="FQ95" s="296"/>
      <c r="FR95" s="296"/>
      <c r="FS95" s="296"/>
      <c r="FT95" s="296"/>
      <c r="FU95" s="296"/>
      <c r="FV95" s="296"/>
      <c r="FW95" s="296"/>
      <c r="FX95" s="296"/>
      <c r="FY95" s="296"/>
      <c r="FZ95" s="296"/>
      <c r="GA95" s="296"/>
      <c r="GB95" s="296"/>
      <c r="GC95" s="296"/>
      <c r="GD95" s="296"/>
      <c r="GE95" s="296"/>
      <c r="GF95" s="296"/>
      <c r="GG95" s="296"/>
      <c r="GH95" s="296"/>
      <c r="GI95" s="296"/>
      <c r="GJ95" s="296"/>
      <c r="GK95" s="296"/>
      <c r="GL95" s="296"/>
      <c r="GM95" s="296"/>
      <c r="GN95" s="296"/>
      <c r="GO95" s="296"/>
      <c r="GP95" s="296"/>
      <c r="GQ95" s="296"/>
      <c r="GR95" s="296"/>
      <c r="GS95" s="296"/>
      <c r="GT95" s="296"/>
      <c r="GU95" s="296"/>
      <c r="GV95" s="296"/>
      <c r="GW95" s="296"/>
      <c r="GX95" s="296"/>
      <c r="GY95" s="296"/>
      <c r="GZ95" s="296"/>
      <c r="HA95" s="296"/>
      <c r="HB95" s="296"/>
      <c r="HC95" s="296"/>
      <c r="HD95" s="296"/>
      <c r="HE95" s="296"/>
      <c r="HF95" s="296"/>
      <c r="HG95" s="296"/>
      <c r="HH95" s="296"/>
      <c r="HI95" s="296"/>
      <c r="HJ95" s="296"/>
      <c r="HK95" s="296"/>
      <c r="HL95" s="296"/>
      <c r="HM95" s="296"/>
      <c r="HN95" s="296"/>
      <c r="HO95" s="296"/>
      <c r="HP95" s="296"/>
      <c r="HQ95" s="296"/>
      <c r="HR95" s="296"/>
      <c r="HS95" s="296"/>
      <c r="HT95" s="296"/>
      <c r="HU95" s="296"/>
      <c r="HV95" s="296"/>
      <c r="HW95" s="296"/>
      <c r="HX95" s="296"/>
      <c r="HY95" s="296"/>
      <c r="HZ95" s="296"/>
      <c r="IA95" s="296"/>
      <c r="IB95" s="296"/>
      <c r="IC95" s="296"/>
      <c r="ID95" s="296"/>
      <c r="IE95" s="296"/>
      <c r="IF95" s="296"/>
      <c r="IG95" s="296"/>
      <c r="IH95" s="296"/>
      <c r="II95" s="296"/>
      <c r="IJ95" s="296"/>
      <c r="IK95" s="296"/>
      <c r="IL95" s="296"/>
      <c r="IM95" s="296"/>
      <c r="IN95" s="296"/>
      <c r="IO95" s="296"/>
      <c r="IP95" s="296"/>
    </row>
    <row r="96" spans="1:250" s="480" customFormat="1" ht="15">
      <c r="A96" s="295"/>
      <c r="B96" s="296"/>
      <c r="C96" s="1714" t="s">
        <v>1338</v>
      </c>
      <c r="D96" s="1714"/>
      <c r="E96" s="1733"/>
      <c r="F96" s="40">
        <v>0.25</v>
      </c>
      <c r="G96" s="152">
        <v>0.28000000000000003</v>
      </c>
      <c r="H96" s="40">
        <v>0.31</v>
      </c>
      <c r="I96" s="1044">
        <v>0.32</v>
      </c>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c r="CA96" s="296"/>
      <c r="CB96" s="296"/>
      <c r="CC96" s="296"/>
      <c r="CD96" s="296"/>
      <c r="CE96" s="296"/>
      <c r="CF96" s="296"/>
      <c r="CG96" s="296"/>
      <c r="CH96" s="296"/>
      <c r="CI96" s="296"/>
      <c r="CJ96" s="296"/>
      <c r="CK96" s="296"/>
      <c r="CL96" s="296"/>
      <c r="CM96" s="296"/>
      <c r="CN96" s="296"/>
      <c r="CO96" s="296"/>
      <c r="CP96" s="296"/>
      <c r="CQ96" s="296"/>
      <c r="CR96" s="296"/>
      <c r="CS96" s="296"/>
      <c r="CT96" s="296"/>
      <c r="CU96" s="296"/>
      <c r="CV96" s="296"/>
      <c r="CW96" s="296"/>
      <c r="CX96" s="296"/>
      <c r="CY96" s="296"/>
      <c r="CZ96" s="296"/>
      <c r="DA96" s="296"/>
      <c r="DB96" s="296"/>
      <c r="DC96" s="296"/>
      <c r="DD96" s="296"/>
      <c r="DE96" s="296"/>
      <c r="DF96" s="296"/>
      <c r="DG96" s="296"/>
      <c r="DH96" s="296"/>
      <c r="DI96" s="296"/>
      <c r="DJ96" s="296"/>
      <c r="DK96" s="296"/>
      <c r="DL96" s="296"/>
      <c r="DM96" s="296"/>
      <c r="DN96" s="296"/>
      <c r="DO96" s="296"/>
      <c r="DP96" s="296"/>
      <c r="DQ96" s="296"/>
      <c r="DR96" s="296"/>
      <c r="DS96" s="296"/>
      <c r="DT96" s="296"/>
      <c r="DU96" s="296"/>
      <c r="DV96" s="296"/>
      <c r="DW96" s="296"/>
      <c r="DX96" s="296"/>
      <c r="DY96" s="296"/>
      <c r="DZ96" s="296"/>
      <c r="EA96" s="296"/>
      <c r="EB96" s="296"/>
      <c r="EC96" s="296"/>
      <c r="ED96" s="296"/>
      <c r="EE96" s="296"/>
      <c r="EF96" s="296"/>
      <c r="EG96" s="296"/>
      <c r="EH96" s="296"/>
      <c r="EI96" s="296"/>
      <c r="EJ96" s="296"/>
      <c r="EK96" s="296"/>
      <c r="EL96" s="296"/>
      <c r="EM96" s="296"/>
      <c r="EN96" s="296"/>
      <c r="EO96" s="296"/>
      <c r="EP96" s="296"/>
      <c r="EQ96" s="296"/>
      <c r="ER96" s="296"/>
      <c r="ES96" s="296"/>
      <c r="ET96" s="296"/>
      <c r="EU96" s="296"/>
      <c r="EV96" s="296"/>
      <c r="EW96" s="296"/>
      <c r="EX96" s="296"/>
      <c r="EY96" s="296"/>
      <c r="EZ96" s="296"/>
      <c r="FA96" s="296"/>
      <c r="FB96" s="296"/>
      <c r="FC96" s="296"/>
      <c r="FD96" s="296"/>
      <c r="FE96" s="296"/>
      <c r="FF96" s="296"/>
      <c r="FG96" s="296"/>
      <c r="FH96" s="296"/>
      <c r="FI96" s="296"/>
      <c r="FJ96" s="296"/>
      <c r="FK96" s="296"/>
      <c r="FL96" s="296"/>
      <c r="FM96" s="296"/>
      <c r="FN96" s="296"/>
      <c r="FO96" s="296"/>
      <c r="FP96" s="296"/>
      <c r="FQ96" s="296"/>
      <c r="FR96" s="296"/>
      <c r="FS96" s="296"/>
      <c r="FT96" s="296"/>
      <c r="FU96" s="296"/>
      <c r="FV96" s="296"/>
      <c r="FW96" s="296"/>
      <c r="FX96" s="296"/>
      <c r="FY96" s="296"/>
      <c r="FZ96" s="296"/>
      <c r="GA96" s="296"/>
      <c r="GB96" s="296"/>
      <c r="GC96" s="296"/>
      <c r="GD96" s="296"/>
      <c r="GE96" s="296"/>
      <c r="GF96" s="296"/>
      <c r="GG96" s="296"/>
      <c r="GH96" s="296"/>
      <c r="GI96" s="296"/>
      <c r="GJ96" s="296"/>
      <c r="GK96" s="296"/>
      <c r="GL96" s="296"/>
      <c r="GM96" s="296"/>
      <c r="GN96" s="296"/>
      <c r="GO96" s="296"/>
      <c r="GP96" s="296"/>
      <c r="GQ96" s="296"/>
      <c r="GR96" s="296"/>
      <c r="GS96" s="296"/>
      <c r="GT96" s="296"/>
      <c r="GU96" s="296"/>
      <c r="GV96" s="296"/>
      <c r="GW96" s="296"/>
      <c r="GX96" s="296"/>
      <c r="GY96" s="296"/>
      <c r="GZ96" s="296"/>
      <c r="HA96" s="296"/>
      <c r="HB96" s="296"/>
      <c r="HC96" s="296"/>
      <c r="HD96" s="296"/>
      <c r="HE96" s="296"/>
      <c r="HF96" s="296"/>
      <c r="HG96" s="296"/>
      <c r="HH96" s="296"/>
      <c r="HI96" s="296"/>
      <c r="HJ96" s="296"/>
      <c r="HK96" s="296"/>
      <c r="HL96" s="296"/>
      <c r="HM96" s="296"/>
      <c r="HN96" s="296"/>
      <c r="HO96" s="296"/>
      <c r="HP96" s="296"/>
      <c r="HQ96" s="296"/>
      <c r="HR96" s="296"/>
      <c r="HS96" s="296"/>
      <c r="HT96" s="296"/>
      <c r="HU96" s="296"/>
      <c r="HV96" s="296"/>
      <c r="HW96" s="296"/>
      <c r="HX96" s="296"/>
      <c r="HY96" s="296"/>
      <c r="HZ96" s="296"/>
      <c r="IA96" s="296"/>
      <c r="IB96" s="296"/>
      <c r="IC96" s="296"/>
      <c r="ID96" s="296"/>
      <c r="IE96" s="296"/>
      <c r="IF96" s="296"/>
      <c r="IG96" s="296"/>
      <c r="IH96" s="296"/>
      <c r="II96" s="296"/>
      <c r="IJ96" s="296"/>
      <c r="IK96" s="296"/>
      <c r="IL96" s="296"/>
      <c r="IM96" s="296"/>
      <c r="IN96" s="296"/>
      <c r="IO96" s="296"/>
      <c r="IP96" s="296"/>
    </row>
    <row r="97" spans="1:250" s="480" customFormat="1" ht="15">
      <c r="A97" s="295"/>
      <c r="B97" s="296"/>
      <c r="C97" s="1714" t="s">
        <v>1339</v>
      </c>
      <c r="D97" s="1714"/>
      <c r="E97" s="1733"/>
      <c r="F97" s="40">
        <v>0.91</v>
      </c>
      <c r="G97" s="152">
        <v>0.93</v>
      </c>
      <c r="H97" s="40">
        <v>0.95</v>
      </c>
      <c r="I97" s="1044">
        <v>1</v>
      </c>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6"/>
      <c r="CJ97" s="296"/>
      <c r="CK97" s="296"/>
      <c r="CL97" s="296"/>
      <c r="CM97" s="296"/>
      <c r="CN97" s="296"/>
      <c r="CO97" s="296"/>
      <c r="CP97" s="296"/>
      <c r="CQ97" s="296"/>
      <c r="CR97" s="296"/>
      <c r="CS97" s="296"/>
      <c r="CT97" s="296"/>
      <c r="CU97" s="296"/>
      <c r="CV97" s="296"/>
      <c r="CW97" s="296"/>
      <c r="CX97" s="296"/>
      <c r="CY97" s="296"/>
      <c r="CZ97" s="296"/>
      <c r="DA97" s="296"/>
      <c r="DB97" s="296"/>
      <c r="DC97" s="296"/>
      <c r="DD97" s="296"/>
      <c r="DE97" s="296"/>
      <c r="DF97" s="296"/>
      <c r="DG97" s="296"/>
      <c r="DH97" s="296"/>
      <c r="DI97" s="296"/>
      <c r="DJ97" s="296"/>
      <c r="DK97" s="296"/>
      <c r="DL97" s="296"/>
      <c r="DM97" s="296"/>
      <c r="DN97" s="296"/>
      <c r="DO97" s="296"/>
      <c r="DP97" s="296"/>
      <c r="DQ97" s="296"/>
      <c r="DR97" s="296"/>
      <c r="DS97" s="296"/>
      <c r="DT97" s="296"/>
      <c r="DU97" s="296"/>
      <c r="DV97" s="296"/>
      <c r="DW97" s="296"/>
      <c r="DX97" s="296"/>
      <c r="DY97" s="296"/>
      <c r="DZ97" s="296"/>
      <c r="EA97" s="296"/>
      <c r="EB97" s="296"/>
      <c r="EC97" s="296"/>
      <c r="ED97" s="296"/>
      <c r="EE97" s="296"/>
      <c r="EF97" s="296"/>
      <c r="EG97" s="296"/>
      <c r="EH97" s="296"/>
      <c r="EI97" s="296"/>
      <c r="EJ97" s="296"/>
      <c r="EK97" s="296"/>
      <c r="EL97" s="296"/>
      <c r="EM97" s="296"/>
      <c r="EN97" s="296"/>
      <c r="EO97" s="296"/>
      <c r="EP97" s="296"/>
      <c r="EQ97" s="296"/>
      <c r="ER97" s="296"/>
      <c r="ES97" s="296"/>
      <c r="ET97" s="296"/>
      <c r="EU97" s="296"/>
      <c r="EV97" s="296"/>
      <c r="EW97" s="296"/>
      <c r="EX97" s="296"/>
      <c r="EY97" s="296"/>
      <c r="EZ97" s="296"/>
      <c r="FA97" s="296"/>
      <c r="FB97" s="296"/>
      <c r="FC97" s="296"/>
      <c r="FD97" s="296"/>
      <c r="FE97" s="296"/>
      <c r="FF97" s="296"/>
      <c r="FG97" s="296"/>
      <c r="FH97" s="296"/>
      <c r="FI97" s="296"/>
      <c r="FJ97" s="296"/>
      <c r="FK97" s="296"/>
      <c r="FL97" s="296"/>
      <c r="FM97" s="296"/>
      <c r="FN97" s="296"/>
      <c r="FO97" s="296"/>
      <c r="FP97" s="296"/>
      <c r="FQ97" s="296"/>
      <c r="FR97" s="296"/>
      <c r="FS97" s="296"/>
      <c r="FT97" s="296"/>
      <c r="FU97" s="296"/>
      <c r="FV97" s="296"/>
      <c r="FW97" s="296"/>
      <c r="FX97" s="296"/>
      <c r="FY97" s="296"/>
      <c r="FZ97" s="296"/>
      <c r="GA97" s="296"/>
      <c r="GB97" s="296"/>
      <c r="GC97" s="296"/>
      <c r="GD97" s="296"/>
      <c r="GE97" s="296"/>
      <c r="GF97" s="296"/>
      <c r="GG97" s="296"/>
      <c r="GH97" s="296"/>
      <c r="GI97" s="296"/>
      <c r="GJ97" s="296"/>
      <c r="GK97" s="296"/>
      <c r="GL97" s="296"/>
      <c r="GM97" s="296"/>
      <c r="GN97" s="296"/>
      <c r="GO97" s="296"/>
      <c r="GP97" s="296"/>
      <c r="GQ97" s="296"/>
      <c r="GR97" s="296"/>
      <c r="GS97" s="296"/>
      <c r="GT97" s="296"/>
      <c r="GU97" s="296"/>
      <c r="GV97" s="296"/>
      <c r="GW97" s="296"/>
      <c r="GX97" s="296"/>
      <c r="GY97" s="296"/>
      <c r="GZ97" s="296"/>
      <c r="HA97" s="296"/>
      <c r="HB97" s="296"/>
      <c r="HC97" s="296"/>
      <c r="HD97" s="296"/>
      <c r="HE97" s="296"/>
      <c r="HF97" s="296"/>
      <c r="HG97" s="296"/>
      <c r="HH97" s="296"/>
      <c r="HI97" s="296"/>
      <c r="HJ97" s="296"/>
      <c r="HK97" s="296"/>
      <c r="HL97" s="296"/>
      <c r="HM97" s="296"/>
      <c r="HN97" s="296"/>
      <c r="HO97" s="296"/>
      <c r="HP97" s="296"/>
      <c r="HQ97" s="296"/>
      <c r="HR97" s="296"/>
      <c r="HS97" s="296"/>
      <c r="HT97" s="296"/>
      <c r="HU97" s="296"/>
      <c r="HV97" s="296"/>
      <c r="HW97" s="296"/>
      <c r="HX97" s="296"/>
      <c r="HY97" s="296"/>
      <c r="HZ97" s="296"/>
      <c r="IA97" s="296"/>
      <c r="IB97" s="296"/>
      <c r="IC97" s="296"/>
      <c r="ID97" s="296"/>
      <c r="IE97" s="296"/>
      <c r="IF97" s="296"/>
      <c r="IG97" s="296"/>
      <c r="IH97" s="296"/>
      <c r="II97" s="296"/>
      <c r="IJ97" s="296"/>
      <c r="IK97" s="296"/>
      <c r="IL97" s="296"/>
      <c r="IM97" s="296"/>
      <c r="IN97" s="296"/>
      <c r="IO97" s="296"/>
      <c r="IP97" s="296"/>
    </row>
    <row r="98" spans="1:250" s="480" customFormat="1" ht="15">
      <c r="A98" s="295"/>
      <c r="B98" s="296"/>
      <c r="C98" s="1714" t="s">
        <v>1340</v>
      </c>
      <c r="D98" s="1714"/>
      <c r="E98" s="1733"/>
      <c r="F98" s="40">
        <v>0.31</v>
      </c>
      <c r="G98" s="152">
        <v>0.27</v>
      </c>
      <c r="H98" s="40">
        <v>0.25</v>
      </c>
      <c r="I98" s="1044">
        <v>0.24</v>
      </c>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6"/>
      <c r="CB98" s="296"/>
      <c r="CC98" s="296"/>
      <c r="CD98" s="296"/>
      <c r="CE98" s="296"/>
      <c r="CF98" s="296"/>
      <c r="CG98" s="296"/>
      <c r="CH98" s="296"/>
      <c r="CI98" s="296"/>
      <c r="CJ98" s="296"/>
      <c r="CK98" s="296"/>
      <c r="CL98" s="296"/>
      <c r="CM98" s="296"/>
      <c r="CN98" s="296"/>
      <c r="CO98" s="296"/>
      <c r="CP98" s="296"/>
      <c r="CQ98" s="296"/>
      <c r="CR98" s="296"/>
      <c r="CS98" s="296"/>
      <c r="CT98" s="296"/>
      <c r="CU98" s="296"/>
      <c r="CV98" s="296"/>
      <c r="CW98" s="296"/>
      <c r="CX98" s="296"/>
      <c r="CY98" s="296"/>
      <c r="CZ98" s="296"/>
      <c r="DA98" s="296"/>
      <c r="DB98" s="296"/>
      <c r="DC98" s="296"/>
      <c r="DD98" s="296"/>
      <c r="DE98" s="296"/>
      <c r="DF98" s="296"/>
      <c r="DG98" s="296"/>
      <c r="DH98" s="296"/>
      <c r="DI98" s="296"/>
      <c r="DJ98" s="296"/>
      <c r="DK98" s="296"/>
      <c r="DL98" s="296"/>
      <c r="DM98" s="296"/>
      <c r="DN98" s="296"/>
      <c r="DO98" s="296"/>
      <c r="DP98" s="296"/>
      <c r="DQ98" s="296"/>
      <c r="DR98" s="296"/>
      <c r="DS98" s="296"/>
      <c r="DT98" s="296"/>
      <c r="DU98" s="296"/>
      <c r="DV98" s="296"/>
      <c r="DW98" s="296"/>
      <c r="DX98" s="296"/>
      <c r="DY98" s="296"/>
      <c r="DZ98" s="296"/>
      <c r="EA98" s="296"/>
      <c r="EB98" s="296"/>
      <c r="EC98" s="296"/>
      <c r="ED98" s="296"/>
      <c r="EE98" s="296"/>
      <c r="EF98" s="296"/>
      <c r="EG98" s="296"/>
      <c r="EH98" s="296"/>
      <c r="EI98" s="296"/>
      <c r="EJ98" s="296"/>
      <c r="EK98" s="296"/>
      <c r="EL98" s="296"/>
      <c r="EM98" s="296"/>
      <c r="EN98" s="296"/>
      <c r="EO98" s="296"/>
      <c r="EP98" s="296"/>
      <c r="EQ98" s="296"/>
      <c r="ER98" s="296"/>
      <c r="ES98" s="296"/>
      <c r="ET98" s="296"/>
      <c r="EU98" s="296"/>
      <c r="EV98" s="296"/>
      <c r="EW98" s="296"/>
      <c r="EX98" s="296"/>
      <c r="EY98" s="296"/>
      <c r="EZ98" s="296"/>
      <c r="FA98" s="296"/>
      <c r="FB98" s="296"/>
      <c r="FC98" s="296"/>
      <c r="FD98" s="296"/>
      <c r="FE98" s="296"/>
      <c r="FF98" s="296"/>
      <c r="FG98" s="296"/>
      <c r="FH98" s="296"/>
      <c r="FI98" s="296"/>
      <c r="FJ98" s="296"/>
      <c r="FK98" s="296"/>
      <c r="FL98" s="296"/>
      <c r="FM98" s="296"/>
      <c r="FN98" s="296"/>
      <c r="FO98" s="296"/>
      <c r="FP98" s="296"/>
      <c r="FQ98" s="296"/>
      <c r="FR98" s="296"/>
      <c r="FS98" s="296"/>
      <c r="FT98" s="296"/>
      <c r="FU98" s="296"/>
      <c r="FV98" s="296"/>
      <c r="FW98" s="296"/>
      <c r="FX98" s="296"/>
      <c r="FY98" s="296"/>
      <c r="FZ98" s="296"/>
      <c r="GA98" s="296"/>
      <c r="GB98" s="296"/>
      <c r="GC98" s="296"/>
      <c r="GD98" s="296"/>
      <c r="GE98" s="296"/>
      <c r="GF98" s="296"/>
      <c r="GG98" s="296"/>
      <c r="GH98" s="296"/>
      <c r="GI98" s="296"/>
      <c r="GJ98" s="296"/>
      <c r="GK98" s="296"/>
      <c r="GL98" s="296"/>
      <c r="GM98" s="296"/>
      <c r="GN98" s="296"/>
      <c r="GO98" s="296"/>
      <c r="GP98" s="296"/>
      <c r="GQ98" s="296"/>
      <c r="GR98" s="296"/>
      <c r="GS98" s="296"/>
      <c r="GT98" s="296"/>
      <c r="GU98" s="296"/>
      <c r="GV98" s="296"/>
      <c r="GW98" s="296"/>
      <c r="GX98" s="296"/>
      <c r="GY98" s="296"/>
      <c r="GZ98" s="296"/>
      <c r="HA98" s="296"/>
      <c r="HB98" s="296"/>
      <c r="HC98" s="296"/>
      <c r="HD98" s="296"/>
      <c r="HE98" s="296"/>
      <c r="HF98" s="296"/>
      <c r="HG98" s="296"/>
      <c r="HH98" s="296"/>
      <c r="HI98" s="296"/>
      <c r="HJ98" s="296"/>
      <c r="HK98" s="296"/>
      <c r="HL98" s="296"/>
      <c r="HM98" s="296"/>
      <c r="HN98" s="296"/>
      <c r="HO98" s="296"/>
      <c r="HP98" s="296"/>
      <c r="HQ98" s="296"/>
      <c r="HR98" s="296"/>
      <c r="HS98" s="296"/>
      <c r="HT98" s="296"/>
      <c r="HU98" s="296"/>
      <c r="HV98" s="296"/>
      <c r="HW98" s="296"/>
      <c r="HX98" s="296"/>
      <c r="HY98" s="296"/>
      <c r="HZ98" s="296"/>
      <c r="IA98" s="296"/>
      <c r="IB98" s="296"/>
      <c r="IC98" s="296"/>
      <c r="ID98" s="296"/>
      <c r="IE98" s="296"/>
      <c r="IF98" s="296"/>
      <c r="IG98" s="296"/>
      <c r="IH98" s="296"/>
      <c r="II98" s="296"/>
      <c r="IJ98" s="296"/>
      <c r="IK98" s="296"/>
      <c r="IL98" s="296"/>
      <c r="IM98" s="296"/>
      <c r="IN98" s="296"/>
      <c r="IO98" s="296"/>
      <c r="IP98" s="296"/>
    </row>
    <row r="99" spans="1:250" s="480" customFormat="1">
      <c r="A99" s="295"/>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6"/>
      <c r="CB99" s="296"/>
      <c r="CC99" s="296"/>
      <c r="CD99" s="296"/>
      <c r="CE99" s="296"/>
      <c r="CF99" s="296"/>
      <c r="CG99" s="296"/>
      <c r="CH99" s="296"/>
      <c r="CI99" s="296"/>
      <c r="CJ99" s="296"/>
      <c r="CK99" s="296"/>
      <c r="CL99" s="296"/>
      <c r="CM99" s="296"/>
      <c r="CN99" s="296"/>
      <c r="CO99" s="296"/>
      <c r="CP99" s="296"/>
      <c r="CQ99" s="296"/>
      <c r="CR99" s="296"/>
      <c r="CS99" s="296"/>
      <c r="CT99" s="296"/>
      <c r="CU99" s="296"/>
      <c r="CV99" s="296"/>
      <c r="CW99" s="296"/>
      <c r="CX99" s="296"/>
      <c r="CY99" s="296"/>
      <c r="CZ99" s="296"/>
      <c r="DA99" s="296"/>
      <c r="DB99" s="296"/>
      <c r="DC99" s="296"/>
      <c r="DD99" s="296"/>
      <c r="DE99" s="296"/>
      <c r="DF99" s="296"/>
      <c r="DG99" s="296"/>
      <c r="DH99" s="296"/>
      <c r="DI99" s="296"/>
      <c r="DJ99" s="296"/>
      <c r="DK99" s="296"/>
      <c r="DL99" s="296"/>
      <c r="DM99" s="296"/>
      <c r="DN99" s="296"/>
      <c r="DO99" s="296"/>
      <c r="DP99" s="296"/>
      <c r="DQ99" s="296"/>
      <c r="DR99" s="296"/>
      <c r="DS99" s="296"/>
      <c r="DT99" s="296"/>
      <c r="DU99" s="296"/>
      <c r="DV99" s="296"/>
      <c r="DW99" s="296"/>
      <c r="DX99" s="296"/>
      <c r="DY99" s="296"/>
      <c r="DZ99" s="296"/>
      <c r="EA99" s="296"/>
      <c r="EB99" s="296"/>
      <c r="EC99" s="296"/>
      <c r="ED99" s="296"/>
      <c r="EE99" s="296"/>
      <c r="EF99" s="296"/>
      <c r="EG99" s="296"/>
      <c r="EH99" s="296"/>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G99" s="296"/>
      <c r="FH99" s="296"/>
      <c r="FI99" s="296"/>
      <c r="FJ99" s="296"/>
      <c r="FK99" s="296"/>
      <c r="FL99" s="296"/>
      <c r="FM99" s="296"/>
      <c r="FN99" s="296"/>
      <c r="FO99" s="296"/>
      <c r="FP99" s="296"/>
      <c r="FQ99" s="296"/>
      <c r="FR99" s="296"/>
      <c r="FS99" s="296"/>
      <c r="FT99" s="296"/>
      <c r="FU99" s="296"/>
      <c r="FV99" s="296"/>
      <c r="FW99" s="296"/>
      <c r="FX99" s="296"/>
      <c r="FY99" s="296"/>
      <c r="FZ99" s="296"/>
      <c r="GA99" s="296"/>
      <c r="GB99" s="296"/>
      <c r="GC99" s="296"/>
      <c r="GD99" s="296"/>
      <c r="GE99" s="296"/>
      <c r="GF99" s="296"/>
      <c r="GG99" s="296"/>
      <c r="GH99" s="296"/>
      <c r="GI99" s="296"/>
      <c r="GJ99" s="296"/>
      <c r="GK99" s="296"/>
      <c r="GL99" s="296"/>
      <c r="GM99" s="296"/>
      <c r="GN99" s="296"/>
      <c r="GO99" s="296"/>
      <c r="GP99" s="296"/>
      <c r="GQ99" s="296"/>
      <c r="GR99" s="296"/>
      <c r="GS99" s="296"/>
      <c r="GT99" s="296"/>
      <c r="GU99" s="296"/>
      <c r="GV99" s="296"/>
      <c r="GW99" s="296"/>
      <c r="GX99" s="296"/>
      <c r="GY99" s="296"/>
      <c r="GZ99" s="296"/>
      <c r="HA99" s="296"/>
      <c r="HB99" s="296"/>
      <c r="HC99" s="296"/>
      <c r="HD99" s="296"/>
      <c r="HE99" s="296"/>
      <c r="HF99" s="296"/>
      <c r="HG99" s="296"/>
      <c r="HH99" s="296"/>
      <c r="HI99" s="296"/>
      <c r="HJ99" s="296"/>
      <c r="HK99" s="296"/>
      <c r="HL99" s="296"/>
      <c r="HM99" s="296"/>
      <c r="HN99" s="296"/>
      <c r="HO99" s="296"/>
      <c r="HP99" s="296"/>
      <c r="HQ99" s="296"/>
      <c r="HR99" s="296"/>
      <c r="HS99" s="296"/>
      <c r="HT99" s="296"/>
      <c r="HU99" s="296"/>
      <c r="HV99" s="296"/>
      <c r="HW99" s="296"/>
      <c r="HX99" s="296"/>
      <c r="HY99" s="296"/>
      <c r="HZ99" s="296"/>
      <c r="IA99" s="296"/>
      <c r="IB99" s="296"/>
      <c r="IC99" s="296"/>
      <c r="ID99" s="296"/>
      <c r="IE99" s="296"/>
      <c r="IF99" s="296"/>
      <c r="IG99" s="296"/>
      <c r="IH99" s="296"/>
      <c r="II99" s="296"/>
      <c r="IJ99" s="296"/>
      <c r="IK99" s="296"/>
      <c r="IL99" s="296"/>
      <c r="IM99" s="296"/>
      <c r="IN99" s="296"/>
      <c r="IO99" s="296"/>
      <c r="IP99" s="296"/>
    </row>
    <row r="100" spans="1:250" s="480" customFormat="1">
      <c r="A100" s="295"/>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c r="FC100" s="296"/>
      <c r="FD100" s="296"/>
      <c r="FE100" s="296"/>
      <c r="FF100" s="296"/>
      <c r="FG100" s="296"/>
      <c r="FH100" s="296"/>
      <c r="FI100" s="296"/>
      <c r="FJ100" s="296"/>
      <c r="FK100" s="296"/>
      <c r="FL100" s="296"/>
      <c r="FM100" s="296"/>
      <c r="FN100" s="296"/>
      <c r="FO100" s="296"/>
      <c r="FP100" s="296"/>
      <c r="FQ100" s="296"/>
      <c r="FR100" s="296"/>
      <c r="FS100" s="296"/>
      <c r="FT100" s="296"/>
      <c r="FU100" s="296"/>
      <c r="FV100" s="296"/>
      <c r="FW100" s="296"/>
      <c r="FX100" s="296"/>
      <c r="FY100" s="296"/>
      <c r="FZ100" s="296"/>
      <c r="GA100" s="296"/>
      <c r="GB100" s="296"/>
      <c r="GC100" s="296"/>
      <c r="GD100" s="296"/>
      <c r="GE100" s="296"/>
      <c r="GF100" s="296"/>
      <c r="GG100" s="296"/>
      <c r="GH100" s="296"/>
      <c r="GI100" s="296"/>
      <c r="GJ100" s="296"/>
      <c r="GK100" s="296"/>
      <c r="GL100" s="296"/>
      <c r="GM100" s="296"/>
      <c r="GN100" s="296"/>
      <c r="GO100" s="296"/>
      <c r="GP100" s="296"/>
      <c r="GQ100" s="296"/>
      <c r="GR100" s="296"/>
      <c r="GS100" s="296"/>
      <c r="GT100" s="296"/>
      <c r="GU100" s="296"/>
      <c r="GV100" s="296"/>
      <c r="GW100" s="296"/>
      <c r="GX100" s="296"/>
      <c r="GY100" s="296"/>
      <c r="GZ100" s="296"/>
      <c r="HA100" s="296"/>
      <c r="HB100" s="296"/>
      <c r="HC100" s="296"/>
      <c r="HD100" s="296"/>
      <c r="HE100" s="296"/>
      <c r="HF100" s="296"/>
      <c r="HG100" s="296"/>
      <c r="HH100" s="296"/>
      <c r="HI100" s="296"/>
      <c r="HJ100" s="296"/>
      <c r="HK100" s="296"/>
      <c r="HL100" s="296"/>
      <c r="HM100" s="296"/>
      <c r="HN100" s="296"/>
      <c r="HO100" s="296"/>
      <c r="HP100" s="296"/>
      <c r="HQ100" s="296"/>
      <c r="HR100" s="296"/>
      <c r="HS100" s="296"/>
      <c r="HT100" s="296"/>
      <c r="HU100" s="296"/>
      <c r="HV100" s="296"/>
      <c r="HW100" s="296"/>
      <c r="HX100" s="296"/>
      <c r="HY100" s="296"/>
      <c r="HZ100" s="296"/>
      <c r="IA100" s="296"/>
      <c r="IB100" s="296"/>
      <c r="IC100" s="296"/>
      <c r="ID100" s="296"/>
      <c r="IE100" s="296"/>
      <c r="IF100" s="296"/>
      <c r="IG100" s="296"/>
      <c r="IH100" s="296"/>
      <c r="II100" s="296"/>
      <c r="IJ100" s="296"/>
      <c r="IK100" s="296"/>
      <c r="IL100" s="296"/>
      <c r="IM100" s="296"/>
      <c r="IN100" s="296"/>
      <c r="IO100" s="296"/>
      <c r="IP100" s="296"/>
    </row>
    <row r="101" spans="1:250" s="480" customFormat="1" ht="15">
      <c r="A101" s="295"/>
      <c r="B101" s="296"/>
      <c r="C101" s="1724" t="s">
        <v>301</v>
      </c>
      <c r="D101" s="1468"/>
      <c r="E101" s="1468"/>
      <c r="F101" s="1468"/>
      <c r="G101" s="1468"/>
      <c r="H101" s="1468"/>
      <c r="I101" s="1468"/>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c r="CA101" s="296"/>
      <c r="CB101" s="296"/>
      <c r="CC101" s="296"/>
      <c r="CD101" s="296"/>
      <c r="CE101" s="296"/>
      <c r="CF101" s="296"/>
      <c r="CG101" s="296"/>
      <c r="CH101" s="296"/>
      <c r="CI101" s="296"/>
      <c r="CJ101" s="296"/>
      <c r="CK101" s="296"/>
      <c r="CL101" s="296"/>
      <c r="CM101" s="296"/>
      <c r="CN101" s="296"/>
      <c r="CO101" s="296"/>
      <c r="CP101" s="296"/>
      <c r="CQ101" s="296"/>
      <c r="CR101" s="296"/>
      <c r="CS101" s="296"/>
      <c r="CT101" s="296"/>
      <c r="CU101" s="296"/>
      <c r="CV101" s="296"/>
      <c r="CW101" s="296"/>
      <c r="CX101" s="296"/>
      <c r="CY101" s="296"/>
      <c r="CZ101" s="296"/>
      <c r="DA101" s="296"/>
      <c r="DB101" s="296"/>
      <c r="DC101" s="296"/>
      <c r="DD101" s="296"/>
      <c r="DE101" s="296"/>
      <c r="DF101" s="296"/>
      <c r="DG101" s="296"/>
      <c r="DH101" s="296"/>
      <c r="DI101" s="296"/>
      <c r="DJ101" s="296"/>
      <c r="DK101" s="296"/>
      <c r="DL101" s="296"/>
      <c r="DM101" s="296"/>
      <c r="DN101" s="296"/>
      <c r="DO101" s="296"/>
      <c r="DP101" s="296"/>
      <c r="DQ101" s="296"/>
      <c r="DR101" s="296"/>
      <c r="DS101" s="296"/>
      <c r="DT101" s="296"/>
      <c r="DU101" s="296"/>
      <c r="DV101" s="296"/>
      <c r="DW101" s="296"/>
      <c r="DX101" s="296"/>
      <c r="DY101" s="296"/>
      <c r="DZ101" s="296"/>
      <c r="EA101" s="296"/>
      <c r="EB101" s="296"/>
      <c r="EC101" s="296"/>
      <c r="ED101" s="296"/>
      <c r="EE101" s="296"/>
      <c r="EF101" s="296"/>
      <c r="EG101" s="296"/>
      <c r="EH101" s="296"/>
      <c r="EI101" s="296"/>
      <c r="EJ101" s="296"/>
      <c r="EK101" s="296"/>
      <c r="EL101" s="296"/>
      <c r="EM101" s="296"/>
      <c r="EN101" s="296"/>
      <c r="EO101" s="296"/>
      <c r="EP101" s="296"/>
      <c r="EQ101" s="296"/>
      <c r="ER101" s="296"/>
      <c r="ES101" s="296"/>
      <c r="ET101" s="296"/>
      <c r="EU101" s="296"/>
      <c r="EV101" s="296"/>
      <c r="EW101" s="296"/>
      <c r="EX101" s="296"/>
      <c r="EY101" s="296"/>
      <c r="EZ101" s="296"/>
      <c r="FA101" s="296"/>
      <c r="FB101" s="296"/>
      <c r="FC101" s="296"/>
      <c r="FD101" s="296"/>
      <c r="FE101" s="296"/>
      <c r="FF101" s="296"/>
      <c r="FG101" s="296"/>
      <c r="FH101" s="296"/>
      <c r="FI101" s="296"/>
      <c r="FJ101" s="296"/>
      <c r="FK101" s="296"/>
      <c r="FL101" s="296"/>
      <c r="FM101" s="296"/>
      <c r="FN101" s="296"/>
      <c r="FO101" s="296"/>
      <c r="FP101" s="296"/>
      <c r="FQ101" s="296"/>
      <c r="FR101" s="296"/>
      <c r="FS101" s="296"/>
      <c r="FT101" s="296"/>
      <c r="FU101" s="296"/>
      <c r="FV101" s="296"/>
      <c r="FW101" s="296"/>
      <c r="FX101" s="296"/>
      <c r="FY101" s="296"/>
      <c r="FZ101" s="296"/>
      <c r="GA101" s="296"/>
      <c r="GB101" s="296"/>
      <c r="GC101" s="296"/>
      <c r="GD101" s="296"/>
      <c r="GE101" s="296"/>
      <c r="GF101" s="296"/>
      <c r="GG101" s="296"/>
      <c r="GH101" s="296"/>
      <c r="GI101" s="296"/>
      <c r="GJ101" s="296"/>
      <c r="GK101" s="296"/>
      <c r="GL101" s="296"/>
      <c r="GM101" s="296"/>
      <c r="GN101" s="296"/>
      <c r="GO101" s="296"/>
      <c r="GP101" s="296"/>
      <c r="GQ101" s="296"/>
      <c r="GR101" s="296"/>
      <c r="GS101" s="296"/>
      <c r="GT101" s="296"/>
      <c r="GU101" s="296"/>
      <c r="GV101" s="296"/>
      <c r="GW101" s="296"/>
      <c r="GX101" s="296"/>
      <c r="GY101" s="296"/>
      <c r="GZ101" s="296"/>
      <c r="HA101" s="296"/>
      <c r="HB101" s="296"/>
      <c r="HC101" s="296"/>
      <c r="HD101" s="296"/>
      <c r="HE101" s="296"/>
      <c r="HF101" s="296"/>
      <c r="HG101" s="296"/>
      <c r="HH101" s="296"/>
      <c r="HI101" s="296"/>
      <c r="HJ101" s="296"/>
      <c r="HK101" s="296"/>
      <c r="HL101" s="296"/>
      <c r="HM101" s="296"/>
      <c r="HN101" s="296"/>
      <c r="HO101" s="296"/>
      <c r="HP101" s="296"/>
      <c r="HQ101" s="296"/>
      <c r="HR101" s="296"/>
      <c r="HS101" s="296"/>
      <c r="HT101" s="296"/>
      <c r="HU101" s="296"/>
      <c r="HV101" s="296"/>
      <c r="HW101" s="296"/>
      <c r="HX101" s="296"/>
      <c r="HY101" s="296"/>
      <c r="HZ101" s="296"/>
      <c r="IA101" s="296"/>
      <c r="IB101" s="296"/>
      <c r="IC101" s="296"/>
      <c r="ID101" s="296"/>
      <c r="IE101" s="296"/>
      <c r="IF101" s="296"/>
      <c r="IG101" s="296"/>
      <c r="IH101" s="296"/>
      <c r="II101" s="296"/>
      <c r="IJ101" s="296"/>
      <c r="IK101" s="296"/>
      <c r="IL101" s="296"/>
      <c r="IM101" s="296"/>
      <c r="IN101" s="296"/>
      <c r="IO101" s="296"/>
      <c r="IP101" s="296"/>
    </row>
    <row r="102" spans="1:250" s="480" customFormat="1" ht="15">
      <c r="A102" s="295"/>
      <c r="B102" s="296"/>
      <c r="C102" s="1340" t="s">
        <v>42</v>
      </c>
      <c r="D102" s="1340"/>
      <c r="E102" s="1340"/>
      <c r="F102" s="44">
        <v>2022</v>
      </c>
      <c r="G102" s="44">
        <v>2023</v>
      </c>
      <c r="H102" s="44">
        <v>2024</v>
      </c>
      <c r="I102" s="44">
        <v>2025</v>
      </c>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96"/>
      <c r="DW102" s="296"/>
      <c r="DX102" s="296"/>
      <c r="DY102" s="296"/>
      <c r="DZ102" s="296"/>
      <c r="EA102" s="296"/>
      <c r="EB102" s="296"/>
      <c r="EC102" s="296"/>
      <c r="ED102" s="296"/>
      <c r="EE102" s="296"/>
      <c r="EF102" s="296"/>
      <c r="EG102" s="296"/>
      <c r="EH102" s="296"/>
      <c r="EI102" s="296"/>
      <c r="EJ102" s="296"/>
      <c r="EK102" s="296"/>
      <c r="EL102" s="296"/>
      <c r="EM102" s="296"/>
      <c r="EN102" s="296"/>
      <c r="EO102" s="296"/>
      <c r="EP102" s="296"/>
      <c r="EQ102" s="296"/>
      <c r="ER102" s="296"/>
      <c r="ES102" s="296"/>
      <c r="ET102" s="296"/>
      <c r="EU102" s="296"/>
      <c r="EV102" s="296"/>
      <c r="EW102" s="296"/>
      <c r="EX102" s="296"/>
      <c r="EY102" s="296"/>
      <c r="EZ102" s="296"/>
      <c r="FA102" s="296"/>
      <c r="FB102" s="296"/>
      <c r="FC102" s="296"/>
      <c r="FD102" s="296"/>
      <c r="FE102" s="296"/>
      <c r="FF102" s="296"/>
      <c r="FG102" s="296"/>
      <c r="FH102" s="296"/>
      <c r="FI102" s="296"/>
      <c r="FJ102" s="296"/>
      <c r="FK102" s="296"/>
      <c r="FL102" s="296"/>
      <c r="FM102" s="296"/>
      <c r="FN102" s="296"/>
      <c r="FO102" s="296"/>
      <c r="FP102" s="296"/>
      <c r="FQ102" s="296"/>
      <c r="FR102" s="296"/>
      <c r="FS102" s="296"/>
      <c r="FT102" s="296"/>
      <c r="FU102" s="296"/>
      <c r="FV102" s="296"/>
      <c r="FW102" s="296"/>
      <c r="FX102" s="296"/>
      <c r="FY102" s="296"/>
      <c r="FZ102" s="296"/>
      <c r="GA102" s="296"/>
      <c r="GB102" s="296"/>
      <c r="GC102" s="296"/>
      <c r="GD102" s="296"/>
      <c r="GE102" s="296"/>
      <c r="GF102" s="296"/>
      <c r="GG102" s="296"/>
      <c r="GH102" s="296"/>
      <c r="GI102" s="296"/>
      <c r="GJ102" s="296"/>
      <c r="GK102" s="296"/>
      <c r="GL102" s="296"/>
      <c r="GM102" s="296"/>
      <c r="GN102" s="296"/>
      <c r="GO102" s="296"/>
      <c r="GP102" s="296"/>
      <c r="GQ102" s="296"/>
      <c r="GR102" s="296"/>
      <c r="GS102" s="296"/>
      <c r="GT102" s="296"/>
      <c r="GU102" s="296"/>
      <c r="GV102" s="296"/>
      <c r="GW102" s="296"/>
      <c r="GX102" s="296"/>
      <c r="GY102" s="296"/>
      <c r="GZ102" s="296"/>
      <c r="HA102" s="296"/>
      <c r="HB102" s="296"/>
      <c r="HC102" s="296"/>
      <c r="HD102" s="296"/>
      <c r="HE102" s="296"/>
      <c r="HF102" s="296"/>
      <c r="HG102" s="296"/>
      <c r="HH102" s="296"/>
      <c r="HI102" s="296"/>
      <c r="HJ102" s="296"/>
      <c r="HK102" s="296"/>
      <c r="HL102" s="296"/>
      <c r="HM102" s="296"/>
      <c r="HN102" s="296"/>
      <c r="HO102" s="296"/>
      <c r="HP102" s="296"/>
      <c r="HQ102" s="296"/>
      <c r="HR102" s="296"/>
      <c r="HS102" s="296"/>
      <c r="HT102" s="296"/>
      <c r="HU102" s="296"/>
      <c r="HV102" s="296"/>
      <c r="HW102" s="296"/>
      <c r="HX102" s="296"/>
      <c r="HY102" s="296"/>
      <c r="HZ102" s="296"/>
      <c r="IA102" s="296"/>
      <c r="IB102" s="296"/>
      <c r="IC102" s="296"/>
      <c r="ID102" s="296"/>
      <c r="IE102" s="296"/>
      <c r="IF102" s="296"/>
      <c r="IG102" s="296"/>
      <c r="IH102" s="296"/>
      <c r="II102" s="296"/>
      <c r="IJ102" s="296"/>
      <c r="IK102" s="296"/>
      <c r="IL102" s="296"/>
      <c r="IM102" s="296"/>
      <c r="IN102" s="296"/>
      <c r="IO102" s="296"/>
      <c r="IP102" s="296"/>
    </row>
    <row r="103" spans="1:250" s="480" customFormat="1" ht="15">
      <c r="A103" s="295"/>
      <c r="B103" s="296"/>
      <c r="C103" s="1717" t="s">
        <v>302</v>
      </c>
      <c r="D103" s="1717"/>
      <c r="E103" s="1718"/>
      <c r="F103" s="153">
        <v>0.01</v>
      </c>
      <c r="G103" s="154">
        <v>0.01</v>
      </c>
      <c r="H103" s="67">
        <v>0.01</v>
      </c>
      <c r="I103" s="1040">
        <v>8.0000000000000002E-3</v>
      </c>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96"/>
      <c r="DW103" s="296"/>
      <c r="DX103" s="296"/>
      <c r="DY103" s="296"/>
      <c r="DZ103" s="296"/>
      <c r="EA103" s="296"/>
      <c r="EB103" s="296"/>
      <c r="EC103" s="296"/>
      <c r="ED103" s="296"/>
      <c r="EE103" s="296"/>
      <c r="EF103" s="296"/>
      <c r="EG103" s="296"/>
      <c r="EH103" s="296"/>
      <c r="EI103" s="296"/>
      <c r="EJ103" s="296"/>
      <c r="EK103" s="296"/>
      <c r="EL103" s="296"/>
      <c r="EM103" s="296"/>
      <c r="EN103" s="296"/>
      <c r="EO103" s="296"/>
      <c r="EP103" s="296"/>
      <c r="EQ103" s="296"/>
      <c r="ER103" s="296"/>
      <c r="ES103" s="296"/>
      <c r="ET103" s="296"/>
      <c r="EU103" s="296"/>
      <c r="EV103" s="296"/>
      <c r="EW103" s="296"/>
      <c r="EX103" s="296"/>
      <c r="EY103" s="296"/>
      <c r="EZ103" s="296"/>
      <c r="FA103" s="296"/>
      <c r="FB103" s="296"/>
      <c r="FC103" s="296"/>
      <c r="FD103" s="296"/>
      <c r="FE103" s="296"/>
      <c r="FF103" s="296"/>
      <c r="FG103" s="296"/>
      <c r="FH103" s="296"/>
      <c r="FI103" s="296"/>
      <c r="FJ103" s="296"/>
      <c r="FK103" s="296"/>
      <c r="FL103" s="296"/>
      <c r="FM103" s="296"/>
      <c r="FN103" s="296"/>
      <c r="FO103" s="296"/>
      <c r="FP103" s="296"/>
      <c r="FQ103" s="296"/>
      <c r="FR103" s="296"/>
      <c r="FS103" s="296"/>
      <c r="FT103" s="296"/>
      <c r="FU103" s="296"/>
      <c r="FV103" s="296"/>
      <c r="FW103" s="296"/>
      <c r="FX103" s="296"/>
      <c r="FY103" s="296"/>
      <c r="FZ103" s="296"/>
      <c r="GA103" s="296"/>
      <c r="GB103" s="296"/>
      <c r="GC103" s="296"/>
      <c r="GD103" s="296"/>
      <c r="GE103" s="296"/>
      <c r="GF103" s="296"/>
      <c r="GG103" s="296"/>
      <c r="GH103" s="296"/>
      <c r="GI103" s="296"/>
      <c r="GJ103" s="296"/>
      <c r="GK103" s="296"/>
      <c r="GL103" s="296"/>
      <c r="GM103" s="296"/>
      <c r="GN103" s="296"/>
      <c r="GO103" s="296"/>
      <c r="GP103" s="296"/>
      <c r="GQ103" s="296"/>
      <c r="GR103" s="296"/>
      <c r="GS103" s="296"/>
      <c r="GT103" s="296"/>
      <c r="GU103" s="296"/>
      <c r="GV103" s="296"/>
      <c r="GW103" s="296"/>
      <c r="GX103" s="296"/>
      <c r="GY103" s="296"/>
      <c r="GZ103" s="296"/>
      <c r="HA103" s="296"/>
      <c r="HB103" s="296"/>
      <c r="HC103" s="296"/>
      <c r="HD103" s="296"/>
      <c r="HE103" s="296"/>
      <c r="HF103" s="296"/>
      <c r="HG103" s="296"/>
      <c r="HH103" s="296"/>
      <c r="HI103" s="296"/>
      <c r="HJ103" s="296"/>
      <c r="HK103" s="296"/>
      <c r="HL103" s="296"/>
      <c r="HM103" s="296"/>
      <c r="HN103" s="296"/>
      <c r="HO103" s="296"/>
      <c r="HP103" s="296"/>
      <c r="HQ103" s="296"/>
      <c r="HR103" s="296"/>
      <c r="HS103" s="296"/>
      <c r="HT103" s="296"/>
      <c r="HU103" s="296"/>
      <c r="HV103" s="296"/>
      <c r="HW103" s="296"/>
      <c r="HX103" s="296"/>
      <c r="HY103" s="296"/>
      <c r="HZ103" s="296"/>
      <c r="IA103" s="296"/>
      <c r="IB103" s="296"/>
      <c r="IC103" s="296"/>
      <c r="ID103" s="296"/>
      <c r="IE103" s="296"/>
      <c r="IF103" s="296"/>
      <c r="IG103" s="296"/>
      <c r="IH103" s="296"/>
      <c r="II103" s="296"/>
      <c r="IJ103" s="296"/>
      <c r="IK103" s="296"/>
      <c r="IL103" s="296"/>
      <c r="IM103" s="296"/>
      <c r="IN103" s="296"/>
      <c r="IO103" s="296"/>
      <c r="IP103" s="296"/>
    </row>
    <row r="104" spans="1:250" s="480" customFormat="1" ht="15">
      <c r="A104" s="295"/>
      <c r="B104" s="296"/>
      <c r="C104" s="1717" t="s">
        <v>1341</v>
      </c>
      <c r="D104" s="1717"/>
      <c r="E104" s="1718"/>
      <c r="F104" s="153">
        <v>3.39</v>
      </c>
      <c r="G104" s="154">
        <v>3.61</v>
      </c>
      <c r="H104" s="60">
        <v>3.22</v>
      </c>
      <c r="I104" s="162">
        <v>3.16</v>
      </c>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c r="CU104" s="296"/>
      <c r="CV104" s="296"/>
      <c r="CW104" s="296"/>
      <c r="CX104" s="296"/>
      <c r="CY104" s="296"/>
      <c r="CZ104" s="296"/>
      <c r="DA104" s="296"/>
      <c r="DB104" s="296"/>
      <c r="DC104" s="296"/>
      <c r="DD104" s="296"/>
      <c r="DE104" s="296"/>
      <c r="DF104" s="296"/>
      <c r="DG104" s="296"/>
      <c r="DH104" s="296"/>
      <c r="DI104" s="296"/>
      <c r="DJ104" s="296"/>
      <c r="DK104" s="296"/>
      <c r="DL104" s="296"/>
      <c r="DM104" s="296"/>
      <c r="DN104" s="296"/>
      <c r="DO104" s="296"/>
      <c r="DP104" s="296"/>
      <c r="DQ104" s="296"/>
      <c r="DR104" s="296"/>
      <c r="DS104" s="296"/>
      <c r="DT104" s="296"/>
      <c r="DU104" s="296"/>
      <c r="DV104" s="296"/>
      <c r="DW104" s="296"/>
      <c r="DX104" s="296"/>
      <c r="DY104" s="296"/>
      <c r="DZ104" s="296"/>
      <c r="EA104" s="296"/>
      <c r="EB104" s="296"/>
      <c r="EC104" s="296"/>
      <c r="ED104" s="296"/>
      <c r="EE104" s="296"/>
      <c r="EF104" s="296"/>
      <c r="EG104" s="296"/>
      <c r="EH104" s="296"/>
      <c r="EI104" s="296"/>
      <c r="EJ104" s="296"/>
      <c r="EK104" s="296"/>
      <c r="EL104" s="296"/>
      <c r="EM104" s="296"/>
      <c r="EN104" s="296"/>
      <c r="EO104" s="296"/>
      <c r="EP104" s="296"/>
      <c r="EQ104" s="296"/>
      <c r="ER104" s="296"/>
      <c r="ES104" s="296"/>
      <c r="ET104" s="296"/>
      <c r="EU104" s="296"/>
      <c r="EV104" s="296"/>
      <c r="EW104" s="296"/>
      <c r="EX104" s="296"/>
      <c r="EY104" s="296"/>
      <c r="EZ104" s="296"/>
      <c r="FA104" s="296"/>
      <c r="FB104" s="296"/>
      <c r="FC104" s="296"/>
      <c r="FD104" s="296"/>
      <c r="FE104" s="296"/>
      <c r="FF104" s="296"/>
      <c r="FG104" s="296"/>
      <c r="FH104" s="296"/>
      <c r="FI104" s="296"/>
      <c r="FJ104" s="296"/>
      <c r="FK104" s="296"/>
      <c r="FL104" s="296"/>
      <c r="FM104" s="296"/>
      <c r="FN104" s="296"/>
      <c r="FO104" s="296"/>
      <c r="FP104" s="296"/>
      <c r="FQ104" s="296"/>
      <c r="FR104" s="296"/>
      <c r="FS104" s="296"/>
      <c r="FT104" s="296"/>
      <c r="FU104" s="296"/>
      <c r="FV104" s="296"/>
      <c r="FW104" s="296"/>
      <c r="FX104" s="296"/>
      <c r="FY104" s="296"/>
      <c r="FZ104" s="296"/>
      <c r="GA104" s="296"/>
      <c r="GB104" s="296"/>
      <c r="GC104" s="296"/>
      <c r="GD104" s="296"/>
      <c r="GE104" s="296"/>
      <c r="GF104" s="296"/>
      <c r="GG104" s="296"/>
      <c r="GH104" s="296"/>
      <c r="GI104" s="296"/>
      <c r="GJ104" s="296"/>
      <c r="GK104" s="296"/>
      <c r="GL104" s="296"/>
      <c r="GM104" s="296"/>
      <c r="GN104" s="296"/>
      <c r="GO104" s="296"/>
      <c r="GP104" s="296"/>
      <c r="GQ104" s="296"/>
      <c r="GR104" s="296"/>
      <c r="GS104" s="296"/>
      <c r="GT104" s="296"/>
      <c r="GU104" s="296"/>
      <c r="GV104" s="296"/>
      <c r="GW104" s="296"/>
      <c r="GX104" s="296"/>
      <c r="GY104" s="296"/>
      <c r="GZ104" s="296"/>
      <c r="HA104" s="296"/>
      <c r="HB104" s="296"/>
      <c r="HC104" s="296"/>
      <c r="HD104" s="296"/>
      <c r="HE104" s="296"/>
      <c r="HF104" s="296"/>
      <c r="HG104" s="296"/>
      <c r="HH104" s="296"/>
      <c r="HI104" s="296"/>
      <c r="HJ104" s="296"/>
      <c r="HK104" s="296"/>
      <c r="HL104" s="296"/>
      <c r="HM104" s="296"/>
      <c r="HN104" s="296"/>
      <c r="HO104" s="296"/>
      <c r="HP104" s="296"/>
      <c r="HQ104" s="296"/>
      <c r="HR104" s="296"/>
      <c r="HS104" s="296"/>
      <c r="HT104" s="296"/>
      <c r="HU104" s="296"/>
      <c r="HV104" s="296"/>
      <c r="HW104" s="296"/>
      <c r="HX104" s="296"/>
      <c r="HY104" s="296"/>
      <c r="HZ104" s="296"/>
      <c r="IA104" s="296"/>
      <c r="IB104" s="296"/>
      <c r="IC104" s="296"/>
      <c r="ID104" s="296"/>
      <c r="IE104" s="296"/>
      <c r="IF104" s="296"/>
      <c r="IG104" s="296"/>
      <c r="IH104" s="296"/>
      <c r="II104" s="296"/>
      <c r="IJ104" s="296"/>
      <c r="IK104" s="296"/>
      <c r="IL104" s="296"/>
      <c r="IM104" s="296"/>
      <c r="IN104" s="296"/>
      <c r="IO104" s="296"/>
      <c r="IP104" s="296"/>
    </row>
    <row r="105" spans="1:250" s="480" customFormat="1" ht="15">
      <c r="A105" s="295"/>
      <c r="B105" s="296"/>
      <c r="C105" s="1717" t="s">
        <v>1342</v>
      </c>
      <c r="D105" s="1717"/>
      <c r="E105" s="1718"/>
      <c r="F105" s="153">
        <v>0.25</v>
      </c>
      <c r="G105" s="154">
        <v>0.28000000000000003</v>
      </c>
      <c r="H105" s="67">
        <v>0.31</v>
      </c>
      <c r="I105" s="1041">
        <v>0.32</v>
      </c>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c r="CU105" s="296"/>
      <c r="CV105" s="296"/>
      <c r="CW105" s="296"/>
      <c r="CX105" s="296"/>
      <c r="CY105" s="296"/>
      <c r="CZ105" s="296"/>
      <c r="DA105" s="296"/>
      <c r="DB105" s="296"/>
      <c r="DC105" s="296"/>
      <c r="DD105" s="296"/>
      <c r="DE105" s="296"/>
      <c r="DF105" s="296"/>
      <c r="DG105" s="296"/>
      <c r="DH105" s="296"/>
      <c r="DI105" s="296"/>
      <c r="DJ105" s="296"/>
      <c r="DK105" s="296"/>
      <c r="DL105" s="296"/>
      <c r="DM105" s="296"/>
      <c r="DN105" s="296"/>
      <c r="DO105" s="296"/>
      <c r="DP105" s="296"/>
      <c r="DQ105" s="296"/>
      <c r="DR105" s="296"/>
      <c r="DS105" s="296"/>
      <c r="DT105" s="296"/>
      <c r="DU105" s="296"/>
      <c r="DV105" s="296"/>
      <c r="DW105" s="296"/>
      <c r="DX105" s="296"/>
      <c r="DY105" s="296"/>
      <c r="DZ105" s="296"/>
      <c r="EA105" s="296"/>
      <c r="EB105" s="296"/>
      <c r="EC105" s="296"/>
      <c r="ED105" s="296"/>
      <c r="EE105" s="296"/>
      <c r="EF105" s="296"/>
      <c r="EG105" s="296"/>
      <c r="EH105" s="296"/>
      <c r="EI105" s="296"/>
      <c r="EJ105" s="296"/>
      <c r="EK105" s="296"/>
      <c r="EL105" s="296"/>
      <c r="EM105" s="296"/>
      <c r="EN105" s="296"/>
      <c r="EO105" s="296"/>
      <c r="EP105" s="296"/>
      <c r="EQ105" s="296"/>
      <c r="ER105" s="296"/>
      <c r="ES105" s="296"/>
      <c r="ET105" s="296"/>
      <c r="EU105" s="296"/>
      <c r="EV105" s="296"/>
      <c r="EW105" s="296"/>
      <c r="EX105" s="296"/>
      <c r="EY105" s="296"/>
      <c r="EZ105" s="296"/>
      <c r="FA105" s="296"/>
      <c r="FB105" s="296"/>
      <c r="FC105" s="296"/>
      <c r="FD105" s="296"/>
      <c r="FE105" s="296"/>
      <c r="FF105" s="296"/>
      <c r="FG105" s="296"/>
      <c r="FH105" s="296"/>
      <c r="FI105" s="296"/>
      <c r="FJ105" s="296"/>
      <c r="FK105" s="296"/>
      <c r="FL105" s="296"/>
      <c r="FM105" s="296"/>
      <c r="FN105" s="296"/>
      <c r="FO105" s="296"/>
      <c r="FP105" s="296"/>
      <c r="FQ105" s="296"/>
      <c r="FR105" s="296"/>
      <c r="FS105" s="296"/>
      <c r="FT105" s="296"/>
      <c r="FU105" s="296"/>
      <c r="FV105" s="296"/>
      <c r="FW105" s="296"/>
      <c r="FX105" s="296"/>
      <c r="FY105" s="296"/>
      <c r="FZ105" s="296"/>
      <c r="GA105" s="296"/>
      <c r="GB105" s="296"/>
      <c r="GC105" s="296"/>
      <c r="GD105" s="296"/>
      <c r="GE105" s="296"/>
      <c r="GF105" s="296"/>
      <c r="GG105" s="296"/>
      <c r="GH105" s="296"/>
      <c r="GI105" s="296"/>
      <c r="GJ105" s="296"/>
      <c r="GK105" s="296"/>
      <c r="GL105" s="296"/>
      <c r="GM105" s="296"/>
      <c r="GN105" s="296"/>
      <c r="GO105" s="296"/>
      <c r="GP105" s="296"/>
      <c r="GQ105" s="296"/>
      <c r="GR105" s="296"/>
      <c r="GS105" s="296"/>
      <c r="GT105" s="296"/>
      <c r="GU105" s="296"/>
      <c r="GV105" s="296"/>
      <c r="GW105" s="296"/>
      <c r="GX105" s="296"/>
      <c r="GY105" s="296"/>
      <c r="GZ105" s="296"/>
      <c r="HA105" s="296"/>
      <c r="HB105" s="296"/>
      <c r="HC105" s="296"/>
      <c r="HD105" s="296"/>
      <c r="HE105" s="296"/>
      <c r="HF105" s="296"/>
      <c r="HG105" s="296"/>
      <c r="HH105" s="296"/>
      <c r="HI105" s="296"/>
      <c r="HJ105" s="296"/>
      <c r="HK105" s="296"/>
      <c r="HL105" s="296"/>
      <c r="HM105" s="296"/>
      <c r="HN105" s="296"/>
      <c r="HO105" s="296"/>
      <c r="HP105" s="296"/>
      <c r="HQ105" s="296"/>
      <c r="HR105" s="296"/>
      <c r="HS105" s="296"/>
      <c r="HT105" s="296"/>
      <c r="HU105" s="296"/>
      <c r="HV105" s="296"/>
      <c r="HW105" s="296"/>
      <c r="HX105" s="296"/>
      <c r="HY105" s="296"/>
      <c r="HZ105" s="296"/>
      <c r="IA105" s="296"/>
      <c r="IB105" s="296"/>
      <c r="IC105" s="296"/>
      <c r="ID105" s="296"/>
      <c r="IE105" s="296"/>
      <c r="IF105" s="296"/>
      <c r="IG105" s="296"/>
      <c r="IH105" s="296"/>
      <c r="II105" s="296"/>
      <c r="IJ105" s="296"/>
      <c r="IK105" s="296"/>
      <c r="IL105" s="296"/>
      <c r="IM105" s="296"/>
      <c r="IN105" s="296"/>
      <c r="IO105" s="296"/>
      <c r="IP105" s="296"/>
    </row>
    <row r="106" spans="1:250" s="480" customFormat="1" ht="15">
      <c r="A106" s="295"/>
      <c r="B106" s="296"/>
      <c r="C106" s="1717" t="s">
        <v>1343</v>
      </c>
      <c r="D106" s="1717"/>
      <c r="E106" s="1718"/>
      <c r="F106" s="153">
        <v>0.91</v>
      </c>
      <c r="G106" s="154">
        <v>0.93</v>
      </c>
      <c r="H106" s="67">
        <v>0.95</v>
      </c>
      <c r="I106" s="1040">
        <v>1</v>
      </c>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c r="CU106" s="296"/>
      <c r="CV106" s="296"/>
      <c r="CW106" s="296"/>
      <c r="CX106" s="296"/>
      <c r="CY106" s="296"/>
      <c r="CZ106" s="296"/>
      <c r="DA106" s="296"/>
      <c r="DB106" s="296"/>
      <c r="DC106" s="296"/>
      <c r="DD106" s="296"/>
      <c r="DE106" s="296"/>
      <c r="DF106" s="296"/>
      <c r="DG106" s="296"/>
      <c r="DH106" s="296"/>
      <c r="DI106" s="296"/>
      <c r="DJ106" s="296"/>
      <c r="DK106" s="296"/>
      <c r="DL106" s="296"/>
      <c r="DM106" s="296"/>
      <c r="DN106" s="296"/>
      <c r="DO106" s="296"/>
      <c r="DP106" s="296"/>
      <c r="DQ106" s="296"/>
      <c r="DR106" s="296"/>
      <c r="DS106" s="296"/>
      <c r="DT106" s="296"/>
      <c r="DU106" s="296"/>
      <c r="DV106" s="296"/>
      <c r="DW106" s="296"/>
      <c r="DX106" s="296"/>
      <c r="DY106" s="296"/>
      <c r="DZ106" s="296"/>
      <c r="EA106" s="296"/>
      <c r="EB106" s="296"/>
      <c r="EC106" s="296"/>
      <c r="ED106" s="296"/>
      <c r="EE106" s="296"/>
      <c r="EF106" s="296"/>
      <c r="EG106" s="296"/>
      <c r="EH106" s="296"/>
      <c r="EI106" s="296"/>
      <c r="EJ106" s="296"/>
      <c r="EK106" s="296"/>
      <c r="EL106" s="296"/>
      <c r="EM106" s="296"/>
      <c r="EN106" s="296"/>
      <c r="EO106" s="296"/>
      <c r="EP106" s="296"/>
      <c r="EQ106" s="296"/>
      <c r="ER106" s="296"/>
      <c r="ES106" s="296"/>
      <c r="ET106" s="296"/>
      <c r="EU106" s="296"/>
      <c r="EV106" s="296"/>
      <c r="EW106" s="296"/>
      <c r="EX106" s="296"/>
      <c r="EY106" s="296"/>
      <c r="EZ106" s="296"/>
      <c r="FA106" s="296"/>
      <c r="FB106" s="296"/>
      <c r="FC106" s="296"/>
      <c r="FD106" s="296"/>
      <c r="FE106" s="296"/>
      <c r="FF106" s="296"/>
      <c r="FG106" s="296"/>
      <c r="FH106" s="296"/>
      <c r="FI106" s="296"/>
      <c r="FJ106" s="296"/>
      <c r="FK106" s="296"/>
      <c r="FL106" s="296"/>
      <c r="FM106" s="296"/>
      <c r="FN106" s="296"/>
      <c r="FO106" s="296"/>
      <c r="FP106" s="296"/>
      <c r="FQ106" s="296"/>
      <c r="FR106" s="296"/>
      <c r="FS106" s="296"/>
      <c r="FT106" s="296"/>
      <c r="FU106" s="296"/>
      <c r="FV106" s="296"/>
      <c r="FW106" s="296"/>
      <c r="FX106" s="296"/>
      <c r="FY106" s="296"/>
      <c r="FZ106" s="296"/>
      <c r="GA106" s="296"/>
      <c r="GB106" s="296"/>
      <c r="GC106" s="296"/>
      <c r="GD106" s="296"/>
      <c r="GE106" s="296"/>
      <c r="GF106" s="296"/>
      <c r="GG106" s="296"/>
      <c r="GH106" s="296"/>
      <c r="GI106" s="296"/>
      <c r="GJ106" s="296"/>
      <c r="GK106" s="296"/>
      <c r="GL106" s="296"/>
      <c r="GM106" s="296"/>
      <c r="GN106" s="296"/>
      <c r="GO106" s="296"/>
      <c r="GP106" s="296"/>
      <c r="GQ106" s="296"/>
      <c r="GR106" s="296"/>
      <c r="GS106" s="296"/>
      <c r="GT106" s="296"/>
      <c r="GU106" s="296"/>
      <c r="GV106" s="296"/>
      <c r="GW106" s="296"/>
      <c r="GX106" s="296"/>
      <c r="GY106" s="296"/>
      <c r="GZ106" s="296"/>
      <c r="HA106" s="296"/>
      <c r="HB106" s="296"/>
      <c r="HC106" s="296"/>
      <c r="HD106" s="296"/>
      <c r="HE106" s="296"/>
      <c r="HF106" s="296"/>
      <c r="HG106" s="296"/>
      <c r="HH106" s="296"/>
      <c r="HI106" s="296"/>
      <c r="HJ106" s="296"/>
      <c r="HK106" s="296"/>
      <c r="HL106" s="296"/>
      <c r="HM106" s="296"/>
      <c r="HN106" s="296"/>
      <c r="HO106" s="296"/>
      <c r="HP106" s="296"/>
      <c r="HQ106" s="296"/>
      <c r="HR106" s="296"/>
      <c r="HS106" s="296"/>
      <c r="HT106" s="296"/>
      <c r="HU106" s="296"/>
      <c r="HV106" s="296"/>
      <c r="HW106" s="296"/>
      <c r="HX106" s="296"/>
      <c r="HY106" s="296"/>
      <c r="HZ106" s="296"/>
      <c r="IA106" s="296"/>
      <c r="IB106" s="296"/>
      <c r="IC106" s="296"/>
      <c r="ID106" s="296"/>
      <c r="IE106" s="296"/>
      <c r="IF106" s="296"/>
      <c r="IG106" s="296"/>
      <c r="IH106" s="296"/>
      <c r="II106" s="296"/>
      <c r="IJ106" s="296"/>
      <c r="IK106" s="296"/>
      <c r="IL106" s="296"/>
      <c r="IM106" s="296"/>
      <c r="IN106" s="296"/>
      <c r="IO106" s="296"/>
      <c r="IP106" s="296"/>
    </row>
    <row r="107" spans="1:250" s="480" customFormat="1" ht="15">
      <c r="A107" s="295"/>
      <c r="B107" s="296"/>
      <c r="C107" s="1717" t="s">
        <v>1344</v>
      </c>
      <c r="D107" s="1717"/>
      <c r="E107" s="1718"/>
      <c r="F107" s="153">
        <v>0.31</v>
      </c>
      <c r="G107" s="154">
        <v>0.27</v>
      </c>
      <c r="H107" s="67">
        <v>0.25</v>
      </c>
      <c r="I107" s="1041">
        <v>0.24</v>
      </c>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c r="CU107" s="296"/>
      <c r="CV107" s="296"/>
      <c r="CW107" s="296"/>
      <c r="CX107" s="296"/>
      <c r="CY107" s="296"/>
      <c r="CZ107" s="296"/>
      <c r="DA107" s="296"/>
      <c r="DB107" s="296"/>
      <c r="DC107" s="296"/>
      <c r="DD107" s="296"/>
      <c r="DE107" s="296"/>
      <c r="DF107" s="296"/>
      <c r="DG107" s="296"/>
      <c r="DH107" s="296"/>
      <c r="DI107" s="296"/>
      <c r="DJ107" s="296"/>
      <c r="DK107" s="296"/>
      <c r="DL107" s="296"/>
      <c r="DM107" s="296"/>
      <c r="DN107" s="296"/>
      <c r="DO107" s="296"/>
      <c r="DP107" s="296"/>
      <c r="DQ107" s="296"/>
      <c r="DR107" s="296"/>
      <c r="DS107" s="296"/>
      <c r="DT107" s="296"/>
      <c r="DU107" s="296"/>
      <c r="DV107" s="296"/>
      <c r="DW107" s="296"/>
      <c r="DX107" s="296"/>
      <c r="DY107" s="296"/>
      <c r="DZ107" s="296"/>
      <c r="EA107" s="296"/>
      <c r="EB107" s="296"/>
      <c r="EC107" s="296"/>
      <c r="ED107" s="296"/>
      <c r="EE107" s="296"/>
      <c r="EF107" s="296"/>
      <c r="EG107" s="296"/>
      <c r="EH107" s="296"/>
      <c r="EI107" s="296"/>
      <c r="EJ107" s="296"/>
      <c r="EK107" s="296"/>
      <c r="EL107" s="296"/>
      <c r="EM107" s="296"/>
      <c r="EN107" s="296"/>
      <c r="EO107" s="296"/>
      <c r="EP107" s="296"/>
      <c r="EQ107" s="296"/>
      <c r="ER107" s="296"/>
      <c r="ES107" s="296"/>
      <c r="ET107" s="296"/>
      <c r="EU107" s="296"/>
      <c r="EV107" s="296"/>
      <c r="EW107" s="296"/>
      <c r="EX107" s="296"/>
      <c r="EY107" s="296"/>
      <c r="EZ107" s="296"/>
      <c r="FA107" s="296"/>
      <c r="FB107" s="296"/>
      <c r="FC107" s="296"/>
      <c r="FD107" s="296"/>
      <c r="FE107" s="296"/>
      <c r="FF107" s="296"/>
      <c r="FG107" s="296"/>
      <c r="FH107" s="296"/>
      <c r="FI107" s="296"/>
      <c r="FJ107" s="296"/>
      <c r="FK107" s="296"/>
      <c r="FL107" s="296"/>
      <c r="FM107" s="296"/>
      <c r="FN107" s="296"/>
      <c r="FO107" s="296"/>
      <c r="FP107" s="296"/>
      <c r="FQ107" s="296"/>
      <c r="FR107" s="296"/>
      <c r="FS107" s="296"/>
      <c r="FT107" s="296"/>
      <c r="FU107" s="296"/>
      <c r="FV107" s="296"/>
      <c r="FW107" s="296"/>
      <c r="FX107" s="296"/>
      <c r="FY107" s="296"/>
      <c r="FZ107" s="296"/>
      <c r="GA107" s="296"/>
      <c r="GB107" s="296"/>
      <c r="GC107" s="296"/>
      <c r="GD107" s="296"/>
      <c r="GE107" s="296"/>
      <c r="GF107" s="296"/>
      <c r="GG107" s="296"/>
      <c r="GH107" s="296"/>
      <c r="GI107" s="296"/>
      <c r="GJ107" s="296"/>
      <c r="GK107" s="296"/>
      <c r="GL107" s="296"/>
      <c r="GM107" s="296"/>
      <c r="GN107" s="296"/>
      <c r="GO107" s="296"/>
      <c r="GP107" s="296"/>
      <c r="GQ107" s="296"/>
      <c r="GR107" s="296"/>
      <c r="GS107" s="296"/>
      <c r="GT107" s="296"/>
      <c r="GU107" s="296"/>
      <c r="GV107" s="296"/>
      <c r="GW107" s="296"/>
      <c r="GX107" s="296"/>
      <c r="GY107" s="296"/>
      <c r="GZ107" s="296"/>
      <c r="HA107" s="296"/>
      <c r="HB107" s="296"/>
      <c r="HC107" s="296"/>
      <c r="HD107" s="296"/>
      <c r="HE107" s="296"/>
      <c r="HF107" s="296"/>
      <c r="HG107" s="296"/>
      <c r="HH107" s="296"/>
      <c r="HI107" s="296"/>
      <c r="HJ107" s="296"/>
      <c r="HK107" s="296"/>
      <c r="HL107" s="296"/>
      <c r="HM107" s="296"/>
      <c r="HN107" s="296"/>
      <c r="HO107" s="296"/>
      <c r="HP107" s="296"/>
      <c r="HQ107" s="296"/>
      <c r="HR107" s="296"/>
      <c r="HS107" s="296"/>
      <c r="HT107" s="296"/>
      <c r="HU107" s="296"/>
      <c r="HV107" s="296"/>
      <c r="HW107" s="296"/>
      <c r="HX107" s="296"/>
      <c r="HY107" s="296"/>
      <c r="HZ107" s="296"/>
      <c r="IA107" s="296"/>
      <c r="IB107" s="296"/>
      <c r="IC107" s="296"/>
      <c r="ID107" s="296"/>
      <c r="IE107" s="296"/>
      <c r="IF107" s="296"/>
      <c r="IG107" s="296"/>
      <c r="IH107" s="296"/>
      <c r="II107" s="296"/>
      <c r="IJ107" s="296"/>
      <c r="IK107" s="296"/>
      <c r="IL107" s="296"/>
      <c r="IM107" s="296"/>
      <c r="IN107" s="296"/>
      <c r="IO107" s="296"/>
      <c r="IP107" s="296"/>
    </row>
    <row r="108" spans="1:250" s="480" customFormat="1" ht="18.649999999999999" customHeight="1">
      <c r="A108" s="295"/>
      <c r="B108" s="296"/>
      <c r="C108" s="1730" t="s">
        <v>398</v>
      </c>
      <c r="D108" s="1731"/>
      <c r="E108" s="1731"/>
      <c r="F108" s="1731"/>
      <c r="G108" s="1731"/>
      <c r="H108" s="1731"/>
      <c r="I108" s="1731"/>
      <c r="J108" s="1731"/>
      <c r="K108" s="1731"/>
      <c r="L108" s="1731"/>
      <c r="M108" s="1731"/>
      <c r="N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c r="CA108" s="296"/>
      <c r="CB108" s="296"/>
      <c r="CC108" s="296"/>
      <c r="CD108" s="296"/>
      <c r="CE108" s="296"/>
      <c r="CF108" s="296"/>
      <c r="CG108" s="296"/>
      <c r="CH108" s="296"/>
      <c r="CI108" s="296"/>
      <c r="CJ108" s="296"/>
      <c r="CK108" s="296"/>
      <c r="CL108" s="296"/>
      <c r="CM108" s="296"/>
      <c r="CN108" s="296"/>
      <c r="CO108" s="296"/>
      <c r="CP108" s="296"/>
      <c r="CQ108" s="296"/>
      <c r="CR108" s="296"/>
      <c r="CS108" s="296"/>
      <c r="CT108" s="296"/>
      <c r="CU108" s="296"/>
      <c r="CV108" s="296"/>
      <c r="CW108" s="296"/>
      <c r="CX108" s="296"/>
      <c r="CY108" s="296"/>
      <c r="CZ108" s="296"/>
      <c r="DA108" s="296"/>
      <c r="DB108" s="296"/>
      <c r="DC108" s="296"/>
      <c r="DD108" s="296"/>
      <c r="DE108" s="296"/>
      <c r="DF108" s="296"/>
      <c r="DG108" s="296"/>
      <c r="DH108" s="296"/>
      <c r="DI108" s="296"/>
      <c r="DJ108" s="296"/>
      <c r="DK108" s="296"/>
      <c r="DL108" s="296"/>
      <c r="DM108" s="296"/>
      <c r="DN108" s="296"/>
      <c r="DO108" s="296"/>
      <c r="DP108" s="296"/>
      <c r="DQ108" s="296"/>
      <c r="DR108" s="296"/>
      <c r="DS108" s="296"/>
      <c r="DT108" s="296"/>
      <c r="DU108" s="296"/>
      <c r="DV108" s="296"/>
      <c r="DW108" s="296"/>
      <c r="DX108" s="296"/>
      <c r="DY108" s="296"/>
      <c r="DZ108" s="296"/>
      <c r="EA108" s="296"/>
      <c r="EB108" s="296"/>
      <c r="EC108" s="296"/>
      <c r="ED108" s="296"/>
      <c r="EE108" s="296"/>
      <c r="EF108" s="296"/>
      <c r="EG108" s="296"/>
      <c r="EH108" s="296"/>
      <c r="EI108" s="296"/>
      <c r="EJ108" s="296"/>
      <c r="EK108" s="296"/>
      <c r="EL108" s="296"/>
      <c r="EM108" s="296"/>
      <c r="EN108" s="296"/>
      <c r="EO108" s="296"/>
      <c r="EP108" s="296"/>
      <c r="EQ108" s="296"/>
      <c r="ER108" s="296"/>
      <c r="ES108" s="296"/>
      <c r="ET108" s="296"/>
      <c r="EU108" s="296"/>
      <c r="EV108" s="296"/>
      <c r="EW108" s="296"/>
      <c r="EX108" s="296"/>
      <c r="EY108" s="296"/>
      <c r="EZ108" s="296"/>
      <c r="FA108" s="296"/>
      <c r="FB108" s="296"/>
      <c r="FC108" s="296"/>
      <c r="FD108" s="296"/>
      <c r="FE108" s="296"/>
      <c r="FF108" s="296"/>
      <c r="FG108" s="296"/>
      <c r="FH108" s="296"/>
      <c r="FI108" s="296"/>
      <c r="FJ108" s="296"/>
      <c r="FK108" s="296"/>
      <c r="FL108" s="296"/>
      <c r="FM108" s="296"/>
      <c r="FN108" s="296"/>
      <c r="FO108" s="296"/>
      <c r="FP108" s="296"/>
      <c r="FQ108" s="296"/>
      <c r="FR108" s="296"/>
      <c r="FS108" s="296"/>
      <c r="FT108" s="296"/>
      <c r="FU108" s="296"/>
      <c r="FV108" s="296"/>
      <c r="FW108" s="296"/>
      <c r="FX108" s="296"/>
      <c r="FY108" s="296"/>
      <c r="FZ108" s="296"/>
      <c r="GA108" s="296"/>
      <c r="GB108" s="296"/>
      <c r="GC108" s="296"/>
      <c r="GD108" s="296"/>
      <c r="GE108" s="296"/>
      <c r="GF108" s="296"/>
      <c r="GG108" s="296"/>
      <c r="GH108" s="296"/>
      <c r="GI108" s="296"/>
      <c r="GJ108" s="296"/>
      <c r="GK108" s="296"/>
      <c r="GL108" s="296"/>
      <c r="GM108" s="296"/>
      <c r="GN108" s="296"/>
      <c r="GO108" s="296"/>
      <c r="GP108" s="296"/>
      <c r="GQ108" s="296"/>
      <c r="GR108" s="296"/>
      <c r="GS108" s="296"/>
      <c r="GT108" s="296"/>
      <c r="GU108" s="296"/>
      <c r="GV108" s="296"/>
      <c r="GW108" s="296"/>
      <c r="GX108" s="296"/>
      <c r="GY108" s="296"/>
      <c r="GZ108" s="296"/>
      <c r="HA108" s="296"/>
      <c r="HB108" s="296"/>
      <c r="HC108" s="296"/>
      <c r="HD108" s="296"/>
      <c r="HE108" s="296"/>
      <c r="HF108" s="296"/>
      <c r="HG108" s="296"/>
      <c r="HH108" s="296"/>
      <c r="HI108" s="296"/>
      <c r="HJ108" s="296"/>
      <c r="HK108" s="296"/>
      <c r="HL108" s="296"/>
      <c r="HM108" s="296"/>
      <c r="HN108" s="296"/>
      <c r="HO108" s="296"/>
      <c r="HP108" s="296"/>
      <c r="HQ108" s="296"/>
      <c r="HR108" s="296"/>
      <c r="HS108" s="296"/>
      <c r="HT108" s="296"/>
      <c r="HU108" s="296"/>
      <c r="HV108" s="296"/>
      <c r="HW108" s="296"/>
      <c r="HX108" s="296"/>
      <c r="HY108" s="296"/>
      <c r="HZ108" s="296"/>
      <c r="IA108" s="296"/>
      <c r="IB108" s="296"/>
      <c r="IC108" s="296"/>
      <c r="ID108" s="296"/>
      <c r="IE108" s="296"/>
      <c r="IF108" s="296"/>
      <c r="IG108" s="296"/>
      <c r="IH108" s="296"/>
      <c r="II108" s="296"/>
      <c r="IJ108" s="296"/>
      <c r="IK108" s="296"/>
      <c r="IL108" s="296"/>
      <c r="IM108" s="296"/>
      <c r="IN108" s="296"/>
      <c r="IO108" s="296"/>
      <c r="IP108" s="296"/>
    </row>
    <row r="109" spans="1:250" s="480" customFormat="1">
      <c r="A109" s="295"/>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96"/>
      <c r="CJ109" s="296"/>
      <c r="CK109" s="296"/>
      <c r="CL109" s="296"/>
      <c r="CM109" s="296"/>
      <c r="CN109" s="296"/>
      <c r="CO109" s="296"/>
      <c r="CP109" s="296"/>
      <c r="CQ109" s="296"/>
      <c r="CR109" s="296"/>
      <c r="CS109" s="296"/>
      <c r="CT109" s="296"/>
      <c r="CU109" s="296"/>
      <c r="CV109" s="296"/>
      <c r="CW109" s="296"/>
      <c r="CX109" s="296"/>
      <c r="CY109" s="296"/>
      <c r="CZ109" s="296"/>
      <c r="DA109" s="296"/>
      <c r="DB109" s="296"/>
      <c r="DC109" s="296"/>
      <c r="DD109" s="296"/>
      <c r="DE109" s="296"/>
      <c r="DF109" s="296"/>
      <c r="DG109" s="296"/>
      <c r="DH109" s="296"/>
      <c r="DI109" s="296"/>
      <c r="DJ109" s="296"/>
      <c r="DK109" s="296"/>
      <c r="DL109" s="296"/>
      <c r="DM109" s="296"/>
      <c r="DN109" s="296"/>
      <c r="DO109" s="296"/>
      <c r="DP109" s="296"/>
      <c r="DQ109" s="296"/>
      <c r="DR109" s="296"/>
      <c r="DS109" s="296"/>
      <c r="DT109" s="296"/>
      <c r="DU109" s="296"/>
      <c r="DV109" s="296"/>
      <c r="DW109" s="296"/>
      <c r="DX109" s="296"/>
      <c r="DY109" s="296"/>
      <c r="DZ109" s="296"/>
      <c r="EA109" s="296"/>
      <c r="EB109" s="296"/>
      <c r="EC109" s="296"/>
      <c r="ED109" s="296"/>
      <c r="EE109" s="296"/>
      <c r="EF109" s="296"/>
      <c r="EG109" s="296"/>
      <c r="EH109" s="296"/>
      <c r="EI109" s="296"/>
      <c r="EJ109" s="296"/>
      <c r="EK109" s="296"/>
      <c r="EL109" s="296"/>
      <c r="EM109" s="296"/>
      <c r="EN109" s="296"/>
      <c r="EO109" s="296"/>
      <c r="EP109" s="296"/>
      <c r="EQ109" s="296"/>
      <c r="ER109" s="296"/>
      <c r="ES109" s="296"/>
      <c r="ET109" s="296"/>
      <c r="EU109" s="296"/>
      <c r="EV109" s="296"/>
      <c r="EW109" s="296"/>
      <c r="EX109" s="296"/>
      <c r="EY109" s="296"/>
      <c r="EZ109" s="296"/>
      <c r="FA109" s="296"/>
      <c r="FB109" s="296"/>
      <c r="FC109" s="296"/>
      <c r="FD109" s="296"/>
      <c r="FE109" s="296"/>
      <c r="FF109" s="296"/>
      <c r="FG109" s="296"/>
      <c r="FH109" s="296"/>
      <c r="FI109" s="296"/>
      <c r="FJ109" s="296"/>
      <c r="FK109" s="296"/>
      <c r="FL109" s="296"/>
      <c r="FM109" s="296"/>
      <c r="FN109" s="296"/>
      <c r="FO109" s="296"/>
      <c r="FP109" s="296"/>
      <c r="FQ109" s="296"/>
      <c r="FR109" s="296"/>
      <c r="FS109" s="296"/>
      <c r="FT109" s="296"/>
      <c r="FU109" s="296"/>
      <c r="FV109" s="296"/>
      <c r="FW109" s="296"/>
      <c r="FX109" s="296"/>
      <c r="FY109" s="296"/>
      <c r="FZ109" s="296"/>
      <c r="GA109" s="296"/>
      <c r="GB109" s="296"/>
      <c r="GC109" s="296"/>
      <c r="GD109" s="296"/>
      <c r="GE109" s="296"/>
      <c r="GF109" s="296"/>
      <c r="GG109" s="296"/>
      <c r="GH109" s="296"/>
      <c r="GI109" s="296"/>
      <c r="GJ109" s="296"/>
      <c r="GK109" s="296"/>
      <c r="GL109" s="296"/>
      <c r="GM109" s="296"/>
      <c r="GN109" s="296"/>
      <c r="GO109" s="296"/>
      <c r="GP109" s="296"/>
      <c r="GQ109" s="296"/>
      <c r="GR109" s="296"/>
      <c r="GS109" s="296"/>
      <c r="GT109" s="296"/>
      <c r="GU109" s="296"/>
      <c r="GV109" s="296"/>
      <c r="GW109" s="296"/>
      <c r="GX109" s="296"/>
      <c r="GY109" s="296"/>
      <c r="GZ109" s="296"/>
      <c r="HA109" s="296"/>
      <c r="HB109" s="296"/>
      <c r="HC109" s="296"/>
      <c r="HD109" s="296"/>
      <c r="HE109" s="296"/>
      <c r="HF109" s="296"/>
      <c r="HG109" s="296"/>
      <c r="HH109" s="296"/>
      <c r="HI109" s="296"/>
      <c r="HJ109" s="296"/>
      <c r="HK109" s="296"/>
      <c r="HL109" s="296"/>
      <c r="HM109" s="296"/>
      <c r="HN109" s="296"/>
      <c r="HO109" s="296"/>
      <c r="HP109" s="296"/>
      <c r="HQ109" s="296"/>
      <c r="HR109" s="296"/>
      <c r="HS109" s="296"/>
      <c r="HT109" s="296"/>
      <c r="HU109" s="296"/>
      <c r="HV109" s="296"/>
      <c r="HW109" s="296"/>
      <c r="HX109" s="296"/>
      <c r="HY109" s="296"/>
      <c r="HZ109" s="296"/>
      <c r="IA109" s="296"/>
      <c r="IB109" s="296"/>
      <c r="IC109" s="296"/>
      <c r="ID109" s="296"/>
      <c r="IE109" s="296"/>
      <c r="IF109" s="296"/>
      <c r="IG109" s="296"/>
      <c r="IH109" s="296"/>
      <c r="II109" s="296"/>
      <c r="IJ109" s="296"/>
      <c r="IK109" s="296"/>
      <c r="IL109" s="296"/>
      <c r="IM109" s="296"/>
      <c r="IN109" s="296"/>
      <c r="IO109" s="296"/>
      <c r="IP109" s="296"/>
    </row>
    <row r="110" spans="1:250" s="480" customFormat="1">
      <c r="A110" s="295"/>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96"/>
      <c r="CJ110" s="296"/>
      <c r="CK110" s="296"/>
      <c r="CL110" s="296"/>
      <c r="CM110" s="296"/>
      <c r="CN110" s="296"/>
      <c r="CO110" s="296"/>
      <c r="CP110" s="296"/>
      <c r="CQ110" s="296"/>
      <c r="CR110" s="296"/>
      <c r="CS110" s="296"/>
      <c r="CT110" s="296"/>
      <c r="CU110" s="296"/>
      <c r="CV110" s="296"/>
      <c r="CW110" s="296"/>
      <c r="CX110" s="296"/>
      <c r="CY110" s="296"/>
      <c r="CZ110" s="296"/>
      <c r="DA110" s="296"/>
      <c r="DB110" s="296"/>
      <c r="DC110" s="296"/>
      <c r="DD110" s="296"/>
      <c r="DE110" s="296"/>
      <c r="DF110" s="296"/>
      <c r="DG110" s="296"/>
      <c r="DH110" s="296"/>
      <c r="DI110" s="296"/>
      <c r="DJ110" s="296"/>
      <c r="DK110" s="296"/>
      <c r="DL110" s="296"/>
      <c r="DM110" s="296"/>
      <c r="DN110" s="296"/>
      <c r="DO110" s="296"/>
      <c r="DP110" s="296"/>
      <c r="DQ110" s="296"/>
      <c r="DR110" s="296"/>
      <c r="DS110" s="296"/>
      <c r="DT110" s="296"/>
      <c r="DU110" s="296"/>
      <c r="DV110" s="296"/>
      <c r="DW110" s="296"/>
      <c r="DX110" s="296"/>
      <c r="DY110" s="296"/>
      <c r="DZ110" s="296"/>
      <c r="EA110" s="296"/>
      <c r="EB110" s="296"/>
      <c r="EC110" s="296"/>
      <c r="ED110" s="296"/>
      <c r="EE110" s="296"/>
      <c r="EF110" s="296"/>
      <c r="EG110" s="296"/>
      <c r="EH110" s="296"/>
      <c r="EI110" s="296"/>
      <c r="EJ110" s="296"/>
      <c r="EK110" s="296"/>
      <c r="EL110" s="296"/>
      <c r="EM110" s="296"/>
      <c r="EN110" s="296"/>
      <c r="EO110" s="296"/>
      <c r="EP110" s="296"/>
      <c r="EQ110" s="296"/>
      <c r="ER110" s="296"/>
      <c r="ES110" s="296"/>
      <c r="ET110" s="296"/>
      <c r="EU110" s="296"/>
      <c r="EV110" s="296"/>
      <c r="EW110" s="296"/>
      <c r="EX110" s="296"/>
      <c r="EY110" s="296"/>
      <c r="EZ110" s="296"/>
      <c r="FA110" s="296"/>
      <c r="FB110" s="296"/>
      <c r="FC110" s="296"/>
      <c r="FD110" s="296"/>
      <c r="FE110" s="296"/>
      <c r="FF110" s="296"/>
      <c r="FG110" s="296"/>
      <c r="FH110" s="296"/>
      <c r="FI110" s="296"/>
      <c r="FJ110" s="296"/>
      <c r="FK110" s="296"/>
      <c r="FL110" s="296"/>
      <c r="FM110" s="296"/>
      <c r="FN110" s="296"/>
      <c r="FO110" s="296"/>
      <c r="FP110" s="296"/>
      <c r="FQ110" s="296"/>
      <c r="FR110" s="296"/>
      <c r="FS110" s="296"/>
      <c r="FT110" s="296"/>
      <c r="FU110" s="296"/>
      <c r="FV110" s="296"/>
      <c r="FW110" s="296"/>
      <c r="FX110" s="296"/>
      <c r="FY110" s="296"/>
      <c r="FZ110" s="296"/>
      <c r="GA110" s="296"/>
      <c r="GB110" s="296"/>
      <c r="GC110" s="296"/>
      <c r="GD110" s="296"/>
      <c r="GE110" s="296"/>
      <c r="GF110" s="296"/>
      <c r="GG110" s="296"/>
      <c r="GH110" s="296"/>
      <c r="GI110" s="296"/>
      <c r="GJ110" s="296"/>
      <c r="GK110" s="296"/>
      <c r="GL110" s="296"/>
      <c r="GM110" s="296"/>
      <c r="GN110" s="296"/>
      <c r="GO110" s="296"/>
      <c r="GP110" s="296"/>
      <c r="GQ110" s="296"/>
      <c r="GR110" s="296"/>
      <c r="GS110" s="296"/>
      <c r="GT110" s="296"/>
      <c r="GU110" s="296"/>
      <c r="GV110" s="296"/>
      <c r="GW110" s="296"/>
      <c r="GX110" s="296"/>
      <c r="GY110" s="296"/>
      <c r="GZ110" s="296"/>
      <c r="HA110" s="296"/>
      <c r="HB110" s="296"/>
      <c r="HC110" s="296"/>
      <c r="HD110" s="296"/>
      <c r="HE110" s="296"/>
      <c r="HF110" s="296"/>
      <c r="HG110" s="296"/>
      <c r="HH110" s="296"/>
      <c r="HI110" s="296"/>
      <c r="HJ110" s="296"/>
      <c r="HK110" s="296"/>
      <c r="HL110" s="296"/>
      <c r="HM110" s="296"/>
      <c r="HN110" s="296"/>
      <c r="HO110" s="296"/>
      <c r="HP110" s="296"/>
      <c r="HQ110" s="296"/>
      <c r="HR110" s="296"/>
      <c r="HS110" s="296"/>
      <c r="HT110" s="296"/>
      <c r="HU110" s="296"/>
      <c r="HV110" s="296"/>
      <c r="HW110" s="296"/>
      <c r="HX110" s="296"/>
      <c r="HY110" s="296"/>
      <c r="HZ110" s="296"/>
      <c r="IA110" s="296"/>
      <c r="IB110" s="296"/>
      <c r="IC110" s="296"/>
      <c r="ID110" s="296"/>
      <c r="IE110" s="296"/>
      <c r="IF110" s="296"/>
      <c r="IG110" s="296"/>
      <c r="IH110" s="296"/>
      <c r="II110" s="296"/>
      <c r="IJ110" s="296"/>
      <c r="IK110" s="296"/>
      <c r="IL110" s="296"/>
      <c r="IM110" s="296"/>
      <c r="IN110" s="296"/>
      <c r="IO110" s="296"/>
      <c r="IP110" s="296"/>
    </row>
    <row r="111" spans="1:250" s="480" customFormat="1" ht="15" customHeight="1">
      <c r="A111" s="295"/>
      <c r="B111" s="296"/>
      <c r="C111" s="1724" t="s">
        <v>1345</v>
      </c>
      <c r="D111" s="1468"/>
      <c r="E111" s="1468"/>
      <c r="F111" s="1468"/>
      <c r="G111" s="1468"/>
      <c r="H111" s="1468"/>
      <c r="I111" s="1468"/>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c r="AW111" s="296"/>
      <c r="AX111" s="296"/>
      <c r="AY111" s="296"/>
      <c r="AZ111" s="296"/>
      <c r="BA111" s="296"/>
      <c r="BB111" s="296"/>
      <c r="BC111" s="296"/>
      <c r="BD111" s="296"/>
      <c r="BE111" s="296"/>
      <c r="BF111" s="296"/>
      <c r="BG111" s="296"/>
      <c r="BH111" s="296"/>
      <c r="BI111" s="296"/>
      <c r="BJ111" s="296"/>
      <c r="BK111" s="296"/>
      <c r="BL111" s="296"/>
      <c r="BM111" s="296"/>
      <c r="BN111" s="296"/>
      <c r="BO111" s="296"/>
      <c r="BP111" s="296"/>
      <c r="BQ111" s="296"/>
      <c r="BR111" s="296"/>
      <c r="BS111" s="296"/>
      <c r="BT111" s="296"/>
      <c r="BU111" s="296"/>
      <c r="BV111" s="296"/>
      <c r="BW111" s="296"/>
      <c r="BX111" s="296"/>
      <c r="BY111" s="296"/>
      <c r="BZ111" s="296"/>
      <c r="CA111" s="296"/>
      <c r="CB111" s="296"/>
      <c r="CC111" s="296"/>
      <c r="CD111" s="296"/>
      <c r="CE111" s="296"/>
      <c r="CF111" s="296"/>
      <c r="CG111" s="296"/>
      <c r="CH111" s="296"/>
      <c r="CI111" s="296"/>
      <c r="CJ111" s="296"/>
      <c r="CK111" s="296"/>
      <c r="CL111" s="296"/>
      <c r="CM111" s="296"/>
      <c r="CN111" s="296"/>
      <c r="CO111" s="296"/>
      <c r="CP111" s="296"/>
      <c r="CQ111" s="296"/>
      <c r="CR111" s="296"/>
      <c r="CS111" s="296"/>
      <c r="CT111" s="296"/>
      <c r="CU111" s="296"/>
      <c r="CV111" s="296"/>
      <c r="CW111" s="296"/>
      <c r="CX111" s="296"/>
      <c r="CY111" s="296"/>
      <c r="CZ111" s="296"/>
      <c r="DA111" s="296"/>
      <c r="DB111" s="296"/>
      <c r="DC111" s="296"/>
      <c r="DD111" s="296"/>
      <c r="DE111" s="296"/>
      <c r="DF111" s="296"/>
      <c r="DG111" s="296"/>
      <c r="DH111" s="296"/>
      <c r="DI111" s="296"/>
      <c r="DJ111" s="296"/>
      <c r="DK111" s="296"/>
      <c r="DL111" s="296"/>
      <c r="DM111" s="296"/>
      <c r="DN111" s="296"/>
      <c r="DO111" s="296"/>
      <c r="DP111" s="296"/>
      <c r="DQ111" s="296"/>
      <c r="DR111" s="296"/>
      <c r="DS111" s="296"/>
      <c r="DT111" s="296"/>
      <c r="DU111" s="296"/>
      <c r="DV111" s="296"/>
      <c r="DW111" s="296"/>
      <c r="DX111" s="296"/>
      <c r="DY111" s="296"/>
      <c r="DZ111" s="296"/>
      <c r="EA111" s="296"/>
      <c r="EB111" s="296"/>
      <c r="EC111" s="296"/>
      <c r="ED111" s="296"/>
      <c r="EE111" s="296"/>
      <c r="EF111" s="296"/>
      <c r="EG111" s="296"/>
      <c r="EH111" s="296"/>
      <c r="EI111" s="296"/>
      <c r="EJ111" s="296"/>
      <c r="EK111" s="296"/>
      <c r="EL111" s="296"/>
      <c r="EM111" s="296"/>
      <c r="EN111" s="296"/>
      <c r="EO111" s="296"/>
      <c r="EP111" s="296"/>
      <c r="EQ111" s="296"/>
      <c r="ER111" s="296"/>
      <c r="ES111" s="296"/>
      <c r="ET111" s="296"/>
      <c r="EU111" s="296"/>
      <c r="EV111" s="296"/>
      <c r="EW111" s="296"/>
      <c r="EX111" s="296"/>
      <c r="EY111" s="296"/>
      <c r="EZ111" s="296"/>
      <c r="FA111" s="296"/>
      <c r="FB111" s="296"/>
      <c r="FC111" s="296"/>
      <c r="FD111" s="296"/>
      <c r="FE111" s="296"/>
      <c r="FF111" s="296"/>
      <c r="FG111" s="296"/>
      <c r="FH111" s="296"/>
      <c r="FI111" s="296"/>
      <c r="FJ111" s="296"/>
      <c r="FK111" s="296"/>
      <c r="FL111" s="296"/>
      <c r="FM111" s="296"/>
      <c r="FN111" s="296"/>
      <c r="FO111" s="296"/>
      <c r="FP111" s="296"/>
      <c r="FQ111" s="296"/>
      <c r="FR111" s="296"/>
      <c r="FS111" s="296"/>
      <c r="FT111" s="296"/>
      <c r="FU111" s="296"/>
      <c r="FV111" s="296"/>
      <c r="FW111" s="296"/>
      <c r="FX111" s="296"/>
      <c r="FY111" s="296"/>
      <c r="FZ111" s="296"/>
      <c r="GA111" s="296"/>
      <c r="GB111" s="296"/>
      <c r="GC111" s="296"/>
      <c r="GD111" s="296"/>
      <c r="GE111" s="296"/>
      <c r="GF111" s="296"/>
      <c r="GG111" s="296"/>
      <c r="GH111" s="296"/>
      <c r="GI111" s="296"/>
      <c r="GJ111" s="296"/>
      <c r="GK111" s="296"/>
      <c r="GL111" s="296"/>
      <c r="GM111" s="296"/>
      <c r="GN111" s="296"/>
      <c r="GO111" s="296"/>
      <c r="GP111" s="296"/>
      <c r="GQ111" s="296"/>
      <c r="GR111" s="296"/>
      <c r="GS111" s="296"/>
      <c r="GT111" s="296"/>
      <c r="GU111" s="296"/>
      <c r="GV111" s="296"/>
      <c r="GW111" s="296"/>
      <c r="GX111" s="296"/>
      <c r="GY111" s="296"/>
      <c r="GZ111" s="296"/>
      <c r="HA111" s="296"/>
      <c r="HB111" s="296"/>
      <c r="HC111" s="296"/>
      <c r="HD111" s="296"/>
      <c r="HE111" s="296"/>
      <c r="HF111" s="296"/>
      <c r="HG111" s="296"/>
      <c r="HH111" s="296"/>
      <c r="HI111" s="296"/>
      <c r="HJ111" s="296"/>
      <c r="HK111" s="296"/>
      <c r="HL111" s="296"/>
      <c r="HM111" s="296"/>
      <c r="HN111" s="296"/>
      <c r="HO111" s="296"/>
      <c r="HP111" s="296"/>
      <c r="HQ111" s="296"/>
      <c r="HR111" s="296"/>
      <c r="HS111" s="296"/>
      <c r="HT111" s="296"/>
      <c r="HU111" s="296"/>
      <c r="HV111" s="296"/>
      <c r="HW111" s="296"/>
      <c r="HX111" s="296"/>
      <c r="HY111" s="296"/>
      <c r="HZ111" s="296"/>
      <c r="IA111" s="296"/>
      <c r="IB111" s="296"/>
      <c r="IC111" s="296"/>
      <c r="ID111" s="296"/>
      <c r="IE111" s="296"/>
      <c r="IF111" s="296"/>
      <c r="IG111" s="296"/>
      <c r="IH111" s="296"/>
      <c r="II111" s="296"/>
      <c r="IJ111" s="296"/>
      <c r="IK111" s="296"/>
      <c r="IL111" s="296"/>
      <c r="IM111" s="296"/>
      <c r="IN111" s="296"/>
      <c r="IO111" s="296"/>
      <c r="IP111" s="296"/>
    </row>
    <row r="112" spans="1:250" s="480" customFormat="1" ht="15">
      <c r="A112" s="295"/>
      <c r="B112" s="296"/>
      <c r="C112" s="1340" t="s">
        <v>42</v>
      </c>
      <c r="D112" s="1340"/>
      <c r="E112" s="1732"/>
      <c r="F112" s="764">
        <v>2022</v>
      </c>
      <c r="G112" s="764">
        <v>2023</v>
      </c>
      <c r="H112" s="764">
        <v>2024</v>
      </c>
      <c r="I112" s="764">
        <v>2025</v>
      </c>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c r="CU112" s="296"/>
      <c r="CV112" s="296"/>
      <c r="CW112" s="296"/>
      <c r="CX112" s="296"/>
      <c r="CY112" s="296"/>
      <c r="CZ112" s="296"/>
      <c r="DA112" s="296"/>
      <c r="DB112" s="296"/>
      <c r="DC112" s="296"/>
      <c r="DD112" s="296"/>
      <c r="DE112" s="296"/>
      <c r="DF112" s="296"/>
      <c r="DG112" s="296"/>
      <c r="DH112" s="296"/>
      <c r="DI112" s="296"/>
      <c r="DJ112" s="296"/>
      <c r="DK112" s="296"/>
      <c r="DL112" s="296"/>
      <c r="DM112" s="296"/>
      <c r="DN112" s="296"/>
      <c r="DO112" s="296"/>
      <c r="DP112" s="296"/>
      <c r="DQ112" s="296"/>
      <c r="DR112" s="296"/>
      <c r="DS112" s="296"/>
      <c r="DT112" s="296"/>
      <c r="DU112" s="296"/>
      <c r="DV112" s="296"/>
      <c r="DW112" s="296"/>
      <c r="DX112" s="296"/>
      <c r="DY112" s="296"/>
      <c r="DZ112" s="296"/>
      <c r="EA112" s="296"/>
      <c r="EB112" s="296"/>
      <c r="EC112" s="296"/>
      <c r="ED112" s="296"/>
      <c r="EE112" s="296"/>
      <c r="EF112" s="296"/>
      <c r="EG112" s="296"/>
      <c r="EH112" s="296"/>
      <c r="EI112" s="296"/>
      <c r="EJ112" s="296"/>
      <c r="EK112" s="296"/>
      <c r="EL112" s="296"/>
      <c r="EM112" s="296"/>
      <c r="EN112" s="296"/>
      <c r="EO112" s="296"/>
      <c r="EP112" s="296"/>
      <c r="EQ112" s="296"/>
      <c r="ER112" s="296"/>
      <c r="ES112" s="296"/>
      <c r="ET112" s="296"/>
      <c r="EU112" s="296"/>
      <c r="EV112" s="296"/>
      <c r="EW112" s="296"/>
      <c r="EX112" s="296"/>
      <c r="EY112" s="296"/>
      <c r="EZ112" s="296"/>
      <c r="FA112" s="296"/>
      <c r="FB112" s="296"/>
      <c r="FC112" s="296"/>
      <c r="FD112" s="296"/>
      <c r="FE112" s="296"/>
      <c r="FF112" s="296"/>
      <c r="FG112" s="296"/>
      <c r="FH112" s="296"/>
      <c r="FI112" s="296"/>
      <c r="FJ112" s="296"/>
      <c r="FK112" s="296"/>
      <c r="FL112" s="296"/>
      <c r="FM112" s="296"/>
      <c r="FN112" s="296"/>
      <c r="FO112" s="296"/>
      <c r="FP112" s="296"/>
      <c r="FQ112" s="296"/>
      <c r="FR112" s="296"/>
      <c r="FS112" s="296"/>
      <c r="FT112" s="296"/>
      <c r="FU112" s="296"/>
      <c r="FV112" s="296"/>
      <c r="FW112" s="296"/>
      <c r="FX112" s="296"/>
      <c r="FY112" s="296"/>
      <c r="FZ112" s="296"/>
      <c r="GA112" s="296"/>
      <c r="GB112" s="296"/>
      <c r="GC112" s="296"/>
      <c r="GD112" s="296"/>
      <c r="GE112" s="296"/>
      <c r="GF112" s="296"/>
      <c r="GG112" s="296"/>
      <c r="GH112" s="296"/>
      <c r="GI112" s="296"/>
      <c r="GJ112" s="296"/>
      <c r="GK112" s="296"/>
      <c r="GL112" s="296"/>
      <c r="GM112" s="296"/>
      <c r="GN112" s="296"/>
      <c r="GO112" s="296"/>
      <c r="GP112" s="296"/>
      <c r="GQ112" s="296"/>
      <c r="GR112" s="296"/>
      <c r="GS112" s="296"/>
      <c r="GT112" s="296"/>
      <c r="GU112" s="296"/>
      <c r="GV112" s="296"/>
      <c r="GW112" s="296"/>
      <c r="GX112" s="296"/>
      <c r="GY112" s="296"/>
      <c r="GZ112" s="296"/>
      <c r="HA112" s="296"/>
      <c r="HB112" s="296"/>
      <c r="HC112" s="296"/>
      <c r="HD112" s="296"/>
      <c r="HE112" s="296"/>
      <c r="HF112" s="296"/>
      <c r="HG112" s="296"/>
      <c r="HH112" s="296"/>
      <c r="HI112" s="296"/>
      <c r="HJ112" s="296"/>
      <c r="HK112" s="296"/>
      <c r="HL112" s="296"/>
      <c r="HM112" s="296"/>
      <c r="HN112" s="296"/>
      <c r="HO112" s="296"/>
      <c r="HP112" s="296"/>
      <c r="HQ112" s="296"/>
      <c r="HR112" s="296"/>
      <c r="HS112" s="296"/>
      <c r="HT112" s="296"/>
      <c r="HU112" s="296"/>
      <c r="HV112" s="296"/>
      <c r="HW112" s="296"/>
      <c r="HX112" s="296"/>
      <c r="HY112" s="296"/>
      <c r="HZ112" s="296"/>
      <c r="IA112" s="296"/>
      <c r="IB112" s="296"/>
      <c r="IC112" s="296"/>
      <c r="ID112" s="296"/>
      <c r="IE112" s="296"/>
      <c r="IF112" s="296"/>
      <c r="IG112" s="296"/>
      <c r="IH112" s="296"/>
      <c r="II112" s="296"/>
      <c r="IJ112" s="296"/>
      <c r="IK112" s="296"/>
      <c r="IL112" s="296"/>
      <c r="IM112" s="296"/>
      <c r="IN112" s="296"/>
      <c r="IO112" s="296"/>
      <c r="IP112" s="296"/>
    </row>
    <row r="113" spans="1:249" s="480" customFormat="1" ht="15">
      <c r="A113" s="295"/>
      <c r="B113" s="296"/>
      <c r="C113" s="1717" t="s">
        <v>303</v>
      </c>
      <c r="D113" s="1717"/>
      <c r="E113" s="1718"/>
      <c r="F113" s="765">
        <v>3.25</v>
      </c>
      <c r="G113" s="766">
        <v>3.23</v>
      </c>
      <c r="H113" s="767">
        <v>2.86</v>
      </c>
      <c r="I113" s="1042">
        <v>2.81</v>
      </c>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c r="CU113" s="296"/>
      <c r="CV113" s="296"/>
      <c r="CW113" s="296"/>
      <c r="CX113" s="296"/>
      <c r="CY113" s="296"/>
      <c r="CZ113" s="296"/>
      <c r="DA113" s="296"/>
      <c r="DB113" s="296"/>
      <c r="DC113" s="296"/>
      <c r="DD113" s="296"/>
      <c r="DE113" s="296"/>
      <c r="DF113" s="296"/>
      <c r="DG113" s="296"/>
      <c r="DH113" s="296"/>
      <c r="DI113" s="296"/>
      <c r="DJ113" s="296"/>
      <c r="DK113" s="296"/>
      <c r="DL113" s="296"/>
      <c r="DM113" s="296"/>
      <c r="DN113" s="296"/>
      <c r="DO113" s="296"/>
      <c r="DP113" s="296"/>
      <c r="DQ113" s="296"/>
      <c r="DR113" s="296"/>
      <c r="DS113" s="296"/>
      <c r="DT113" s="296"/>
      <c r="DU113" s="296"/>
      <c r="DV113" s="296"/>
      <c r="DW113" s="296"/>
      <c r="DX113" s="296"/>
      <c r="DY113" s="296"/>
      <c r="DZ113" s="296"/>
      <c r="EA113" s="296"/>
      <c r="EB113" s="296"/>
      <c r="EC113" s="296"/>
      <c r="ED113" s="296"/>
      <c r="EE113" s="296"/>
      <c r="EF113" s="296"/>
      <c r="EG113" s="296"/>
      <c r="EH113" s="296"/>
      <c r="EI113" s="296"/>
      <c r="EJ113" s="296"/>
      <c r="EK113" s="296"/>
      <c r="EL113" s="296"/>
      <c r="EM113" s="296"/>
      <c r="EN113" s="296"/>
      <c r="EO113" s="296"/>
      <c r="EP113" s="296"/>
      <c r="EQ113" s="296"/>
      <c r="ER113" s="296"/>
      <c r="ES113" s="296"/>
      <c r="ET113" s="296"/>
      <c r="EU113" s="296"/>
      <c r="EV113" s="296"/>
      <c r="EW113" s="296"/>
      <c r="EX113" s="296"/>
      <c r="EY113" s="296"/>
      <c r="EZ113" s="296"/>
      <c r="FA113" s="296"/>
      <c r="FB113" s="296"/>
      <c r="FC113" s="296"/>
      <c r="FD113" s="296"/>
      <c r="FE113" s="296"/>
      <c r="FF113" s="296"/>
      <c r="FG113" s="296"/>
      <c r="FH113" s="296"/>
      <c r="FI113" s="296"/>
      <c r="FJ113" s="296"/>
      <c r="FK113" s="296"/>
      <c r="FL113" s="296"/>
      <c r="FM113" s="296"/>
      <c r="FN113" s="296"/>
      <c r="FO113" s="296"/>
      <c r="FP113" s="296"/>
      <c r="FQ113" s="296"/>
      <c r="FR113" s="296"/>
      <c r="FS113" s="296"/>
      <c r="FT113" s="296"/>
      <c r="FU113" s="296"/>
      <c r="FV113" s="296"/>
      <c r="FW113" s="296"/>
      <c r="FX113" s="296"/>
      <c r="FY113" s="296"/>
      <c r="FZ113" s="296"/>
      <c r="GA113" s="296"/>
      <c r="GB113" s="296"/>
      <c r="GC113" s="296"/>
      <c r="GD113" s="296"/>
      <c r="GE113" s="296"/>
      <c r="GF113" s="296"/>
      <c r="GG113" s="296"/>
      <c r="GH113" s="296"/>
      <c r="GI113" s="296"/>
      <c r="GJ113" s="296"/>
      <c r="GK113" s="296"/>
      <c r="GL113" s="296"/>
      <c r="GM113" s="296"/>
      <c r="GN113" s="296"/>
      <c r="GO113" s="296"/>
      <c r="GP113" s="296"/>
      <c r="GQ113" s="296"/>
      <c r="GR113" s="296"/>
      <c r="GS113" s="296"/>
      <c r="GT113" s="296"/>
      <c r="GU113" s="296"/>
      <c r="GV113" s="296"/>
      <c r="GW113" s="296"/>
      <c r="GX113" s="296"/>
      <c r="GY113" s="296"/>
      <c r="GZ113" s="296"/>
      <c r="HA113" s="296"/>
      <c r="HB113" s="296"/>
      <c r="HC113" s="296"/>
      <c r="HD113" s="296"/>
      <c r="HE113" s="296"/>
      <c r="HF113" s="296"/>
      <c r="HG113" s="296"/>
      <c r="HH113" s="296"/>
      <c r="HI113" s="296"/>
      <c r="HJ113" s="296"/>
      <c r="HK113" s="296"/>
      <c r="HL113" s="296"/>
      <c r="HM113" s="296"/>
      <c r="HN113" s="296"/>
      <c r="HO113" s="296"/>
      <c r="HP113" s="296"/>
      <c r="HQ113" s="296"/>
      <c r="HR113" s="296"/>
      <c r="HS113" s="296"/>
      <c r="HT113" s="296"/>
      <c r="HU113" s="296"/>
      <c r="HV113" s="296"/>
      <c r="HW113" s="296"/>
      <c r="HX113" s="296"/>
      <c r="HY113" s="296"/>
      <c r="HZ113" s="296"/>
      <c r="IA113" s="296"/>
      <c r="IB113" s="296"/>
      <c r="IC113" s="296"/>
      <c r="ID113" s="296"/>
      <c r="IE113" s="296"/>
      <c r="IF113" s="296"/>
      <c r="IG113" s="296"/>
      <c r="IH113" s="296"/>
      <c r="II113" s="296"/>
      <c r="IJ113" s="296"/>
      <c r="IK113" s="296"/>
      <c r="IL113" s="296"/>
      <c r="IM113" s="296"/>
      <c r="IN113" s="296"/>
      <c r="IO113" s="296"/>
    </row>
    <row r="114" spans="1:249" s="480" customFormat="1" ht="15">
      <c r="A114" s="295"/>
      <c r="B114" s="296"/>
      <c r="C114" s="1717" t="s">
        <v>304</v>
      </c>
      <c r="D114" s="1717"/>
      <c r="E114" s="1718"/>
      <c r="F114" s="153">
        <v>3.87</v>
      </c>
      <c r="G114" s="154">
        <v>4.8</v>
      </c>
      <c r="H114" s="768">
        <v>4.41</v>
      </c>
      <c r="I114" s="1040">
        <v>4.0999999999999996</v>
      </c>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c r="BV114" s="296"/>
      <c r="BW114" s="296"/>
      <c r="BX114" s="296"/>
      <c r="BY114" s="296"/>
      <c r="BZ114" s="296"/>
      <c r="CA114" s="296"/>
      <c r="CB114" s="296"/>
      <c r="CC114" s="296"/>
      <c r="CD114" s="296"/>
      <c r="CE114" s="296"/>
      <c r="CF114" s="296"/>
      <c r="CG114" s="296"/>
      <c r="CH114" s="296"/>
      <c r="CI114" s="296"/>
      <c r="CJ114" s="296"/>
      <c r="CK114" s="296"/>
      <c r="CL114" s="296"/>
      <c r="CM114" s="296"/>
      <c r="CN114" s="296"/>
      <c r="CO114" s="296"/>
      <c r="CP114" s="296"/>
      <c r="CQ114" s="296"/>
      <c r="CR114" s="296"/>
      <c r="CS114" s="296"/>
      <c r="CT114" s="296"/>
      <c r="CU114" s="296"/>
      <c r="CV114" s="296"/>
      <c r="CW114" s="296"/>
      <c r="CX114" s="296"/>
      <c r="CY114" s="296"/>
      <c r="CZ114" s="296"/>
      <c r="DA114" s="296"/>
      <c r="DB114" s="296"/>
      <c r="DC114" s="296"/>
      <c r="DD114" s="296"/>
      <c r="DE114" s="296"/>
      <c r="DF114" s="296"/>
      <c r="DG114" s="296"/>
      <c r="DH114" s="296"/>
      <c r="DI114" s="296"/>
      <c r="DJ114" s="296"/>
      <c r="DK114" s="296"/>
      <c r="DL114" s="296"/>
      <c r="DM114" s="296"/>
      <c r="DN114" s="296"/>
      <c r="DO114" s="296"/>
      <c r="DP114" s="296"/>
      <c r="DQ114" s="296"/>
      <c r="DR114" s="296"/>
      <c r="DS114" s="296"/>
      <c r="DT114" s="296"/>
      <c r="DU114" s="296"/>
      <c r="DV114" s="296"/>
      <c r="DW114" s="296"/>
      <c r="DX114" s="296"/>
      <c r="DY114" s="296"/>
      <c r="DZ114" s="296"/>
      <c r="EA114" s="296"/>
      <c r="EB114" s="296"/>
      <c r="EC114" s="296"/>
      <c r="ED114" s="296"/>
      <c r="EE114" s="296"/>
      <c r="EF114" s="296"/>
      <c r="EG114" s="296"/>
      <c r="EH114" s="296"/>
      <c r="EI114" s="296"/>
      <c r="EJ114" s="296"/>
      <c r="EK114" s="296"/>
      <c r="EL114" s="296"/>
      <c r="EM114" s="296"/>
      <c r="EN114" s="296"/>
      <c r="EO114" s="296"/>
      <c r="EP114" s="296"/>
      <c r="EQ114" s="296"/>
      <c r="ER114" s="296"/>
      <c r="ES114" s="296"/>
      <c r="ET114" s="296"/>
      <c r="EU114" s="296"/>
      <c r="EV114" s="296"/>
      <c r="EW114" s="296"/>
      <c r="EX114" s="296"/>
      <c r="EY114" s="296"/>
      <c r="EZ114" s="296"/>
      <c r="FA114" s="296"/>
      <c r="FB114" s="296"/>
      <c r="FC114" s="296"/>
      <c r="FD114" s="296"/>
      <c r="FE114" s="296"/>
      <c r="FF114" s="296"/>
      <c r="FG114" s="296"/>
      <c r="FH114" s="296"/>
      <c r="FI114" s="296"/>
      <c r="FJ114" s="296"/>
      <c r="FK114" s="296"/>
      <c r="FL114" s="296"/>
      <c r="FM114" s="296"/>
      <c r="FN114" s="296"/>
      <c r="FO114" s="296"/>
      <c r="FP114" s="296"/>
      <c r="FQ114" s="296"/>
      <c r="FR114" s="296"/>
      <c r="FS114" s="296"/>
      <c r="FT114" s="296"/>
      <c r="FU114" s="296"/>
      <c r="FV114" s="296"/>
      <c r="FW114" s="296"/>
      <c r="FX114" s="296"/>
      <c r="FY114" s="296"/>
      <c r="FZ114" s="296"/>
      <c r="GA114" s="296"/>
      <c r="GB114" s="296"/>
      <c r="GC114" s="296"/>
      <c r="GD114" s="296"/>
      <c r="GE114" s="296"/>
      <c r="GF114" s="296"/>
      <c r="GG114" s="296"/>
      <c r="GH114" s="296"/>
      <c r="GI114" s="296"/>
      <c r="GJ114" s="296"/>
      <c r="GK114" s="296"/>
      <c r="GL114" s="296"/>
      <c r="GM114" s="296"/>
      <c r="GN114" s="296"/>
      <c r="GO114" s="296"/>
      <c r="GP114" s="296"/>
      <c r="GQ114" s="296"/>
      <c r="GR114" s="296"/>
      <c r="GS114" s="296"/>
      <c r="GT114" s="296"/>
      <c r="GU114" s="296"/>
      <c r="GV114" s="296"/>
      <c r="GW114" s="296"/>
      <c r="GX114" s="296"/>
      <c r="GY114" s="296"/>
      <c r="GZ114" s="296"/>
      <c r="HA114" s="296"/>
      <c r="HB114" s="296"/>
      <c r="HC114" s="296"/>
      <c r="HD114" s="296"/>
      <c r="HE114" s="296"/>
      <c r="HF114" s="296"/>
      <c r="HG114" s="296"/>
      <c r="HH114" s="296"/>
      <c r="HI114" s="296"/>
      <c r="HJ114" s="296"/>
      <c r="HK114" s="296"/>
      <c r="HL114" s="296"/>
      <c r="HM114" s="296"/>
      <c r="HN114" s="296"/>
      <c r="HO114" s="296"/>
      <c r="HP114" s="296"/>
      <c r="HQ114" s="296"/>
      <c r="HR114" s="296"/>
      <c r="HS114" s="296"/>
      <c r="HT114" s="296"/>
      <c r="HU114" s="296"/>
      <c r="HV114" s="296"/>
      <c r="HW114" s="296"/>
      <c r="HX114" s="296"/>
      <c r="HY114" s="296"/>
      <c r="HZ114" s="296"/>
      <c r="IA114" s="296"/>
      <c r="IB114" s="296"/>
      <c r="IC114" s="296"/>
      <c r="ID114" s="296"/>
      <c r="IE114" s="296"/>
      <c r="IF114" s="296"/>
      <c r="IG114" s="296"/>
      <c r="IH114" s="296"/>
      <c r="II114" s="296"/>
      <c r="IJ114" s="296"/>
      <c r="IK114" s="296"/>
      <c r="IL114" s="296"/>
      <c r="IM114" s="296"/>
      <c r="IN114" s="296"/>
      <c r="IO114" s="296"/>
    </row>
    <row r="115" spans="1:249" s="480" customFormat="1" ht="15">
      <c r="A115" s="295"/>
      <c r="B115" s="296"/>
      <c r="C115" s="1717" t="s">
        <v>305</v>
      </c>
      <c r="D115" s="1717"/>
      <c r="E115" s="1718"/>
      <c r="F115" s="153">
        <v>3.03</v>
      </c>
      <c r="G115" s="154">
        <v>3.23</v>
      </c>
      <c r="H115" s="768">
        <v>2.87</v>
      </c>
      <c r="I115" s="1040">
        <v>2.8</v>
      </c>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c r="BV115" s="296"/>
      <c r="BW115" s="296"/>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c r="CU115" s="296"/>
      <c r="CV115" s="296"/>
      <c r="CW115" s="296"/>
      <c r="CX115" s="296"/>
      <c r="CY115" s="296"/>
      <c r="CZ115" s="296"/>
      <c r="DA115" s="296"/>
      <c r="DB115" s="296"/>
      <c r="DC115" s="296"/>
      <c r="DD115" s="296"/>
      <c r="DE115" s="296"/>
      <c r="DF115" s="296"/>
      <c r="DG115" s="296"/>
      <c r="DH115" s="296"/>
      <c r="DI115" s="296"/>
      <c r="DJ115" s="296"/>
      <c r="DK115" s="296"/>
      <c r="DL115" s="296"/>
      <c r="DM115" s="296"/>
      <c r="DN115" s="296"/>
      <c r="DO115" s="296"/>
      <c r="DP115" s="296"/>
      <c r="DQ115" s="296"/>
      <c r="DR115" s="296"/>
      <c r="DS115" s="296"/>
      <c r="DT115" s="296"/>
      <c r="DU115" s="296"/>
      <c r="DV115" s="296"/>
      <c r="DW115" s="296"/>
      <c r="DX115" s="296"/>
      <c r="DY115" s="296"/>
      <c r="DZ115" s="296"/>
      <c r="EA115" s="296"/>
      <c r="EB115" s="296"/>
      <c r="EC115" s="296"/>
      <c r="ED115" s="296"/>
      <c r="EE115" s="296"/>
      <c r="EF115" s="296"/>
      <c r="EG115" s="296"/>
      <c r="EH115" s="296"/>
      <c r="EI115" s="296"/>
      <c r="EJ115" s="296"/>
      <c r="EK115" s="296"/>
      <c r="EL115" s="296"/>
      <c r="EM115" s="296"/>
      <c r="EN115" s="296"/>
      <c r="EO115" s="296"/>
      <c r="EP115" s="296"/>
      <c r="EQ115" s="296"/>
      <c r="ER115" s="296"/>
      <c r="ES115" s="296"/>
      <c r="ET115" s="296"/>
      <c r="EU115" s="296"/>
      <c r="EV115" s="296"/>
      <c r="EW115" s="296"/>
      <c r="EX115" s="296"/>
      <c r="EY115" s="296"/>
      <c r="EZ115" s="296"/>
      <c r="FA115" s="296"/>
      <c r="FB115" s="296"/>
      <c r="FC115" s="296"/>
      <c r="FD115" s="296"/>
      <c r="FE115" s="296"/>
      <c r="FF115" s="296"/>
      <c r="FG115" s="296"/>
      <c r="FH115" s="296"/>
      <c r="FI115" s="296"/>
      <c r="FJ115" s="296"/>
      <c r="FK115" s="296"/>
      <c r="FL115" s="296"/>
      <c r="FM115" s="296"/>
      <c r="FN115" s="296"/>
      <c r="FO115" s="296"/>
      <c r="FP115" s="296"/>
      <c r="FQ115" s="296"/>
      <c r="FR115" s="296"/>
      <c r="FS115" s="296"/>
      <c r="FT115" s="296"/>
      <c r="FU115" s="296"/>
      <c r="FV115" s="296"/>
      <c r="FW115" s="296"/>
      <c r="FX115" s="296"/>
      <c r="FY115" s="296"/>
      <c r="FZ115" s="296"/>
      <c r="GA115" s="296"/>
      <c r="GB115" s="296"/>
      <c r="GC115" s="296"/>
      <c r="GD115" s="296"/>
      <c r="GE115" s="296"/>
      <c r="GF115" s="296"/>
      <c r="GG115" s="296"/>
      <c r="GH115" s="296"/>
      <c r="GI115" s="296"/>
      <c r="GJ115" s="296"/>
      <c r="GK115" s="296"/>
      <c r="GL115" s="296"/>
      <c r="GM115" s="296"/>
      <c r="GN115" s="296"/>
      <c r="GO115" s="296"/>
      <c r="GP115" s="296"/>
      <c r="GQ115" s="296"/>
      <c r="GR115" s="296"/>
      <c r="GS115" s="296"/>
      <c r="GT115" s="296"/>
      <c r="GU115" s="296"/>
      <c r="GV115" s="296"/>
      <c r="GW115" s="296"/>
      <c r="GX115" s="296"/>
      <c r="GY115" s="296"/>
      <c r="GZ115" s="296"/>
      <c r="HA115" s="296"/>
      <c r="HB115" s="296"/>
      <c r="HC115" s="296"/>
      <c r="HD115" s="296"/>
      <c r="HE115" s="296"/>
      <c r="HF115" s="296"/>
      <c r="HG115" s="296"/>
      <c r="HH115" s="296"/>
      <c r="HI115" s="296"/>
      <c r="HJ115" s="296"/>
      <c r="HK115" s="296"/>
      <c r="HL115" s="296"/>
      <c r="HM115" s="296"/>
      <c r="HN115" s="296"/>
      <c r="HO115" s="296"/>
      <c r="HP115" s="296"/>
      <c r="HQ115" s="296"/>
      <c r="HR115" s="296"/>
      <c r="HS115" s="296"/>
      <c r="HT115" s="296"/>
      <c r="HU115" s="296"/>
      <c r="HV115" s="296"/>
      <c r="HW115" s="296"/>
      <c r="HX115" s="296"/>
      <c r="HY115" s="296"/>
      <c r="HZ115" s="296"/>
      <c r="IA115" s="296"/>
      <c r="IB115" s="296"/>
      <c r="IC115" s="296"/>
      <c r="ID115" s="296"/>
      <c r="IE115" s="296"/>
      <c r="IF115" s="296"/>
      <c r="IG115" s="296"/>
      <c r="IH115" s="296"/>
      <c r="II115" s="296"/>
      <c r="IJ115" s="296"/>
      <c r="IK115" s="296"/>
      <c r="IL115" s="296"/>
      <c r="IM115" s="296"/>
      <c r="IN115" s="296"/>
      <c r="IO115" s="296"/>
    </row>
    <row r="116" spans="1:249" s="480" customFormat="1" ht="57" customHeight="1">
      <c r="A116" s="295"/>
      <c r="B116" s="296"/>
      <c r="C116" s="1719" t="s">
        <v>1350</v>
      </c>
      <c r="D116" s="1720"/>
      <c r="E116" s="1720"/>
      <c r="F116" s="1720"/>
      <c r="G116" s="1720"/>
      <c r="H116" s="1720"/>
      <c r="I116" s="1720"/>
      <c r="J116" s="1720"/>
      <c r="K116" s="1720"/>
      <c r="L116" s="1720"/>
      <c r="M116" s="1720"/>
      <c r="N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296"/>
      <c r="AJ116" s="296"/>
      <c r="AK116" s="296"/>
      <c r="AL116" s="296"/>
      <c r="AM116" s="296"/>
      <c r="AN116" s="296"/>
      <c r="AO116" s="296"/>
      <c r="AP116" s="296"/>
      <c r="AQ116" s="296"/>
      <c r="AR116" s="296"/>
      <c r="AS116" s="296"/>
      <c r="AT116" s="296"/>
      <c r="AU116" s="296"/>
      <c r="AV116" s="296"/>
      <c r="AW116" s="296"/>
      <c r="AX116" s="296"/>
      <c r="AY116" s="296"/>
      <c r="AZ116" s="296"/>
      <c r="BA116" s="296"/>
      <c r="BB116" s="296"/>
      <c r="BC116" s="296"/>
      <c r="BD116" s="296"/>
      <c r="BE116" s="296"/>
      <c r="BF116" s="296"/>
      <c r="BG116" s="296"/>
      <c r="BH116" s="296"/>
      <c r="BI116" s="296"/>
      <c r="BJ116" s="296"/>
      <c r="BK116" s="296"/>
      <c r="BL116" s="296"/>
      <c r="BM116" s="296"/>
      <c r="BN116" s="296"/>
      <c r="BO116" s="296"/>
      <c r="BP116" s="296"/>
      <c r="BQ116" s="296"/>
      <c r="BR116" s="296"/>
      <c r="BS116" s="296"/>
      <c r="BT116" s="296"/>
      <c r="BU116" s="296"/>
      <c r="BV116" s="296"/>
      <c r="BW116" s="296"/>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c r="CU116" s="296"/>
      <c r="CV116" s="296"/>
      <c r="CW116" s="296"/>
      <c r="CX116" s="296"/>
      <c r="CY116" s="296"/>
      <c r="CZ116" s="296"/>
      <c r="DA116" s="296"/>
      <c r="DB116" s="296"/>
      <c r="DC116" s="296"/>
      <c r="DD116" s="296"/>
      <c r="DE116" s="296"/>
      <c r="DF116" s="296"/>
      <c r="DG116" s="296"/>
      <c r="DH116" s="296"/>
      <c r="DI116" s="296"/>
      <c r="DJ116" s="296"/>
      <c r="DK116" s="296"/>
      <c r="DL116" s="296"/>
      <c r="DM116" s="296"/>
      <c r="DN116" s="296"/>
      <c r="DO116" s="296"/>
      <c r="DP116" s="296"/>
      <c r="DQ116" s="296"/>
      <c r="DR116" s="296"/>
      <c r="DS116" s="296"/>
      <c r="DT116" s="296"/>
      <c r="DU116" s="296"/>
      <c r="DV116" s="296"/>
      <c r="DW116" s="296"/>
      <c r="DX116" s="296"/>
      <c r="DY116" s="296"/>
      <c r="DZ116" s="296"/>
      <c r="EA116" s="296"/>
      <c r="EB116" s="296"/>
      <c r="EC116" s="296"/>
      <c r="ED116" s="296"/>
      <c r="EE116" s="296"/>
      <c r="EF116" s="296"/>
      <c r="EG116" s="296"/>
      <c r="EH116" s="296"/>
      <c r="EI116" s="296"/>
      <c r="EJ116" s="296"/>
      <c r="EK116" s="296"/>
      <c r="EL116" s="296"/>
      <c r="EM116" s="296"/>
      <c r="EN116" s="296"/>
      <c r="EO116" s="296"/>
      <c r="EP116" s="296"/>
      <c r="EQ116" s="296"/>
      <c r="ER116" s="296"/>
      <c r="ES116" s="296"/>
      <c r="ET116" s="296"/>
      <c r="EU116" s="296"/>
      <c r="EV116" s="296"/>
      <c r="EW116" s="296"/>
      <c r="EX116" s="296"/>
      <c r="EY116" s="296"/>
      <c r="EZ116" s="296"/>
      <c r="FA116" s="296"/>
      <c r="FB116" s="296"/>
      <c r="FC116" s="296"/>
      <c r="FD116" s="296"/>
      <c r="FE116" s="296"/>
      <c r="FF116" s="296"/>
      <c r="FG116" s="296"/>
      <c r="FH116" s="296"/>
      <c r="FI116" s="296"/>
      <c r="FJ116" s="296"/>
      <c r="FK116" s="296"/>
      <c r="FL116" s="296"/>
      <c r="FM116" s="296"/>
      <c r="FN116" s="296"/>
      <c r="FO116" s="296"/>
      <c r="FP116" s="296"/>
      <c r="FQ116" s="296"/>
      <c r="FR116" s="296"/>
      <c r="FS116" s="296"/>
      <c r="FT116" s="296"/>
      <c r="FU116" s="296"/>
      <c r="FV116" s="296"/>
      <c r="FW116" s="296"/>
      <c r="FX116" s="296"/>
      <c r="FY116" s="296"/>
      <c r="FZ116" s="296"/>
      <c r="GA116" s="296"/>
      <c r="GB116" s="296"/>
      <c r="GC116" s="296"/>
      <c r="GD116" s="296"/>
      <c r="GE116" s="296"/>
      <c r="GF116" s="296"/>
      <c r="GG116" s="296"/>
      <c r="GH116" s="296"/>
      <c r="GI116" s="296"/>
      <c r="GJ116" s="296"/>
      <c r="GK116" s="296"/>
      <c r="GL116" s="296"/>
      <c r="GM116" s="296"/>
      <c r="GN116" s="296"/>
      <c r="GO116" s="296"/>
      <c r="GP116" s="296"/>
      <c r="GQ116" s="296"/>
      <c r="GR116" s="296"/>
      <c r="GS116" s="296"/>
      <c r="GT116" s="296"/>
      <c r="GU116" s="296"/>
      <c r="GV116" s="296"/>
      <c r="GW116" s="296"/>
      <c r="GX116" s="296"/>
      <c r="GY116" s="296"/>
      <c r="GZ116" s="296"/>
      <c r="HA116" s="296"/>
      <c r="HB116" s="296"/>
      <c r="HC116" s="296"/>
      <c r="HD116" s="296"/>
      <c r="HE116" s="296"/>
      <c r="HF116" s="296"/>
      <c r="HG116" s="296"/>
      <c r="HH116" s="296"/>
      <c r="HI116" s="296"/>
      <c r="HJ116" s="296"/>
      <c r="HK116" s="296"/>
      <c r="HL116" s="296"/>
      <c r="HM116" s="296"/>
      <c r="HN116" s="296"/>
      <c r="HO116" s="296"/>
      <c r="HP116" s="296"/>
      <c r="HQ116" s="296"/>
      <c r="HR116" s="296"/>
      <c r="HS116" s="296"/>
      <c r="HT116" s="296"/>
      <c r="HU116" s="296"/>
      <c r="HV116" s="296"/>
      <c r="HW116" s="296"/>
      <c r="HX116" s="296"/>
      <c r="HY116" s="296"/>
      <c r="HZ116" s="296"/>
      <c r="IA116" s="296"/>
      <c r="IB116" s="296"/>
      <c r="IC116" s="296"/>
      <c r="ID116" s="296"/>
      <c r="IE116" s="296"/>
      <c r="IF116" s="296"/>
      <c r="IG116" s="296"/>
      <c r="IH116" s="296"/>
      <c r="II116" s="296"/>
      <c r="IJ116" s="296"/>
      <c r="IK116" s="296"/>
      <c r="IL116" s="296"/>
      <c r="IM116" s="296"/>
      <c r="IN116" s="296"/>
      <c r="IO116" s="296"/>
    </row>
    <row r="117" spans="1:249" s="480" customFormat="1">
      <c r="A117" s="295"/>
      <c r="B117" s="296"/>
    </row>
    <row r="118" spans="1:249" s="480" customFormat="1">
      <c r="A118" s="295"/>
      <c r="B118" s="296"/>
    </row>
    <row r="119" spans="1:249" s="480" customFormat="1" ht="15" customHeight="1">
      <c r="A119" s="295"/>
      <c r="B119" s="296"/>
      <c r="C119" s="1723" t="s">
        <v>469</v>
      </c>
      <c r="D119" s="1311"/>
      <c r="E119" s="1311"/>
      <c r="F119" s="1311"/>
      <c r="G119" s="1311"/>
      <c r="H119" s="1311"/>
      <c r="I119" s="1311"/>
      <c r="J119" s="1311"/>
      <c r="K119" s="1311"/>
      <c r="L119" s="1311"/>
      <c r="M119" s="1311"/>
    </row>
    <row r="120" spans="1:249" s="480" customFormat="1" ht="15" customHeight="1">
      <c r="A120" s="295"/>
      <c r="B120" s="296"/>
      <c r="C120" s="1728" t="s">
        <v>1064</v>
      </c>
      <c r="D120" s="1728"/>
      <c r="E120" s="1728"/>
      <c r="F120" s="1728"/>
      <c r="G120" s="1728"/>
      <c r="H120" s="1728"/>
      <c r="I120" s="1728"/>
      <c r="J120" s="1728"/>
      <c r="K120" s="1728"/>
      <c r="L120" s="1728"/>
      <c r="M120" s="1728"/>
    </row>
    <row r="121" spans="1:249" s="480" customFormat="1" ht="15" customHeight="1">
      <c r="A121" s="295"/>
      <c r="B121" s="296"/>
      <c r="C121" s="1728"/>
      <c r="D121" s="1728"/>
      <c r="E121" s="1728"/>
      <c r="F121" s="1728"/>
      <c r="G121" s="1728"/>
      <c r="H121" s="1728"/>
      <c r="I121" s="1728"/>
      <c r="J121" s="1728"/>
      <c r="K121" s="1728"/>
      <c r="L121" s="1728"/>
      <c r="M121" s="1728"/>
    </row>
    <row r="122" spans="1:249" s="480" customFormat="1" ht="15" customHeight="1">
      <c r="A122" s="295"/>
      <c r="B122" s="296"/>
      <c r="C122" s="1728"/>
      <c r="D122" s="1728"/>
      <c r="E122" s="1728"/>
      <c r="F122" s="1728"/>
      <c r="G122" s="1728"/>
      <c r="H122" s="1728"/>
      <c r="I122" s="1728"/>
      <c r="J122" s="1728"/>
      <c r="K122" s="1728"/>
      <c r="L122" s="1728"/>
      <c r="M122" s="1728"/>
    </row>
    <row r="123" spans="1:249" s="480" customFormat="1" ht="15" customHeight="1">
      <c r="A123" s="295"/>
      <c r="B123" s="296"/>
    </row>
    <row r="124" spans="1:249" s="480" customFormat="1" ht="15.5">
      <c r="A124" s="295"/>
      <c r="B124" s="296"/>
      <c r="C124" s="1727" t="s">
        <v>1103</v>
      </c>
      <c r="D124" s="1311"/>
      <c r="E124" s="1311"/>
      <c r="F124" s="1311"/>
      <c r="G124" s="1311"/>
      <c r="H124" s="1311"/>
      <c r="I124" s="1311"/>
      <c r="J124" s="1311"/>
      <c r="K124" s="1311"/>
      <c r="L124" s="1311"/>
      <c r="M124" s="1311"/>
    </row>
    <row r="125" spans="1:249" s="480" customFormat="1" ht="15" customHeight="1">
      <c r="A125" s="295"/>
      <c r="B125" s="296"/>
      <c r="C125" s="1729" t="s">
        <v>306</v>
      </c>
      <c r="D125" s="1729"/>
      <c r="E125" s="1729"/>
      <c r="F125" s="1729"/>
      <c r="G125" s="1729"/>
      <c r="H125" s="1729"/>
      <c r="I125" s="1729"/>
      <c r="J125" s="1729"/>
      <c r="K125" s="1729"/>
      <c r="L125" s="1729"/>
      <c r="M125" s="1729"/>
    </row>
    <row r="126" spans="1:249" s="480" customFormat="1" ht="15" customHeight="1">
      <c r="A126" s="295"/>
      <c r="B126" s="296"/>
      <c r="C126" s="1729"/>
      <c r="D126" s="1729"/>
      <c r="E126" s="1729"/>
      <c r="F126" s="1729"/>
      <c r="G126" s="1729"/>
      <c r="H126" s="1729"/>
      <c r="I126" s="1729"/>
      <c r="J126" s="1729"/>
      <c r="K126" s="1729"/>
      <c r="L126" s="1729"/>
      <c r="M126" s="1729"/>
    </row>
    <row r="127" spans="1:249" ht="14.25" customHeight="1">
      <c r="A127" s="295"/>
    </row>
    <row r="128" spans="1:249" ht="15" customHeight="1">
      <c r="A128" s="295"/>
    </row>
    <row r="129" spans="1:13" ht="15.5">
      <c r="A129" s="295"/>
      <c r="C129" s="1723" t="s">
        <v>1721</v>
      </c>
      <c r="D129" s="1309"/>
      <c r="E129" s="1309"/>
      <c r="F129" s="1309"/>
      <c r="G129" s="1309"/>
      <c r="H129" s="1309"/>
      <c r="I129" s="1309"/>
      <c r="J129" s="1309"/>
      <c r="K129" s="1309"/>
      <c r="L129" s="1309"/>
      <c r="M129" s="1309"/>
    </row>
    <row r="130" spans="1:13">
      <c r="A130" s="295"/>
      <c r="C130" s="1399" t="s">
        <v>1346</v>
      </c>
      <c r="D130" s="1399"/>
      <c r="E130" s="1399"/>
      <c r="F130" s="1399"/>
      <c r="G130" s="1399"/>
      <c r="H130" s="1399"/>
      <c r="I130" s="1399"/>
      <c r="J130" s="1399"/>
      <c r="K130" s="1399"/>
      <c r="L130" s="1399"/>
      <c r="M130" s="1399"/>
    </row>
    <row r="131" spans="1:13">
      <c r="A131" s="295"/>
      <c r="C131" s="1399"/>
      <c r="D131" s="1399"/>
      <c r="E131" s="1399"/>
      <c r="F131" s="1399"/>
      <c r="G131" s="1399"/>
      <c r="H131" s="1399"/>
      <c r="I131" s="1399"/>
      <c r="J131" s="1399"/>
      <c r="K131" s="1399"/>
      <c r="L131" s="1399"/>
      <c r="M131" s="1399"/>
    </row>
    <row r="132" spans="1:13">
      <c r="A132" s="295"/>
      <c r="C132" s="1399"/>
      <c r="D132" s="1399"/>
      <c r="E132" s="1399"/>
      <c r="F132" s="1399"/>
      <c r="G132" s="1399"/>
      <c r="H132" s="1399"/>
      <c r="I132" s="1399"/>
      <c r="J132" s="1399"/>
      <c r="K132" s="1399"/>
      <c r="L132" s="1399"/>
      <c r="M132" s="1399"/>
    </row>
    <row r="133" spans="1:13">
      <c r="A133" s="295"/>
      <c r="C133" s="1399"/>
      <c r="D133" s="1399"/>
      <c r="E133" s="1399"/>
      <c r="F133" s="1399"/>
      <c r="G133" s="1399"/>
      <c r="H133" s="1399"/>
      <c r="I133" s="1399"/>
      <c r="J133" s="1399"/>
      <c r="K133" s="1399"/>
      <c r="L133" s="1399"/>
      <c r="M133" s="1399"/>
    </row>
    <row r="134" spans="1:13">
      <c r="A134" s="295"/>
      <c r="C134" s="1399"/>
      <c r="D134" s="1399"/>
      <c r="E134" s="1399"/>
      <c r="F134" s="1399"/>
      <c r="G134" s="1399"/>
      <c r="H134" s="1399"/>
      <c r="I134" s="1399"/>
      <c r="J134" s="1399"/>
      <c r="K134" s="1399"/>
      <c r="L134" s="1399"/>
      <c r="M134" s="1399"/>
    </row>
    <row r="135" spans="1:13" ht="23.25" customHeight="1">
      <c r="A135" s="295"/>
      <c r="C135" s="1399"/>
      <c r="D135" s="1399"/>
      <c r="E135" s="1399"/>
      <c r="F135" s="1399"/>
      <c r="G135" s="1399"/>
      <c r="H135" s="1399"/>
      <c r="I135" s="1399"/>
      <c r="J135" s="1399"/>
      <c r="K135" s="1399"/>
      <c r="L135" s="1399"/>
      <c r="M135" s="1399"/>
    </row>
    <row r="136" spans="1:13" ht="15">
      <c r="A136" s="295"/>
      <c r="C136" s="1725" t="s">
        <v>294</v>
      </c>
      <c r="D136" s="1726"/>
      <c r="E136" s="1726"/>
      <c r="F136" s="1726"/>
      <c r="G136" s="1726"/>
      <c r="H136" s="1726"/>
      <c r="I136" s="1726"/>
    </row>
    <row r="137" spans="1:13" ht="15" customHeight="1">
      <c r="A137" s="295"/>
      <c r="C137" s="1340" t="s">
        <v>49</v>
      </c>
      <c r="D137" s="1340"/>
      <c r="E137" s="1340"/>
      <c r="F137" s="764">
        <v>2022</v>
      </c>
      <c r="G137" s="764">
        <v>2023</v>
      </c>
      <c r="H137" s="764">
        <v>2024</v>
      </c>
      <c r="I137" s="764">
        <v>2025</v>
      </c>
    </row>
    <row r="138" spans="1:13" ht="15" customHeight="1">
      <c r="A138" s="295"/>
      <c r="C138" s="1717" t="s">
        <v>987</v>
      </c>
      <c r="D138" s="1717"/>
      <c r="E138" s="1718"/>
      <c r="F138" s="155">
        <v>429</v>
      </c>
      <c r="G138" s="159">
        <v>293</v>
      </c>
      <c r="H138" s="54">
        <v>298</v>
      </c>
      <c r="I138" s="1037">
        <f>311+41.838+123.3+38</f>
        <v>514.13800000000003</v>
      </c>
    </row>
    <row r="139" spans="1:13" ht="15" customHeight="1">
      <c r="A139" s="295"/>
      <c r="C139" s="1717" t="s">
        <v>988</v>
      </c>
      <c r="D139" s="1717"/>
      <c r="E139" s="1718"/>
      <c r="F139" s="156">
        <v>42</v>
      </c>
      <c r="G139" s="160">
        <v>36</v>
      </c>
      <c r="H139" s="60">
        <v>33</v>
      </c>
      <c r="I139" s="1038">
        <f>22+8.496+0.5+6</f>
        <v>36.996000000000002</v>
      </c>
    </row>
    <row r="140" spans="1:13" ht="15" customHeight="1">
      <c r="A140" s="295"/>
      <c r="C140" s="1717" t="s">
        <v>295</v>
      </c>
      <c r="D140" s="1717"/>
      <c r="E140" s="1718"/>
      <c r="F140" s="156">
        <v>0</v>
      </c>
      <c r="G140" s="160">
        <v>0</v>
      </c>
      <c r="H140" s="60">
        <v>0</v>
      </c>
      <c r="I140" s="1038">
        <v>0</v>
      </c>
    </row>
    <row r="141" spans="1:13" ht="30" customHeight="1">
      <c r="A141" s="295"/>
      <c r="C141" s="1717" t="s">
        <v>296</v>
      </c>
      <c r="D141" s="1717"/>
      <c r="E141" s="1718"/>
      <c r="F141" s="156" t="s">
        <v>86</v>
      </c>
      <c r="G141" s="160" t="s">
        <v>86</v>
      </c>
      <c r="H141" s="60" t="s">
        <v>86</v>
      </c>
      <c r="I141" s="1038">
        <v>0</v>
      </c>
    </row>
    <row r="142" spans="1:13" ht="15" customHeight="1">
      <c r="A142" s="295"/>
      <c r="C142" s="1717" t="s">
        <v>297</v>
      </c>
      <c r="D142" s="1717"/>
      <c r="E142" s="1718"/>
      <c r="F142" s="156">
        <v>13</v>
      </c>
      <c r="G142" s="160">
        <v>13</v>
      </c>
      <c r="H142" s="60">
        <v>3.6</v>
      </c>
      <c r="I142" s="1038">
        <f>7.513+3.6+2</f>
        <v>13.113</v>
      </c>
    </row>
    <row r="143" spans="1:13" ht="15">
      <c r="A143" s="295"/>
      <c r="C143" s="1717" t="s">
        <v>298</v>
      </c>
      <c r="D143" s="1717"/>
      <c r="E143" s="1718"/>
      <c r="F143" s="157">
        <v>1119</v>
      </c>
      <c r="G143" s="161">
        <v>1071</v>
      </c>
      <c r="H143" s="158">
        <v>1387</v>
      </c>
      <c r="I143" s="1038">
        <f>1286+5.612+6.6+8</f>
        <v>1306.212</v>
      </c>
    </row>
    <row r="144" spans="1:13" ht="15" customHeight="1">
      <c r="A144" s="295"/>
      <c r="C144" s="1717" t="s">
        <v>299</v>
      </c>
      <c r="D144" s="1717"/>
      <c r="E144" s="1718"/>
      <c r="F144" s="156">
        <v>188</v>
      </c>
      <c r="G144" s="160">
        <v>165</v>
      </c>
      <c r="H144" s="60">
        <v>220</v>
      </c>
      <c r="I144" s="1038">
        <f>229</f>
        <v>229</v>
      </c>
    </row>
    <row r="145" spans="1:13" ht="57" customHeight="1">
      <c r="A145" s="295"/>
      <c r="C145" s="1717" t="s">
        <v>300</v>
      </c>
      <c r="D145" s="1717"/>
      <c r="E145" s="1718"/>
      <c r="F145" s="156" t="s">
        <v>86</v>
      </c>
      <c r="G145" s="160" t="s">
        <v>86</v>
      </c>
      <c r="H145" s="60" t="s">
        <v>86</v>
      </c>
      <c r="I145" s="1039" t="s">
        <v>86</v>
      </c>
    </row>
    <row r="146" spans="1:13" ht="80.25" customHeight="1">
      <c r="A146" s="295"/>
      <c r="C146" s="1719" t="s">
        <v>1347</v>
      </c>
      <c r="D146" s="1720"/>
      <c r="E146" s="1720"/>
      <c r="F146" s="1720"/>
      <c r="G146" s="1720"/>
      <c r="H146" s="1720"/>
      <c r="I146" s="1720"/>
      <c r="J146" s="1720"/>
      <c r="K146" s="1720"/>
      <c r="L146" s="1720"/>
      <c r="M146" s="1720"/>
    </row>
    <row r="147" spans="1:13" ht="15" customHeight="1">
      <c r="A147" s="295"/>
    </row>
    <row r="148" spans="1:13" ht="15" customHeight="1">
      <c r="A148" s="295"/>
    </row>
    <row r="149" spans="1:13" ht="48.75" customHeight="1">
      <c r="A149" s="295"/>
      <c r="C149" s="1721" t="s">
        <v>1348</v>
      </c>
      <c r="D149" s="1722"/>
      <c r="E149" s="1722"/>
      <c r="F149" s="1722"/>
      <c r="G149" s="1722"/>
      <c r="H149" s="1722"/>
      <c r="I149" s="1722"/>
      <c r="J149" s="1722"/>
      <c r="K149" s="1722"/>
      <c r="L149" s="1722"/>
      <c r="M149" s="1722"/>
    </row>
    <row r="150" spans="1:13" ht="15" customHeight="1">
      <c r="A150" s="295"/>
      <c r="C150" s="1547" t="s">
        <v>1545</v>
      </c>
      <c r="D150" s="1547"/>
      <c r="E150" s="1547"/>
      <c r="F150" s="1547"/>
      <c r="G150" s="1547"/>
      <c r="H150" s="1547"/>
      <c r="I150" s="1547"/>
      <c r="J150" s="1547"/>
      <c r="K150" s="1547"/>
      <c r="L150" s="1547"/>
      <c r="M150" s="1547"/>
    </row>
    <row r="151" spans="1:13" ht="15" customHeight="1">
      <c r="A151" s="295"/>
      <c r="C151" s="1547"/>
      <c r="D151" s="1547"/>
      <c r="E151" s="1547"/>
      <c r="F151" s="1547"/>
      <c r="G151" s="1547"/>
      <c r="H151" s="1547"/>
      <c r="I151" s="1547"/>
      <c r="J151" s="1547"/>
      <c r="K151" s="1547"/>
      <c r="L151" s="1547"/>
      <c r="M151" s="1547"/>
    </row>
    <row r="152" spans="1:13" ht="15" customHeight="1">
      <c r="A152" s="295"/>
      <c r="C152" s="1547"/>
      <c r="D152" s="1547"/>
      <c r="E152" s="1547"/>
      <c r="F152" s="1547"/>
      <c r="G152" s="1547"/>
      <c r="H152" s="1547"/>
      <c r="I152" s="1547"/>
      <c r="J152" s="1547"/>
      <c r="K152" s="1547"/>
      <c r="L152" s="1547"/>
      <c r="M152" s="1547"/>
    </row>
    <row r="153" spans="1:13">
      <c r="A153" s="295"/>
      <c r="C153" s="1547"/>
      <c r="D153" s="1547"/>
      <c r="E153" s="1547"/>
      <c r="F153" s="1547"/>
      <c r="G153" s="1547"/>
      <c r="H153" s="1547"/>
      <c r="I153" s="1547"/>
      <c r="J153" s="1547"/>
      <c r="K153" s="1547"/>
      <c r="L153" s="1547"/>
      <c r="M153" s="1547"/>
    </row>
    <row r="154" spans="1:13">
      <c r="A154" s="295"/>
      <c r="C154" s="1547"/>
      <c r="D154" s="1547"/>
      <c r="E154" s="1547"/>
      <c r="F154" s="1547"/>
      <c r="G154" s="1547"/>
      <c r="H154" s="1547"/>
      <c r="I154" s="1547"/>
      <c r="J154" s="1547"/>
      <c r="K154" s="1547"/>
      <c r="L154" s="1547"/>
      <c r="M154" s="1547"/>
    </row>
    <row r="155" spans="1:13">
      <c r="A155" s="295"/>
      <c r="C155" s="1547"/>
      <c r="D155" s="1547"/>
      <c r="E155" s="1547"/>
      <c r="F155" s="1547"/>
      <c r="G155" s="1547"/>
      <c r="H155" s="1547"/>
      <c r="I155" s="1547"/>
      <c r="J155" s="1547"/>
      <c r="K155" s="1547"/>
      <c r="L155" s="1547"/>
      <c r="M155" s="1547"/>
    </row>
    <row r="156" spans="1:13">
      <c r="A156" s="295"/>
      <c r="C156" s="1547"/>
      <c r="D156" s="1547"/>
      <c r="E156" s="1547"/>
      <c r="F156" s="1547"/>
      <c r="G156" s="1547"/>
      <c r="H156" s="1547"/>
      <c r="I156" s="1547"/>
      <c r="J156" s="1547"/>
      <c r="K156" s="1547"/>
      <c r="L156" s="1547"/>
      <c r="M156" s="1547"/>
    </row>
    <row r="157" spans="1:13">
      <c r="A157" s="295"/>
      <c r="C157" s="1547"/>
      <c r="D157" s="1547"/>
      <c r="E157" s="1547"/>
      <c r="F157" s="1547"/>
      <c r="G157" s="1547"/>
      <c r="H157" s="1547"/>
      <c r="I157" s="1547"/>
      <c r="J157" s="1547"/>
      <c r="K157" s="1547"/>
      <c r="L157" s="1547"/>
      <c r="M157" s="1547"/>
    </row>
    <row r="158" spans="1:13">
      <c r="A158" s="295"/>
      <c r="C158" s="1547"/>
      <c r="D158" s="1547"/>
      <c r="E158" s="1547"/>
      <c r="F158" s="1547"/>
      <c r="G158" s="1547"/>
      <c r="H158" s="1547"/>
      <c r="I158" s="1547"/>
      <c r="J158" s="1547"/>
      <c r="K158" s="1547"/>
      <c r="L158" s="1547"/>
      <c r="M158" s="1547"/>
    </row>
    <row r="159" spans="1:13">
      <c r="A159" s="295"/>
      <c r="C159" s="1547"/>
      <c r="D159" s="1547"/>
      <c r="E159" s="1547"/>
      <c r="F159" s="1547"/>
      <c r="G159" s="1547"/>
      <c r="H159" s="1547"/>
      <c r="I159" s="1547"/>
      <c r="J159" s="1547"/>
      <c r="K159" s="1547"/>
      <c r="L159" s="1547"/>
      <c r="M159" s="1547"/>
    </row>
    <row r="160" spans="1:13" s="442" customFormat="1">
      <c r="A160" s="295"/>
      <c r="C160" s="1547"/>
      <c r="D160" s="1547"/>
      <c r="E160" s="1547"/>
      <c r="F160" s="1547"/>
      <c r="G160" s="1547"/>
      <c r="H160" s="1547"/>
      <c r="I160" s="1547"/>
      <c r="J160" s="1547"/>
      <c r="K160" s="1547"/>
      <c r="L160" s="1547"/>
      <c r="M160" s="1547"/>
    </row>
    <row r="161" spans="1:13">
      <c r="A161" s="295"/>
      <c r="C161" s="1547"/>
      <c r="D161" s="1547"/>
      <c r="E161" s="1547"/>
      <c r="F161" s="1547"/>
      <c r="G161" s="1547"/>
      <c r="H161" s="1547"/>
      <c r="I161" s="1547"/>
      <c r="J161" s="1547"/>
      <c r="K161" s="1547"/>
      <c r="L161" s="1547"/>
      <c r="M161" s="1547"/>
    </row>
    <row r="162" spans="1:13">
      <c r="A162" s="295"/>
      <c r="C162" s="1547"/>
      <c r="D162" s="1547"/>
      <c r="E162" s="1547"/>
      <c r="F162" s="1547"/>
      <c r="G162" s="1547"/>
      <c r="H162" s="1547"/>
      <c r="I162" s="1547"/>
      <c r="J162" s="1547"/>
      <c r="K162" s="1547"/>
      <c r="L162" s="1547"/>
      <c r="M162" s="1547"/>
    </row>
    <row r="163" spans="1:13" ht="15" customHeight="1">
      <c r="A163" s="295"/>
      <c r="C163" s="1547"/>
      <c r="D163" s="1547"/>
      <c r="E163" s="1547"/>
      <c r="F163" s="1547"/>
      <c r="G163" s="1547"/>
      <c r="H163" s="1547"/>
      <c r="I163" s="1547"/>
      <c r="J163" s="1547"/>
      <c r="K163" s="1547"/>
      <c r="L163" s="1547"/>
      <c r="M163" s="1547"/>
    </row>
    <row r="164" spans="1:13" ht="14.25" customHeight="1">
      <c r="A164" s="295"/>
      <c r="C164" s="1547"/>
      <c r="D164" s="1547"/>
      <c r="E164" s="1547"/>
      <c r="F164" s="1547"/>
      <c r="G164" s="1547"/>
      <c r="H164" s="1547"/>
      <c r="I164" s="1547"/>
      <c r="J164" s="1547"/>
      <c r="K164" s="1547"/>
      <c r="L164" s="1547"/>
      <c r="M164" s="1547"/>
    </row>
    <row r="165" spans="1:13" ht="14.25" customHeight="1">
      <c r="A165" s="295"/>
      <c r="C165" s="1547"/>
      <c r="D165" s="1547"/>
      <c r="E165" s="1547"/>
      <c r="F165" s="1547"/>
      <c r="G165" s="1547"/>
      <c r="H165" s="1547"/>
      <c r="I165" s="1547"/>
      <c r="J165" s="1547"/>
      <c r="K165" s="1547"/>
      <c r="L165" s="1547"/>
      <c r="M165" s="1547"/>
    </row>
    <row r="166" spans="1:13">
      <c r="A166" s="295"/>
      <c r="C166" s="1547"/>
      <c r="D166" s="1547"/>
      <c r="E166" s="1547"/>
      <c r="F166" s="1547"/>
      <c r="G166" s="1547"/>
      <c r="H166" s="1547"/>
      <c r="I166" s="1547"/>
      <c r="J166" s="1547"/>
      <c r="K166" s="1547"/>
      <c r="L166" s="1547"/>
      <c r="M166" s="1547"/>
    </row>
    <row r="167" spans="1:13">
      <c r="A167" s="295"/>
      <c r="C167" s="1547"/>
      <c r="D167" s="1547"/>
      <c r="E167" s="1547"/>
      <c r="F167" s="1547"/>
      <c r="G167" s="1547"/>
      <c r="H167" s="1547"/>
      <c r="I167" s="1547"/>
      <c r="J167" s="1547"/>
      <c r="K167" s="1547"/>
      <c r="L167" s="1547"/>
      <c r="M167" s="1547"/>
    </row>
    <row r="168" spans="1:13">
      <c r="A168" s="295"/>
      <c r="C168" s="1547"/>
      <c r="D168" s="1547"/>
      <c r="E168" s="1547"/>
      <c r="F168" s="1547"/>
      <c r="G168" s="1547"/>
      <c r="H168" s="1547"/>
      <c r="I168" s="1547"/>
      <c r="J168" s="1547"/>
      <c r="K168" s="1547"/>
      <c r="L168" s="1547"/>
      <c r="M168" s="1547"/>
    </row>
    <row r="169" spans="1:13">
      <c r="A169" s="295"/>
      <c r="C169" s="1547"/>
      <c r="D169" s="1547"/>
      <c r="E169" s="1547"/>
      <c r="F169" s="1547"/>
      <c r="G169" s="1547"/>
      <c r="H169" s="1547"/>
      <c r="I169" s="1547"/>
      <c r="J169" s="1547"/>
      <c r="K169" s="1547"/>
      <c r="L169" s="1547"/>
      <c r="M169" s="1547"/>
    </row>
    <row r="170" spans="1:13">
      <c r="A170" s="295"/>
      <c r="C170" s="1547"/>
      <c r="D170" s="1547"/>
      <c r="E170" s="1547"/>
      <c r="F170" s="1547"/>
      <c r="G170" s="1547"/>
      <c r="H170" s="1547"/>
      <c r="I170" s="1547"/>
      <c r="J170" s="1547"/>
      <c r="K170" s="1547"/>
      <c r="L170" s="1547"/>
      <c r="M170" s="1547"/>
    </row>
    <row r="171" spans="1:13" ht="14.25" customHeight="1">
      <c r="A171" s="295"/>
      <c r="C171" s="1547"/>
      <c r="D171" s="1547"/>
      <c r="E171" s="1547"/>
      <c r="F171" s="1547"/>
      <c r="G171" s="1547"/>
      <c r="H171" s="1547"/>
      <c r="I171" s="1547"/>
      <c r="J171" s="1547"/>
      <c r="K171" s="1547"/>
      <c r="L171" s="1547"/>
      <c r="M171" s="1547"/>
    </row>
    <row r="172" spans="1:13" ht="14.25" customHeight="1">
      <c r="A172" s="295"/>
      <c r="C172" s="1547"/>
      <c r="D172" s="1547"/>
      <c r="E172" s="1547"/>
      <c r="F172" s="1547"/>
      <c r="G172" s="1547"/>
      <c r="H172" s="1547"/>
      <c r="I172" s="1547"/>
      <c r="J172" s="1547"/>
      <c r="K172" s="1547"/>
      <c r="L172" s="1547"/>
      <c r="M172" s="1547"/>
    </row>
    <row r="173" spans="1:13" ht="14.25" customHeight="1">
      <c r="A173" s="295"/>
      <c r="C173" s="1547"/>
      <c r="D173" s="1547"/>
      <c r="E173" s="1547"/>
      <c r="F173" s="1547"/>
      <c r="G173" s="1547"/>
      <c r="H173" s="1547"/>
      <c r="I173" s="1547"/>
      <c r="J173" s="1547"/>
      <c r="K173" s="1547"/>
      <c r="L173" s="1547"/>
      <c r="M173" s="1547"/>
    </row>
    <row r="174" spans="1:13" ht="14.25" customHeight="1">
      <c r="A174" s="295"/>
      <c r="C174" s="1547"/>
      <c r="D174" s="1547"/>
      <c r="E174" s="1547"/>
      <c r="F174" s="1547"/>
      <c r="G174" s="1547"/>
      <c r="H174" s="1547"/>
      <c r="I174" s="1547"/>
      <c r="J174" s="1547"/>
      <c r="K174" s="1547"/>
      <c r="L174" s="1547"/>
      <c r="M174" s="1547"/>
    </row>
    <row r="175" spans="1:13" ht="14.25" customHeight="1">
      <c r="A175" s="295"/>
      <c r="C175" s="1547"/>
      <c r="D175" s="1547"/>
      <c r="E175" s="1547"/>
      <c r="F175" s="1547"/>
      <c r="G175" s="1547"/>
      <c r="H175" s="1547"/>
      <c r="I175" s="1547"/>
      <c r="J175" s="1547"/>
      <c r="K175" s="1547"/>
      <c r="L175" s="1547"/>
      <c r="M175" s="1547"/>
    </row>
    <row r="176" spans="1:13" ht="14.25" customHeight="1">
      <c r="A176" s="295"/>
      <c r="C176" s="1547"/>
      <c r="D176" s="1547"/>
      <c r="E176" s="1547"/>
      <c r="F176" s="1547"/>
      <c r="G176" s="1547"/>
      <c r="H176" s="1547"/>
      <c r="I176" s="1547"/>
      <c r="J176" s="1547"/>
      <c r="K176" s="1547"/>
      <c r="L176" s="1547"/>
      <c r="M176" s="1547"/>
    </row>
    <row r="177" spans="1:13" s="480" customFormat="1" ht="14.25" customHeight="1">
      <c r="A177" s="295"/>
      <c r="B177" s="296"/>
    </row>
    <row r="178" spans="1:13" s="480" customFormat="1" ht="14.25" customHeight="1">
      <c r="A178" s="295"/>
      <c r="B178" s="296"/>
    </row>
    <row r="179" spans="1:13" ht="14.25" customHeight="1">
      <c r="A179" s="295"/>
      <c r="C179" s="1716" t="s">
        <v>1115</v>
      </c>
      <c r="D179" s="1317"/>
      <c r="E179" s="1317"/>
      <c r="F179" s="1317"/>
      <c r="G179" s="1317"/>
      <c r="H179" s="1317"/>
      <c r="I179" s="1317"/>
      <c r="J179" s="1317"/>
      <c r="K179" s="1317"/>
      <c r="L179" s="1317"/>
      <c r="M179" s="1317"/>
    </row>
    <row r="180" spans="1:13" ht="14.25" customHeight="1">
      <c r="A180" s="295"/>
      <c r="C180" s="1468"/>
      <c r="D180" s="1468"/>
      <c r="E180" s="1468"/>
      <c r="F180" s="325">
        <v>2022</v>
      </c>
      <c r="G180" s="325">
        <v>2023</v>
      </c>
      <c r="H180" s="325">
        <v>2024</v>
      </c>
      <c r="I180" s="325">
        <v>2025</v>
      </c>
    </row>
    <row r="181" spans="1:13" ht="22.5" customHeight="1">
      <c r="A181" s="295"/>
      <c r="C181" s="1340" t="s">
        <v>307</v>
      </c>
      <c r="D181" s="1340"/>
      <c r="E181" s="1340"/>
      <c r="F181" s="93"/>
      <c r="G181" s="93"/>
      <c r="H181" s="93"/>
      <c r="I181" s="93"/>
    </row>
    <row r="182" spans="1:13" ht="14.25" customHeight="1">
      <c r="A182" s="295"/>
      <c r="C182" s="1714" t="s">
        <v>308</v>
      </c>
      <c r="D182" s="1714"/>
      <c r="E182" s="1714"/>
      <c r="F182" s="769">
        <v>53.3</v>
      </c>
      <c r="G182" s="770">
        <v>59.1</v>
      </c>
      <c r="H182" s="771">
        <v>49.83</v>
      </c>
      <c r="I182" s="772">
        <v>42.5</v>
      </c>
    </row>
    <row r="183" spans="1:13" ht="14.25" customHeight="1">
      <c r="A183" s="295"/>
      <c r="C183" s="1714" t="s">
        <v>309</v>
      </c>
      <c r="D183" s="1714"/>
      <c r="E183" s="1714"/>
      <c r="F183" s="769">
        <v>3.5</v>
      </c>
      <c r="G183" s="770">
        <v>3.9</v>
      </c>
      <c r="H183" s="771">
        <v>3.29</v>
      </c>
      <c r="I183" s="772">
        <v>2.8</v>
      </c>
    </row>
    <row r="184" spans="1:13" ht="14.25" customHeight="1">
      <c r="A184" s="295"/>
      <c r="C184" s="1714" t="s">
        <v>310</v>
      </c>
      <c r="D184" s="1714"/>
      <c r="E184" s="1714"/>
      <c r="F184" s="769">
        <v>56.8</v>
      </c>
      <c r="G184" s="770">
        <v>63</v>
      </c>
      <c r="H184" s="771">
        <v>53.12</v>
      </c>
      <c r="I184" s="769">
        <v>45.3</v>
      </c>
    </row>
    <row r="185" spans="1:13" ht="36.75" customHeight="1">
      <c r="A185" s="295"/>
      <c r="C185" s="1714" t="s">
        <v>311</v>
      </c>
      <c r="D185" s="1714"/>
      <c r="E185" s="1714"/>
      <c r="F185" s="769">
        <v>0.16</v>
      </c>
      <c r="G185" s="770">
        <v>0.19</v>
      </c>
      <c r="H185" s="771">
        <v>0.15</v>
      </c>
      <c r="I185" s="772">
        <v>0.13</v>
      </c>
    </row>
    <row r="186" spans="1:13" ht="14.25" customHeight="1">
      <c r="A186" s="295"/>
      <c r="C186" s="1715" t="s">
        <v>312</v>
      </c>
      <c r="D186" s="1715"/>
      <c r="E186" s="1715"/>
      <c r="F186" s="1076">
        <v>1</v>
      </c>
      <c r="G186" s="1077">
        <v>1</v>
      </c>
      <c r="H186" s="1078">
        <v>1</v>
      </c>
      <c r="I186" s="1079">
        <v>1</v>
      </c>
    </row>
    <row r="187" spans="1:13" s="480" customFormat="1" ht="19.5" customHeight="1">
      <c r="A187" s="295"/>
      <c r="B187" s="296"/>
      <c r="C187" s="1752" t="s">
        <v>1054</v>
      </c>
      <c r="D187" s="1752"/>
      <c r="E187" s="1752"/>
      <c r="F187" s="1752"/>
      <c r="G187" s="1752"/>
      <c r="H187" s="1752"/>
      <c r="I187" s="1752"/>
      <c r="J187" s="1752"/>
      <c r="K187" s="972"/>
      <c r="L187" s="972"/>
      <c r="M187" s="972"/>
    </row>
    <row r="188" spans="1:13" s="480" customFormat="1">
      <c r="A188" s="295"/>
      <c r="B188" s="296"/>
    </row>
    <row r="189" spans="1:13" s="480" customFormat="1">
      <c r="A189" s="295"/>
      <c r="B189" s="296"/>
    </row>
    <row r="190" spans="1:13" s="480" customFormat="1">
      <c r="A190" s="295"/>
      <c r="B190" s="296"/>
    </row>
  </sheetData>
  <sheetProtection algorithmName="SHA-512" hashValue="7uqghHKzD5ujFcrL7qqk0BtwnBe8SIVddvPzSGPAfrYSd0RKFxQhqLehYC5/zFBx19kIZAmwAaTLhCCEt/YrIg==" saltValue="SKCEtOto0aadh4qVlt4fqg==" spinCount="100000" sheet="1" objects="1" scenarios="1"/>
  <mergeCells count="133">
    <mergeCell ref="C187:J187"/>
    <mergeCell ref="C6:M6"/>
    <mergeCell ref="C7:M27"/>
    <mergeCell ref="C28:F28"/>
    <mergeCell ref="C69:E69"/>
    <mergeCell ref="C70:E70"/>
    <mergeCell ref="C71:M71"/>
    <mergeCell ref="J64:K64"/>
    <mergeCell ref="L64:M64"/>
    <mergeCell ref="C49:E49"/>
    <mergeCell ref="C54:M54"/>
    <mergeCell ref="C56:E56"/>
    <mergeCell ref="C57:E57"/>
    <mergeCell ref="C47:E47"/>
    <mergeCell ref="C48:E48"/>
    <mergeCell ref="F38:G38"/>
    <mergeCell ref="H38:I38"/>
    <mergeCell ref="J38:K38"/>
    <mergeCell ref="L38:M38"/>
    <mergeCell ref="G28:H28"/>
    <mergeCell ref="I28:J28"/>
    <mergeCell ref="K29:M29"/>
    <mergeCell ref="K30:M30"/>
    <mergeCell ref="K31:M31"/>
    <mergeCell ref="C36:M36"/>
    <mergeCell ref="K28:M28"/>
    <mergeCell ref="C29:F29"/>
    <mergeCell ref="C30:F30"/>
    <mergeCell ref="C31:F31"/>
    <mergeCell ref="G29:H29"/>
    <mergeCell ref="G30:H30"/>
    <mergeCell ref="G31:H31"/>
    <mergeCell ref="I29:J29"/>
    <mergeCell ref="I30:J30"/>
    <mergeCell ref="I31:J31"/>
    <mergeCell ref="C38:D38"/>
    <mergeCell ref="C37:M37"/>
    <mergeCell ref="C50:M50"/>
    <mergeCell ref="C53:M53"/>
    <mergeCell ref="C41:E41"/>
    <mergeCell ref="C42:E42"/>
    <mergeCell ref="C43:E43"/>
    <mergeCell ref="C44:E44"/>
    <mergeCell ref="C45:E45"/>
    <mergeCell ref="C46:E46"/>
    <mergeCell ref="C39:E39"/>
    <mergeCell ref="C40:E40"/>
    <mergeCell ref="L55:M55"/>
    <mergeCell ref="C55:E55"/>
    <mergeCell ref="C63:M63"/>
    <mergeCell ref="C66:E66"/>
    <mergeCell ref="C67:E67"/>
    <mergeCell ref="C68:E68"/>
    <mergeCell ref="C65:E65"/>
    <mergeCell ref="C64:E64"/>
    <mergeCell ref="F64:G64"/>
    <mergeCell ref="H64:I64"/>
    <mergeCell ref="C58:E58"/>
    <mergeCell ref="C59:E59"/>
    <mergeCell ref="C60:E60"/>
    <mergeCell ref="F55:G55"/>
    <mergeCell ref="H55:I55"/>
    <mergeCell ref="J55:K55"/>
    <mergeCell ref="C74:M74"/>
    <mergeCell ref="C75:M75"/>
    <mergeCell ref="C76:E76"/>
    <mergeCell ref="C77:E77"/>
    <mergeCell ref="C78:E78"/>
    <mergeCell ref="C79:E79"/>
    <mergeCell ref="F76:G76"/>
    <mergeCell ref="H76:I76"/>
    <mergeCell ref="J76:K76"/>
    <mergeCell ref="L76:M76"/>
    <mergeCell ref="C88:M88"/>
    <mergeCell ref="C90:E90"/>
    <mergeCell ref="C91:E91"/>
    <mergeCell ref="C92:E92"/>
    <mergeCell ref="C89:I89"/>
    <mergeCell ref="C80:E80"/>
    <mergeCell ref="C81:E81"/>
    <mergeCell ref="C82:E82"/>
    <mergeCell ref="C83:E83"/>
    <mergeCell ref="C84:E84"/>
    <mergeCell ref="C85:E85"/>
    <mergeCell ref="C102:E102"/>
    <mergeCell ref="C103:E103"/>
    <mergeCell ref="C104:E104"/>
    <mergeCell ref="C105:E105"/>
    <mergeCell ref="C106:E106"/>
    <mergeCell ref="C101:I101"/>
    <mergeCell ref="C93:E93"/>
    <mergeCell ref="C94:E94"/>
    <mergeCell ref="C95:E95"/>
    <mergeCell ref="C96:E96"/>
    <mergeCell ref="C97:E97"/>
    <mergeCell ref="C98:E98"/>
    <mergeCell ref="C138:E138"/>
    <mergeCell ref="C124:M124"/>
    <mergeCell ref="C120:M122"/>
    <mergeCell ref="C125:M126"/>
    <mergeCell ref="C114:E114"/>
    <mergeCell ref="C115:E115"/>
    <mergeCell ref="C116:M116"/>
    <mergeCell ref="C119:M119"/>
    <mergeCell ref="C107:E107"/>
    <mergeCell ref="C108:M108"/>
    <mergeCell ref="C112:E112"/>
    <mergeCell ref="C113:E113"/>
    <mergeCell ref="C130:M135"/>
    <mergeCell ref="C3:V3"/>
    <mergeCell ref="C33:M33"/>
    <mergeCell ref="C182:E182"/>
    <mergeCell ref="C183:E183"/>
    <mergeCell ref="C184:E184"/>
    <mergeCell ref="C185:E185"/>
    <mergeCell ref="C186:E186"/>
    <mergeCell ref="C179:M179"/>
    <mergeCell ref="C180:E180"/>
    <mergeCell ref="C150:M176"/>
    <mergeCell ref="C181:E181"/>
    <mergeCell ref="C145:E145"/>
    <mergeCell ref="C146:M146"/>
    <mergeCell ref="C149:M149"/>
    <mergeCell ref="C139:E139"/>
    <mergeCell ref="C140:E140"/>
    <mergeCell ref="C141:E141"/>
    <mergeCell ref="C142:E142"/>
    <mergeCell ref="C143:E143"/>
    <mergeCell ref="C144:E144"/>
    <mergeCell ref="C129:M129"/>
    <mergeCell ref="C111:I111"/>
    <mergeCell ref="C136:I136"/>
    <mergeCell ref="C137:E137"/>
  </mergeCells>
  <hyperlinks>
    <hyperlink ref="C33:M33" r:id="rId1" display="Para mais informações relacionadas ao tema de mudanças climáticas, acesse o Reporte da Agenda Climática 2025." xr:uid="{A4C9B96B-1862-4AB7-8AFE-65D7551E228E}"/>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4F5A-15FC-4F2F-8B4C-F71D7C5C53BE}">
  <sheetPr codeName="Planilha8">
    <tabColor theme="0"/>
  </sheetPr>
  <dimension ref="A1:HT222"/>
  <sheetViews>
    <sheetView showGridLines="0" zoomScale="70" zoomScaleNormal="70" workbookViewId="0"/>
  </sheetViews>
  <sheetFormatPr defaultColWidth="0" defaultRowHeight="13.5" zeroHeight="1"/>
  <cols>
    <col min="1" max="1" width="46.7265625" style="11" customWidth="1"/>
    <col min="2" max="2" width="7.81640625" style="11" customWidth="1"/>
    <col min="3" max="6" width="20.7265625" style="11" customWidth="1"/>
    <col min="7" max="7" width="20.7265625" style="297" customWidth="1"/>
    <col min="8" max="20" width="20.7265625" style="11" customWidth="1"/>
    <col min="21" max="16384" width="20.7265625" style="11" hidden="1"/>
  </cols>
  <sheetData>
    <row r="1" spans="1:220">
      <c r="A1" s="69"/>
    </row>
    <row r="2" spans="1:220" ht="15" customHeight="1">
      <c r="A2" s="69"/>
    </row>
    <row r="3" spans="1:220" s="296" customFormat="1" ht="31.5">
      <c r="A3" s="295"/>
      <c r="C3" s="1228" t="s">
        <v>970</v>
      </c>
      <c r="D3" s="1229"/>
      <c r="E3" s="1229"/>
      <c r="F3" s="1229"/>
      <c r="G3" s="1229"/>
      <c r="H3" s="1229"/>
      <c r="I3" s="1229"/>
      <c r="J3" s="1229"/>
      <c r="K3" s="1229"/>
      <c r="L3" s="1229"/>
      <c r="M3" s="1229"/>
      <c r="N3" s="1229"/>
      <c r="O3" s="1229"/>
      <c r="P3" s="1229"/>
      <c r="Q3" s="1229"/>
      <c r="R3" s="1229"/>
      <c r="S3" s="1229"/>
      <c r="T3" s="1229"/>
      <c r="U3" s="1229"/>
      <c r="V3" s="1229"/>
    </row>
    <row r="4" spans="1:220" ht="15" customHeight="1">
      <c r="A4" s="69"/>
    </row>
    <row r="5" spans="1:220" ht="14.25" customHeight="1">
      <c r="A5" s="69"/>
    </row>
    <row r="6" spans="1:220" ht="14.25" customHeight="1">
      <c r="A6" s="69"/>
      <c r="C6" s="1757" t="s">
        <v>470</v>
      </c>
      <c r="D6" s="1593"/>
      <c r="E6" s="1593"/>
      <c r="F6" s="1593"/>
      <c r="G6" s="1593"/>
      <c r="H6" s="1593"/>
      <c r="I6" s="1593"/>
      <c r="J6" s="1593"/>
      <c r="K6" s="1593"/>
      <c r="L6" s="1593"/>
      <c r="M6" s="1593"/>
    </row>
    <row r="7" spans="1:220" ht="14.25" customHeight="1">
      <c r="A7" s="69"/>
      <c r="C7" s="1650" t="s">
        <v>313</v>
      </c>
      <c r="D7" s="1650"/>
      <c r="E7" s="1650"/>
      <c r="F7" s="1651"/>
      <c r="G7" s="1649" t="s">
        <v>456</v>
      </c>
      <c r="H7" s="1650"/>
      <c r="I7" s="1650"/>
      <c r="J7" s="1650"/>
      <c r="K7" s="1650"/>
      <c r="L7" s="1650"/>
      <c r="M7" s="1650"/>
    </row>
    <row r="8" spans="1:220" ht="120" customHeight="1">
      <c r="A8" s="69"/>
      <c r="C8" s="1361" t="s">
        <v>314</v>
      </c>
      <c r="D8" s="1361"/>
      <c r="E8" s="1361"/>
      <c r="F8" s="1765"/>
      <c r="G8" s="1705" t="s">
        <v>1351</v>
      </c>
      <c r="H8" s="1705"/>
      <c r="I8" s="1705"/>
      <c r="J8" s="1705"/>
      <c r="K8" s="1705"/>
      <c r="L8" s="1705"/>
      <c r="M8" s="1705"/>
    </row>
    <row r="9" spans="1:220" ht="180.75" customHeight="1">
      <c r="A9" s="69"/>
      <c r="C9" s="1361" t="s">
        <v>315</v>
      </c>
      <c r="D9" s="1361" t="s">
        <v>315</v>
      </c>
      <c r="E9" s="1361" t="s">
        <v>315</v>
      </c>
      <c r="F9" s="1765" t="s">
        <v>315</v>
      </c>
      <c r="G9" s="1379" t="s">
        <v>1352</v>
      </c>
      <c r="H9" s="1379"/>
      <c r="I9" s="1379"/>
      <c r="J9" s="1379"/>
      <c r="K9" s="1379"/>
      <c r="L9" s="1379"/>
      <c r="M9" s="1379"/>
    </row>
    <row r="10" spans="1:220" ht="101.25" customHeight="1">
      <c r="A10" s="69"/>
      <c r="C10" s="1361" t="s">
        <v>316</v>
      </c>
      <c r="D10" s="1361" t="s">
        <v>316</v>
      </c>
      <c r="E10" s="1361" t="s">
        <v>316</v>
      </c>
      <c r="F10" s="1765" t="s">
        <v>316</v>
      </c>
      <c r="G10" s="1781" t="s">
        <v>317</v>
      </c>
      <c r="H10" s="1781"/>
      <c r="I10" s="1781"/>
      <c r="J10" s="1781"/>
      <c r="K10" s="1781"/>
      <c r="L10" s="1781"/>
      <c r="M10" s="1781"/>
    </row>
    <row r="11" spans="1:220" ht="168.65" customHeight="1">
      <c r="A11" s="69"/>
      <c r="C11" s="1361" t="s">
        <v>318</v>
      </c>
      <c r="D11" s="1361" t="s">
        <v>318</v>
      </c>
      <c r="E11" s="1361" t="s">
        <v>318</v>
      </c>
      <c r="F11" s="1765" t="s">
        <v>318</v>
      </c>
      <c r="G11" s="1713" t="s">
        <v>1353</v>
      </c>
      <c r="H11" s="1713"/>
      <c r="I11" s="1713"/>
      <c r="J11" s="1713"/>
      <c r="K11" s="1713"/>
      <c r="L11" s="1713"/>
      <c r="M11" s="1713"/>
    </row>
    <row r="12" spans="1:220" ht="269.5" customHeight="1">
      <c r="A12" s="69"/>
      <c r="C12" s="1361" t="s">
        <v>319</v>
      </c>
      <c r="D12" s="1361" t="s">
        <v>319</v>
      </c>
      <c r="E12" s="1361" t="s">
        <v>319</v>
      </c>
      <c r="F12" s="1765" t="s">
        <v>319</v>
      </c>
      <c r="G12" s="1379" t="s">
        <v>1354</v>
      </c>
      <c r="H12" s="1379"/>
      <c r="I12" s="1379"/>
      <c r="J12" s="1379"/>
      <c r="K12" s="1379"/>
      <c r="L12" s="1379"/>
      <c r="M12" s="1379"/>
    </row>
    <row r="13" spans="1:220" ht="166.5" customHeight="1">
      <c r="A13" s="69"/>
      <c r="C13" s="1361" t="s">
        <v>320</v>
      </c>
      <c r="D13" s="1361" t="s">
        <v>320</v>
      </c>
      <c r="E13" s="1361" t="s">
        <v>320</v>
      </c>
      <c r="F13" s="1765" t="s">
        <v>320</v>
      </c>
      <c r="G13" s="1705" t="s">
        <v>1520</v>
      </c>
      <c r="H13" s="1705"/>
      <c r="I13" s="1705"/>
      <c r="J13" s="1705"/>
      <c r="K13" s="1705"/>
      <c r="L13" s="1705"/>
      <c r="M13" s="1705"/>
    </row>
    <row r="14" spans="1:220" ht="14.25" customHeight="1">
      <c r="A14" s="69"/>
      <c r="C14" s="1784" t="s">
        <v>1355</v>
      </c>
      <c r="D14" s="1785"/>
      <c r="E14" s="1785"/>
      <c r="F14" s="1785"/>
      <c r="G14" s="1785"/>
      <c r="H14" s="1785"/>
      <c r="I14" s="1785"/>
      <c r="J14" s="1785"/>
      <c r="K14" s="1785"/>
      <c r="L14" s="1785"/>
      <c r="M14" s="1785"/>
    </row>
    <row r="15" spans="1:220" ht="14.25" customHeight="1">
      <c r="A15" s="69"/>
    </row>
    <row r="16" spans="1:220" s="66" customFormat="1" ht="15" hidden="1">
      <c r="A16" s="69"/>
      <c r="B16" s="11"/>
      <c r="C16" s="11"/>
      <c r="D16" s="11"/>
      <c r="E16" s="11"/>
      <c r="F16" s="11"/>
      <c r="G16" s="297"/>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19" ht="14.25" customHeight="1">
      <c r="A17" s="69"/>
    </row>
    <row r="18" spans="1:19" ht="14.25" customHeight="1">
      <c r="A18" s="69"/>
      <c r="C18" s="1716" t="s">
        <v>888</v>
      </c>
      <c r="D18" s="1317"/>
      <c r="E18" s="1317"/>
      <c r="F18" s="1317"/>
      <c r="G18" s="1317"/>
      <c r="H18" s="1317"/>
      <c r="I18" s="1317"/>
      <c r="J18" s="1317"/>
      <c r="K18" s="1317"/>
      <c r="L18" s="1317"/>
      <c r="M18" s="1317"/>
    </row>
    <row r="19" spans="1:19" ht="14.25" customHeight="1">
      <c r="A19" s="69"/>
      <c r="C19" s="1335" t="s">
        <v>321</v>
      </c>
      <c r="D19" s="1335"/>
      <c r="E19" s="1335"/>
      <c r="F19" s="1335"/>
      <c r="G19" s="1335"/>
      <c r="H19" s="1335"/>
      <c r="I19" s="1335"/>
      <c r="J19" s="1335"/>
      <c r="K19" s="1335"/>
      <c r="L19" s="1335"/>
      <c r="M19" s="1335"/>
      <c r="N19" s="1335"/>
      <c r="O19" s="1335"/>
      <c r="P19" s="1335"/>
      <c r="Q19" s="1335"/>
      <c r="R19" s="1335"/>
      <c r="S19" s="1335"/>
    </row>
    <row r="20" spans="1:19" ht="14.25" customHeight="1">
      <c r="A20" s="69"/>
      <c r="C20" s="1262"/>
      <c r="D20" s="1262"/>
      <c r="E20" s="1262"/>
      <c r="F20" s="1262"/>
      <c r="G20" s="1502">
        <v>2022</v>
      </c>
      <c r="H20" s="1502"/>
      <c r="I20" s="1502"/>
      <c r="J20" s="1502"/>
      <c r="K20" s="1502">
        <v>2023</v>
      </c>
      <c r="L20" s="1502"/>
      <c r="M20" s="1502"/>
      <c r="N20" s="1502">
        <v>2024</v>
      </c>
      <c r="O20" s="1502"/>
      <c r="P20" s="1502"/>
      <c r="Q20" s="1502">
        <v>2025</v>
      </c>
      <c r="R20" s="1502"/>
      <c r="S20" s="1502"/>
    </row>
    <row r="21" spans="1:19" ht="35.25" customHeight="1">
      <c r="A21" s="69"/>
      <c r="C21" s="1367"/>
      <c r="D21" s="1367"/>
      <c r="E21" s="1367"/>
      <c r="F21" s="1367"/>
      <c r="G21" s="300" t="s">
        <v>179</v>
      </c>
      <c r="H21" s="300" t="s">
        <v>180</v>
      </c>
      <c r="I21" s="300" t="s">
        <v>181</v>
      </c>
      <c r="J21" s="305" t="s">
        <v>45</v>
      </c>
      <c r="K21" s="300" t="s">
        <v>179</v>
      </c>
      <c r="L21" s="300" t="s">
        <v>181</v>
      </c>
      <c r="M21" s="305" t="s">
        <v>45</v>
      </c>
      <c r="N21" s="300" t="s">
        <v>179</v>
      </c>
      <c r="O21" s="300" t="s">
        <v>181</v>
      </c>
      <c r="P21" s="305" t="s">
        <v>45</v>
      </c>
      <c r="Q21" s="300" t="s">
        <v>179</v>
      </c>
      <c r="R21" s="300" t="s">
        <v>181</v>
      </c>
      <c r="S21" s="305" t="s">
        <v>45</v>
      </c>
    </row>
    <row r="22" spans="1:19" ht="14.25" customHeight="1">
      <c r="A22" s="69"/>
      <c r="C22" s="1717" t="s">
        <v>322</v>
      </c>
      <c r="D22" s="1717"/>
      <c r="E22" s="1717"/>
      <c r="F22" s="1718"/>
      <c r="G22" s="26">
        <v>844</v>
      </c>
      <c r="H22" s="26">
        <v>0</v>
      </c>
      <c r="I22" s="26">
        <v>0</v>
      </c>
      <c r="J22" s="27">
        <f>SUM(G22:I22)</f>
        <v>844</v>
      </c>
      <c r="K22" s="126">
        <v>887</v>
      </c>
      <c r="L22" s="123">
        <v>0</v>
      </c>
      <c r="M22" s="124">
        <v>887</v>
      </c>
      <c r="N22" s="45">
        <v>1084</v>
      </c>
      <c r="O22" s="26">
        <v>0</v>
      </c>
      <c r="P22" s="27">
        <f>N22+O22</f>
        <v>1084</v>
      </c>
      <c r="Q22" s="1083">
        <v>948</v>
      </c>
      <c r="R22" s="329">
        <v>0.26141068816174928</v>
      </c>
      <c r="S22" s="1084">
        <f>Q22+R22</f>
        <v>948.26141068816173</v>
      </c>
    </row>
    <row r="23" spans="1:19" ht="14.25" customHeight="1">
      <c r="A23" s="69"/>
      <c r="C23" s="1714" t="s">
        <v>323</v>
      </c>
      <c r="D23" s="1714"/>
      <c r="E23" s="1714"/>
      <c r="F23" s="1733"/>
      <c r="G23" s="29">
        <v>6318</v>
      </c>
      <c r="H23" s="29">
        <v>6</v>
      </c>
      <c r="I23" s="29">
        <v>40</v>
      </c>
      <c r="J23" s="62">
        <f t="shared" ref="J23:J26" si="0">SUM(G23:I23)</f>
        <v>6364</v>
      </c>
      <c r="K23" s="127">
        <v>6219</v>
      </c>
      <c r="L23" s="120">
        <v>56</v>
      </c>
      <c r="M23" s="125">
        <v>6275</v>
      </c>
      <c r="N23" s="29">
        <v>6581</v>
      </c>
      <c r="O23" s="29">
        <v>60</v>
      </c>
      <c r="P23" s="62">
        <f t="shared" ref="P23" si="1">N23+O23</f>
        <v>6641</v>
      </c>
      <c r="Q23" s="1085">
        <v>6488</v>
      </c>
      <c r="R23" s="939">
        <v>65.798029999999997</v>
      </c>
      <c r="S23" s="693">
        <f>Q23+R23</f>
        <v>6553.7980299999999</v>
      </c>
    </row>
    <row r="24" spans="1:19" ht="14.25" customHeight="1">
      <c r="A24" s="69"/>
      <c r="C24" s="1714" t="s">
        <v>324</v>
      </c>
      <c r="D24" s="1714"/>
      <c r="E24" s="1714"/>
      <c r="F24" s="1733"/>
      <c r="G24" s="26">
        <v>7162</v>
      </c>
      <c r="H24" s="26">
        <v>6</v>
      </c>
      <c r="I24" s="26">
        <v>40</v>
      </c>
      <c r="J24" s="27">
        <f t="shared" si="0"/>
        <v>7208</v>
      </c>
      <c r="K24" s="126">
        <v>7106</v>
      </c>
      <c r="L24" s="123">
        <v>56</v>
      </c>
      <c r="M24" s="124">
        <v>7162</v>
      </c>
      <c r="N24" s="26">
        <f t="shared" ref="N24:P24" si="2">SUM(N22:N23)</f>
        <v>7665</v>
      </c>
      <c r="O24" s="26">
        <f t="shared" si="2"/>
        <v>60</v>
      </c>
      <c r="P24" s="27">
        <f t="shared" si="2"/>
        <v>7725</v>
      </c>
      <c r="Q24" s="1085">
        <f>Q22+Q23</f>
        <v>7436</v>
      </c>
      <c r="R24" s="939">
        <f>R22+R23</f>
        <v>66.059440688161743</v>
      </c>
      <c r="S24" s="693">
        <f>Q24+R24</f>
        <v>7502.0594406881619</v>
      </c>
    </row>
    <row r="25" spans="1:19" ht="17.25" customHeight="1">
      <c r="A25" s="69"/>
      <c r="C25" s="1714" t="s">
        <v>325</v>
      </c>
      <c r="D25" s="1714"/>
      <c r="E25" s="1714"/>
      <c r="F25" s="1733"/>
      <c r="G25" s="72">
        <v>1623</v>
      </c>
      <c r="H25" s="72">
        <v>4</v>
      </c>
      <c r="I25" s="72">
        <v>1</v>
      </c>
      <c r="J25" s="73">
        <f t="shared" si="0"/>
        <v>1628</v>
      </c>
      <c r="K25" s="163">
        <v>1582</v>
      </c>
      <c r="L25" s="164">
        <v>1</v>
      </c>
      <c r="M25" s="165">
        <v>1583</v>
      </c>
      <c r="N25" s="72">
        <v>1619</v>
      </c>
      <c r="O25" s="72">
        <v>1</v>
      </c>
      <c r="P25" s="73">
        <v>1620</v>
      </c>
      <c r="Q25" s="1085">
        <v>1343</v>
      </c>
      <c r="R25" s="939">
        <v>1.0455690044185961</v>
      </c>
      <c r="S25" s="693">
        <f>Q25+R25</f>
        <v>1344.0455690044187</v>
      </c>
    </row>
    <row r="26" spans="1:19" ht="31.5" customHeight="1">
      <c r="A26" s="69"/>
      <c r="C26" s="1734" t="s">
        <v>326</v>
      </c>
      <c r="D26" s="1734"/>
      <c r="E26" s="1734"/>
      <c r="F26" s="1735"/>
      <c r="G26" s="62">
        <v>8786</v>
      </c>
      <c r="H26" s="62">
        <v>10</v>
      </c>
      <c r="I26" s="62">
        <v>42</v>
      </c>
      <c r="J26" s="62">
        <f t="shared" si="0"/>
        <v>8838</v>
      </c>
      <c r="K26" s="166">
        <v>8687</v>
      </c>
      <c r="L26" s="121">
        <v>58</v>
      </c>
      <c r="M26" s="125">
        <v>8745</v>
      </c>
      <c r="N26" s="62">
        <f>SUM(N24:N25)</f>
        <v>9284</v>
      </c>
      <c r="O26" s="62">
        <v>61</v>
      </c>
      <c r="P26" s="62">
        <f>P24+P25</f>
        <v>9345</v>
      </c>
      <c r="Q26" s="701">
        <f>Q24+Q25</f>
        <v>8779</v>
      </c>
      <c r="R26" s="693">
        <f>R24+R25</f>
        <v>67.105009692580339</v>
      </c>
      <c r="S26" s="693">
        <f>Q26+R26</f>
        <v>8846.105009692581</v>
      </c>
    </row>
    <row r="27" spans="1:19" ht="63" customHeight="1">
      <c r="A27" s="69"/>
      <c r="C27" s="1760" t="s">
        <v>1105</v>
      </c>
      <c r="D27" s="1761"/>
      <c r="E27" s="1761"/>
      <c r="F27" s="1761"/>
      <c r="G27" s="1761"/>
      <c r="H27" s="1761"/>
      <c r="I27" s="1761"/>
      <c r="J27" s="1761"/>
      <c r="K27" s="1761"/>
      <c r="L27" s="1761"/>
      <c r="M27" s="1761"/>
      <c r="N27" s="167"/>
      <c r="O27" s="167"/>
      <c r="P27" s="167"/>
      <c r="Q27" s="167"/>
      <c r="R27" s="167"/>
      <c r="S27" s="167"/>
    </row>
    <row r="28" spans="1:19" ht="14">
      <c r="A28" s="69"/>
      <c r="C28" s="16"/>
    </row>
    <row r="29" spans="1:19" ht="14">
      <c r="A29" s="69"/>
      <c r="C29" s="16"/>
    </row>
    <row r="30" spans="1:19" ht="15.5">
      <c r="A30" s="69"/>
      <c r="C30" s="1763" t="s">
        <v>1038</v>
      </c>
      <c r="D30" s="1764"/>
      <c r="E30" s="1764"/>
      <c r="F30" s="1764"/>
      <c r="G30" s="1764"/>
      <c r="H30" s="1764"/>
      <c r="I30" s="1764"/>
      <c r="J30" s="1764"/>
      <c r="K30" s="1764"/>
      <c r="L30" s="1764"/>
      <c r="M30" s="1764"/>
    </row>
    <row r="31" spans="1:19" ht="15">
      <c r="A31" s="69"/>
      <c r="C31" s="1335" t="s">
        <v>327</v>
      </c>
      <c r="D31" s="1335"/>
      <c r="E31" s="1335"/>
      <c r="F31" s="1335"/>
      <c r="G31" s="1335"/>
      <c r="H31" s="1335"/>
      <c r="I31" s="1335"/>
      <c r="J31" s="1335"/>
    </row>
    <row r="32" spans="1:19" ht="15">
      <c r="A32" s="69"/>
      <c r="C32" s="1782"/>
      <c r="D32" s="1783"/>
      <c r="E32" s="1783"/>
      <c r="F32" s="1783"/>
      <c r="G32" s="169">
        <v>2022</v>
      </c>
      <c r="H32" s="169">
        <v>2023</v>
      </c>
      <c r="I32" s="169">
        <v>2024</v>
      </c>
      <c r="J32" s="169">
        <v>2025</v>
      </c>
    </row>
    <row r="33" spans="1:221" ht="30" customHeight="1">
      <c r="A33" s="69"/>
      <c r="C33" s="1717" t="s">
        <v>328</v>
      </c>
      <c r="D33" s="1717"/>
      <c r="E33" s="1717"/>
      <c r="F33" s="1718"/>
      <c r="G33" s="155" t="s">
        <v>48</v>
      </c>
      <c r="H33" s="168">
        <v>5730</v>
      </c>
      <c r="I33" s="334" t="s">
        <v>78</v>
      </c>
      <c r="J33" s="321" t="s">
        <v>78</v>
      </c>
    </row>
    <row r="34" spans="1:221" s="12" customFormat="1" ht="15">
      <c r="A34" s="69"/>
      <c r="B34" s="11"/>
      <c r="C34" s="1714" t="s">
        <v>329</v>
      </c>
      <c r="D34" s="1714"/>
      <c r="E34" s="1714"/>
      <c r="F34" s="1733"/>
      <c r="G34" s="156" t="s">
        <v>48</v>
      </c>
      <c r="H34" s="168">
        <v>1864346</v>
      </c>
      <c r="I34" s="1169">
        <v>1008</v>
      </c>
      <c r="J34" s="1167">
        <v>714</v>
      </c>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1" s="12" customFormat="1" ht="15">
      <c r="A35" s="69"/>
      <c r="B35" s="11"/>
      <c r="C35" s="1714" t="s">
        <v>330</v>
      </c>
      <c r="D35" s="1714"/>
      <c r="E35" s="1714"/>
      <c r="F35" s="1733"/>
      <c r="G35" s="156" t="s">
        <v>48</v>
      </c>
      <c r="H35" s="168">
        <v>6</v>
      </c>
      <c r="I35" s="1169">
        <v>8</v>
      </c>
      <c r="J35" s="1167">
        <v>6</v>
      </c>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1" s="12" customFormat="1" ht="15">
      <c r="A36" s="69"/>
      <c r="B36" s="11"/>
      <c r="C36" s="1714" t="s">
        <v>331</v>
      </c>
      <c r="D36" s="1714"/>
      <c r="E36" s="1714"/>
      <c r="F36" s="1733"/>
      <c r="G36" s="157">
        <v>23251</v>
      </c>
      <c r="H36" s="168">
        <v>501971</v>
      </c>
      <c r="I36" s="1169">
        <v>431</v>
      </c>
      <c r="J36" s="1167">
        <v>556</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1" s="12" customFormat="1" ht="15">
      <c r="A37" s="69"/>
      <c r="B37" s="11"/>
      <c r="C37" s="1734" t="s">
        <v>332</v>
      </c>
      <c r="D37" s="1734"/>
      <c r="E37" s="1734"/>
      <c r="F37" s="1735"/>
      <c r="G37" s="170">
        <v>23251</v>
      </c>
      <c r="H37" s="171">
        <v>2372053</v>
      </c>
      <c r="I37" s="1170">
        <f>SUM(I34:I36)</f>
        <v>1447</v>
      </c>
      <c r="J37" s="1168">
        <f>SUM(J34:J36)</f>
        <v>1276</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1" s="87" customFormat="1" ht="48.75" customHeight="1">
      <c r="A38" s="1166"/>
      <c r="B38" s="86"/>
      <c r="C38" s="1786" t="s">
        <v>1730</v>
      </c>
      <c r="D38" s="1787"/>
      <c r="E38" s="1787"/>
      <c r="F38" s="1787"/>
      <c r="G38" s="1787"/>
      <c r="H38" s="1787"/>
      <c r="I38" s="1787"/>
      <c r="J38" s="1787"/>
      <c r="K38" s="1787"/>
      <c r="L38" s="1787"/>
      <c r="M38" s="1787"/>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row>
    <row r="39" spans="1:221" s="12" customFormat="1">
      <c r="A39" s="69"/>
      <c r="B39" s="11"/>
      <c r="C39" s="11"/>
      <c r="D39" s="11"/>
      <c r="E39" s="11"/>
      <c r="F39" s="11"/>
      <c r="G39" s="297"/>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1" s="12" customFormat="1" ht="15.5">
      <c r="A40" s="69"/>
      <c r="B40" s="11"/>
      <c r="C40" s="1762" t="s">
        <v>887</v>
      </c>
      <c r="D40" s="1309"/>
      <c r="E40" s="1309"/>
      <c r="F40" s="1309"/>
      <c r="G40" s="1309"/>
      <c r="H40" s="1309"/>
      <c r="I40" s="1309"/>
      <c r="J40" s="1309"/>
      <c r="K40" s="1309"/>
      <c r="L40" s="1309"/>
      <c r="M40" s="1309"/>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1" s="12" customFormat="1" ht="15" customHeight="1">
      <c r="A41" s="69"/>
      <c r="B41" s="11"/>
      <c r="C41" s="1252" t="s">
        <v>1535</v>
      </c>
      <c r="D41" s="1252"/>
      <c r="E41" s="1252"/>
      <c r="F41" s="1252"/>
      <c r="G41" s="1252"/>
      <c r="H41" s="1252"/>
      <c r="I41" s="1252"/>
      <c r="J41" s="1252"/>
      <c r="K41" s="1252"/>
      <c r="L41" s="1252"/>
      <c r="M41" s="1252"/>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1" s="12" customFormat="1" ht="15" customHeight="1">
      <c r="A42" s="69"/>
      <c r="B42" s="11"/>
      <c r="C42" s="1252"/>
      <c r="D42" s="1252"/>
      <c r="E42" s="1252"/>
      <c r="F42" s="1252"/>
      <c r="G42" s="1252"/>
      <c r="H42" s="1252"/>
      <c r="I42" s="1252"/>
      <c r="J42" s="1252"/>
      <c r="K42" s="1252"/>
      <c r="L42" s="1252"/>
      <c r="M42" s="1252"/>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1" s="12" customFormat="1" ht="15" customHeight="1">
      <c r="A43" s="69"/>
      <c r="B43" s="11"/>
      <c r="C43" s="1252"/>
      <c r="D43" s="1252"/>
      <c r="E43" s="1252"/>
      <c r="F43" s="1252"/>
      <c r="G43" s="1252"/>
      <c r="H43" s="1252"/>
      <c r="I43" s="1252"/>
      <c r="J43" s="1252"/>
      <c r="K43" s="1252"/>
      <c r="L43" s="1252"/>
      <c r="M43" s="1252"/>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1" s="12" customFormat="1" ht="15" customHeight="1">
      <c r="A44" s="69"/>
      <c r="B44" s="11"/>
      <c r="C44" s="1252"/>
      <c r="D44" s="1252"/>
      <c r="E44" s="1252"/>
      <c r="F44" s="1252"/>
      <c r="G44" s="1252"/>
      <c r="H44" s="1252"/>
      <c r="I44" s="1252"/>
      <c r="J44" s="1252"/>
      <c r="K44" s="1252"/>
      <c r="L44" s="1252"/>
      <c r="M44" s="1252"/>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1" s="12" customFormat="1" ht="15" customHeight="1">
      <c r="A45" s="69"/>
      <c r="B45" s="11"/>
      <c r="C45" s="1252"/>
      <c r="D45" s="1252"/>
      <c r="E45" s="1252"/>
      <c r="F45" s="1252"/>
      <c r="G45" s="1252"/>
      <c r="H45" s="1252"/>
      <c r="I45" s="1252"/>
      <c r="J45" s="1252"/>
      <c r="K45" s="1252"/>
      <c r="L45" s="1252"/>
      <c r="M45" s="1252"/>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1" s="12" customFormat="1" ht="15" customHeight="1">
      <c r="A46" s="69"/>
      <c r="B46" s="11"/>
      <c r="C46" s="1252"/>
      <c r="D46" s="1252"/>
      <c r="E46" s="1252"/>
      <c r="F46" s="1252"/>
      <c r="G46" s="1252"/>
      <c r="H46" s="1252"/>
      <c r="I46" s="1252"/>
      <c r="J46" s="1252"/>
      <c r="K46" s="1252"/>
      <c r="L46" s="1252"/>
      <c r="M46" s="1252"/>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1" s="12" customFormat="1" ht="15" customHeight="1">
      <c r="A47" s="69"/>
      <c r="B47" s="11"/>
      <c r="C47" s="1252"/>
      <c r="D47" s="1252"/>
      <c r="E47" s="1252"/>
      <c r="F47" s="1252"/>
      <c r="G47" s="1252"/>
      <c r="H47" s="1252"/>
      <c r="I47" s="1252"/>
      <c r="J47" s="1252"/>
      <c r="K47" s="1252"/>
      <c r="L47" s="1252"/>
      <c r="M47" s="1252"/>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1" s="12" customFormat="1" ht="15" customHeight="1">
      <c r="A48" s="69"/>
      <c r="B48" s="11"/>
      <c r="C48" s="1252"/>
      <c r="D48" s="1252"/>
      <c r="E48" s="1252"/>
      <c r="F48" s="1252"/>
      <c r="G48" s="1252"/>
      <c r="H48" s="1252"/>
      <c r="I48" s="1252"/>
      <c r="J48" s="1252"/>
      <c r="K48" s="1252"/>
      <c r="L48" s="1252"/>
      <c r="M48" s="1252"/>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row>
    <row r="49" spans="1:228" s="12" customFormat="1" ht="30" customHeight="1">
      <c r="A49" s="69"/>
      <c r="B49" s="11"/>
      <c r="C49" s="1252"/>
      <c r="D49" s="1252"/>
      <c r="E49" s="1252"/>
      <c r="F49" s="1252"/>
      <c r="G49" s="1252"/>
      <c r="H49" s="1252"/>
      <c r="I49" s="1252"/>
      <c r="J49" s="1252"/>
      <c r="K49" s="1252"/>
      <c r="L49" s="1252"/>
      <c r="M49" s="1252"/>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row>
    <row r="50" spans="1:228" s="12" customFormat="1" ht="15.75" customHeight="1">
      <c r="A50" s="69"/>
      <c r="B50" s="11"/>
      <c r="C50" s="148"/>
      <c r="D50" s="11"/>
      <c r="E50" s="11"/>
      <c r="F50" s="11"/>
      <c r="G50" s="297"/>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row>
    <row r="51" spans="1:228" s="12" customFormat="1">
      <c r="A51" s="69"/>
      <c r="B51" s="11"/>
      <c r="C51" s="11"/>
      <c r="D51" s="11"/>
      <c r="E51" s="11"/>
      <c r="F51" s="11"/>
      <c r="G51" s="297"/>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row>
    <row r="52" spans="1:228" s="12" customFormat="1" ht="15.5">
      <c r="A52" s="69"/>
      <c r="B52" s="11"/>
      <c r="C52" s="1716" t="s">
        <v>886</v>
      </c>
      <c r="D52" s="1317"/>
      <c r="E52" s="1317"/>
      <c r="F52" s="1317"/>
      <c r="G52" s="1317"/>
      <c r="H52" s="1317"/>
      <c r="I52" s="1317"/>
      <c r="J52" s="1317"/>
      <c r="K52" s="1317"/>
      <c r="L52" s="1317"/>
      <c r="M52" s="1317"/>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row>
    <row r="53" spans="1:228" s="12" customFormat="1" ht="15" customHeight="1">
      <c r="A53" s="69"/>
      <c r="B53" s="11"/>
      <c r="C53" s="1547" t="s">
        <v>1357</v>
      </c>
      <c r="D53" s="1547"/>
      <c r="E53" s="1547"/>
      <c r="F53" s="1547"/>
      <c r="G53" s="1547"/>
      <c r="H53" s="1547"/>
      <c r="I53" s="1547"/>
      <c r="J53" s="1547"/>
      <c r="K53" s="1547"/>
      <c r="L53" s="1547"/>
      <c r="M53" s="1547"/>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row>
    <row r="54" spans="1:228" s="12" customFormat="1">
      <c r="A54" s="69"/>
      <c r="B54" s="11"/>
      <c r="C54" s="1547"/>
      <c r="D54" s="1547"/>
      <c r="E54" s="1547"/>
      <c r="F54" s="1547"/>
      <c r="G54" s="1547"/>
      <c r="H54" s="1547"/>
      <c r="I54" s="1547"/>
      <c r="J54" s="1547"/>
      <c r="K54" s="1547"/>
      <c r="L54" s="1547"/>
      <c r="M54" s="1547"/>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row>
    <row r="55" spans="1:228" s="12" customFormat="1">
      <c r="A55" s="69"/>
      <c r="B55" s="11"/>
      <c r="C55" s="1547"/>
      <c r="D55" s="1547"/>
      <c r="E55" s="1547"/>
      <c r="F55" s="1547"/>
      <c r="G55" s="1547"/>
      <c r="H55" s="1547"/>
      <c r="I55" s="1547"/>
      <c r="J55" s="1547"/>
      <c r="K55" s="1547"/>
      <c r="L55" s="1547"/>
      <c r="M55" s="1547"/>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row>
    <row r="56" spans="1:228" s="12" customFormat="1">
      <c r="A56" s="69"/>
      <c r="B56" s="11"/>
      <c r="C56" s="1547"/>
      <c r="D56" s="1547"/>
      <c r="E56" s="1547"/>
      <c r="F56" s="1547"/>
      <c r="G56" s="1547"/>
      <c r="H56" s="1547"/>
      <c r="I56" s="1547"/>
      <c r="J56" s="1547"/>
      <c r="K56" s="1547"/>
      <c r="L56" s="1547"/>
      <c r="M56" s="1547"/>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row>
    <row r="57" spans="1:228" s="12" customFormat="1">
      <c r="A57" s="69"/>
      <c r="B57" s="11"/>
      <c r="C57" s="1547"/>
      <c r="D57" s="1547"/>
      <c r="E57" s="1547"/>
      <c r="F57" s="1547"/>
      <c r="G57" s="1547"/>
      <c r="H57" s="1547"/>
      <c r="I57" s="1547"/>
      <c r="J57" s="1547"/>
      <c r="K57" s="1547"/>
      <c r="L57" s="1547"/>
      <c r="M57" s="1547"/>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row>
    <row r="58" spans="1:228" s="12" customFormat="1">
      <c r="A58" s="69"/>
      <c r="B58" s="11"/>
      <c r="C58" s="1547"/>
      <c r="D58" s="1547"/>
      <c r="E58" s="1547"/>
      <c r="F58" s="1547"/>
      <c r="G58" s="1547"/>
      <c r="H58" s="1547"/>
      <c r="I58" s="1547"/>
      <c r="J58" s="1547"/>
      <c r="K58" s="1547"/>
      <c r="L58" s="1547"/>
      <c r="M58" s="1547"/>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row>
    <row r="59" spans="1:228" s="12" customFormat="1">
      <c r="A59" s="69"/>
      <c r="B59" s="11"/>
      <c r="C59" s="1547"/>
      <c r="D59" s="1547"/>
      <c r="E59" s="1547"/>
      <c r="F59" s="1547"/>
      <c r="G59" s="1547"/>
      <c r="H59" s="1547"/>
      <c r="I59" s="1547"/>
      <c r="J59" s="1547"/>
      <c r="K59" s="1547"/>
      <c r="L59" s="1547"/>
      <c r="M59" s="1547"/>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row>
    <row r="60" spans="1:228" s="12" customFormat="1">
      <c r="A60" s="69"/>
      <c r="B60" s="11"/>
      <c r="C60" s="1547"/>
      <c r="D60" s="1547"/>
      <c r="E60" s="1547"/>
      <c r="F60" s="1547"/>
      <c r="G60" s="1547"/>
      <c r="H60" s="1547"/>
      <c r="I60" s="1547"/>
      <c r="J60" s="1547"/>
      <c r="K60" s="1547"/>
      <c r="L60" s="1547"/>
      <c r="M60" s="1547"/>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row>
    <row r="61" spans="1:228" s="12" customFormat="1">
      <c r="A61" s="69"/>
      <c r="B61" s="11"/>
      <c r="C61" s="1547"/>
      <c r="D61" s="1547"/>
      <c r="E61" s="1547"/>
      <c r="F61" s="1547"/>
      <c r="G61" s="1547"/>
      <c r="H61" s="1547"/>
      <c r="I61" s="1547"/>
      <c r="J61" s="1547"/>
      <c r="K61" s="1547"/>
      <c r="L61" s="1547"/>
      <c r="M61" s="1547"/>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row>
    <row r="62" spans="1:228" s="12" customFormat="1">
      <c r="A62" s="69"/>
      <c r="B62" s="11"/>
      <c r="C62" s="1547"/>
      <c r="D62" s="1547"/>
      <c r="E62" s="1547"/>
      <c r="F62" s="1547"/>
      <c r="G62" s="1547"/>
      <c r="H62" s="1547"/>
      <c r="I62" s="1547"/>
      <c r="J62" s="1547"/>
      <c r="K62" s="1547"/>
      <c r="L62" s="1547"/>
      <c r="M62" s="1547"/>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row>
    <row r="63" spans="1:228" s="12" customFormat="1" ht="15">
      <c r="A63" s="69"/>
      <c r="B63" s="11"/>
      <c r="C63" s="88"/>
      <c r="D63" s="88"/>
      <c r="E63" s="88"/>
      <c r="F63" s="88"/>
      <c r="G63" s="32"/>
      <c r="H63" s="88"/>
      <c r="I63" s="88"/>
      <c r="J63" s="88"/>
      <c r="K63" s="88"/>
      <c r="L63" s="88"/>
      <c r="M63" s="88"/>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row>
    <row r="64" spans="1:228" s="12" customFormat="1" ht="15">
      <c r="A64" s="69"/>
      <c r="B64" s="11"/>
      <c r="C64" s="88"/>
      <c r="D64" s="88"/>
      <c r="E64" s="88"/>
      <c r="F64" s="88"/>
      <c r="G64" s="32"/>
      <c r="H64" s="88"/>
      <c r="I64" s="88"/>
      <c r="J64" s="88"/>
      <c r="K64" s="88"/>
      <c r="L64" s="88"/>
      <c r="M64" s="88"/>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row>
    <row r="65" spans="1:228" s="12" customFormat="1" ht="35.25" customHeight="1">
      <c r="A65" s="69"/>
      <c r="B65" s="11"/>
      <c r="C65" s="1727" t="s">
        <v>1158</v>
      </c>
      <c r="D65" s="1311"/>
      <c r="E65" s="1311"/>
      <c r="F65" s="1311"/>
      <c r="G65" s="1311"/>
      <c r="H65" s="1311"/>
      <c r="I65" s="1311"/>
      <c r="J65" s="1311"/>
      <c r="K65" s="1311"/>
      <c r="L65" s="1311"/>
      <c r="M65" s="13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row>
    <row r="66" spans="1:228" s="12" customFormat="1" ht="15">
      <c r="A66" s="69"/>
      <c r="B66" s="11"/>
      <c r="C66" s="1766" t="s">
        <v>892</v>
      </c>
      <c r="D66" s="1767"/>
      <c r="E66" s="1767"/>
      <c r="F66" s="1767"/>
      <c r="G66" s="1768"/>
      <c r="H66" s="88"/>
      <c r="I66" s="88"/>
      <c r="J66" s="88"/>
      <c r="K66" s="88"/>
      <c r="L66" s="88"/>
      <c r="M66" s="88"/>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row>
    <row r="67" spans="1:228" s="12" customFormat="1" ht="15">
      <c r="A67" s="69"/>
      <c r="B67" s="11"/>
      <c r="C67" s="444"/>
      <c r="D67" s="1771" t="s">
        <v>896</v>
      </c>
      <c r="E67" s="1772"/>
      <c r="F67" s="1771" t="s">
        <v>897</v>
      </c>
      <c r="G67" s="1772"/>
      <c r="H67" s="88"/>
      <c r="I67" s="88"/>
      <c r="J67" s="88"/>
      <c r="K67" s="88"/>
      <c r="L67" s="88"/>
      <c r="M67" s="88"/>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row>
    <row r="68" spans="1:228" s="12" customFormat="1" ht="15">
      <c r="A68" s="69"/>
      <c r="B68" s="11"/>
      <c r="C68" s="445" t="s">
        <v>893</v>
      </c>
      <c r="D68" s="1773">
        <v>0</v>
      </c>
      <c r="E68" s="1774"/>
      <c r="F68" s="1775">
        <v>0</v>
      </c>
      <c r="G68" s="1776"/>
      <c r="H68" s="88"/>
      <c r="I68" s="88"/>
      <c r="J68" s="88"/>
      <c r="K68" s="88"/>
      <c r="L68" s="88"/>
      <c r="M68" s="88"/>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row>
    <row r="69" spans="1:228" s="12" customFormat="1" ht="15">
      <c r="A69" s="69"/>
      <c r="B69" s="11"/>
      <c r="C69" s="445" t="s">
        <v>894</v>
      </c>
      <c r="D69" s="1773">
        <v>28</v>
      </c>
      <c r="E69" s="1774">
        <v>4096327</v>
      </c>
      <c r="F69" s="1775">
        <v>2693413.79</v>
      </c>
      <c r="G69" s="1776">
        <v>3505443</v>
      </c>
      <c r="H69" s="88"/>
      <c r="I69" s="88"/>
      <c r="J69" s="88"/>
      <c r="K69" s="88"/>
      <c r="L69" s="88"/>
      <c r="M69" s="88"/>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row>
    <row r="70" spans="1:228" s="12" customFormat="1" ht="15">
      <c r="A70" s="69"/>
      <c r="B70" s="11"/>
      <c r="C70" s="445" t="s">
        <v>895</v>
      </c>
      <c r="D70" s="1773">
        <v>1</v>
      </c>
      <c r="E70" s="1774">
        <v>4096327</v>
      </c>
      <c r="F70" s="1775">
        <v>228846.02</v>
      </c>
      <c r="G70" s="1776">
        <v>3505443</v>
      </c>
      <c r="H70" s="88"/>
      <c r="I70" s="88"/>
      <c r="J70" s="88"/>
      <c r="K70" s="88"/>
      <c r="L70" s="88"/>
      <c r="M70" s="88"/>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row>
    <row r="71" spans="1:228" s="12" customFormat="1" ht="15">
      <c r="A71" s="69"/>
      <c r="B71" s="11"/>
      <c r="C71" s="449" t="s">
        <v>45</v>
      </c>
      <c r="D71" s="1777">
        <v>29</v>
      </c>
      <c r="E71" s="1778">
        <v>4096327</v>
      </c>
      <c r="F71" s="1779">
        <f>SUM(F68:G70)</f>
        <v>9933145.8099999987</v>
      </c>
      <c r="G71" s="1780">
        <v>3505443</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row>
    <row r="72" spans="1:228" s="12" customFormat="1">
      <c r="A72" s="69"/>
      <c r="B72" s="11"/>
      <c r="C72" s="11"/>
      <c r="D72" s="11"/>
      <c r="E72" s="11"/>
      <c r="F72" s="11"/>
      <c r="G72" s="297"/>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row>
    <row r="73" spans="1:228" s="12" customFormat="1">
      <c r="A73" s="69"/>
      <c r="B73" s="11"/>
      <c r="C73" s="11"/>
      <c r="D73" s="11"/>
      <c r="E73" s="11"/>
      <c r="F73" s="11"/>
      <c r="G73" s="297"/>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row>
    <row r="74" spans="1:228" s="12" customFormat="1" ht="15.5">
      <c r="A74" s="69"/>
      <c r="B74" s="11"/>
      <c r="C74" s="1758" t="s">
        <v>989</v>
      </c>
      <c r="D74" s="1313"/>
      <c r="E74" s="1313"/>
      <c r="F74" s="1313"/>
      <c r="G74" s="1313"/>
      <c r="H74" s="1313"/>
      <c r="I74" s="1313"/>
      <c r="J74" s="1313"/>
      <c r="K74" s="1313"/>
      <c r="L74" s="1313"/>
      <c r="M74" s="1313"/>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row>
    <row r="75" spans="1:228" s="12" customFormat="1" ht="15">
      <c r="A75" s="69"/>
      <c r="B75" s="11"/>
      <c r="C75" s="1759" t="s">
        <v>1356</v>
      </c>
      <c r="D75" s="1759"/>
      <c r="E75" s="1759"/>
      <c r="F75" s="1759"/>
      <c r="G75" s="1759"/>
      <c r="H75" s="1759"/>
      <c r="I75" s="1759"/>
      <c r="J75" s="1759"/>
      <c r="K75" s="1759"/>
      <c r="L75" s="1759"/>
      <c r="M75" s="1759"/>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row>
    <row r="76" spans="1:228" s="12" customFormat="1">
      <c r="A76" s="69"/>
      <c r="B76" s="11"/>
      <c r="C76" s="11"/>
      <c r="D76" s="11"/>
      <c r="E76" s="11"/>
      <c r="F76" s="11"/>
      <c r="G76" s="297"/>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row>
    <row r="77" spans="1:228" s="12" customFormat="1">
      <c r="A77" s="69"/>
      <c r="B77" s="11"/>
      <c r="C77" s="11"/>
      <c r="D77" s="11"/>
      <c r="E77" s="11"/>
      <c r="F77" s="11"/>
      <c r="G77" s="297"/>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row>
    <row r="78" spans="1:228" s="12" customFormat="1" ht="15.5">
      <c r="A78" s="69"/>
      <c r="B78" s="11"/>
      <c r="C78" s="1758" t="s">
        <v>891</v>
      </c>
      <c r="D78" s="1313"/>
      <c r="E78" s="1313"/>
      <c r="F78" s="1313"/>
      <c r="G78" s="1313"/>
      <c r="H78" s="1313"/>
      <c r="I78" s="1313"/>
      <c r="J78" s="1313"/>
      <c r="K78" s="1313"/>
      <c r="L78" s="1313"/>
      <c r="M78" s="1313"/>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row>
    <row r="79" spans="1:228" s="12" customFormat="1" ht="15">
      <c r="A79" s="69"/>
      <c r="B79" s="11"/>
      <c r="C79" s="1766" t="s">
        <v>889</v>
      </c>
      <c r="D79" s="1767"/>
      <c r="E79" s="1767"/>
      <c r="F79" s="1767"/>
      <c r="G79" s="1768"/>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row>
    <row r="80" spans="1:228" s="12" customFormat="1" ht="15">
      <c r="A80" s="69"/>
      <c r="B80" s="11"/>
      <c r="C80" s="444"/>
      <c r="D80" s="444">
        <v>2022</v>
      </c>
      <c r="E80" s="444">
        <v>2023</v>
      </c>
      <c r="F80" s="444">
        <v>2024</v>
      </c>
      <c r="G80" s="479">
        <v>2025</v>
      </c>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row>
    <row r="81" spans="1:223" s="12" customFormat="1" ht="30">
      <c r="A81" s="69"/>
      <c r="B81" s="11"/>
      <c r="C81" s="445" t="s">
        <v>890</v>
      </c>
      <c r="D81" s="447">
        <v>3727054</v>
      </c>
      <c r="E81" s="448">
        <v>4096327</v>
      </c>
      <c r="F81" s="446">
        <f>(863595.68+151021.704)</f>
        <v>1014617.3840000001</v>
      </c>
      <c r="G81" s="481">
        <v>3505443</v>
      </c>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row>
    <row r="82" spans="1:223" s="12" customFormat="1">
      <c r="A82" s="69"/>
      <c r="B82" s="11"/>
      <c r="C82" s="1769" t="s">
        <v>1104</v>
      </c>
      <c r="D82" s="1770"/>
      <c r="E82" s="1770"/>
      <c r="F82" s="1770"/>
      <c r="G82" s="1770"/>
      <c r="H82" s="1770"/>
      <c r="I82" s="1770"/>
      <c r="J82" s="1770"/>
      <c r="K82" s="1770"/>
      <c r="L82" s="1770"/>
      <c r="M82" s="177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row>
    <row r="83" spans="1:223" s="12" customFormat="1">
      <c r="A83" s="69"/>
      <c r="B83" s="11"/>
      <c r="C83" s="11"/>
      <c r="D83" s="11"/>
      <c r="E83" s="11"/>
      <c r="F83" s="11"/>
      <c r="G83" s="297"/>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row>
    <row r="84" spans="1:223" s="12" customFormat="1">
      <c r="A84" s="69"/>
      <c r="B84" s="11"/>
      <c r="C84" s="11"/>
      <c r="D84" s="11"/>
      <c r="E84" s="11"/>
      <c r="F84" s="11"/>
      <c r="G84" s="297"/>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row>
    <row r="85" spans="1:223" s="12" customFormat="1">
      <c r="A85" s="69"/>
      <c r="B85" s="11"/>
      <c r="C85" s="11"/>
      <c r="D85" s="11"/>
      <c r="E85" s="11"/>
      <c r="F85" s="11"/>
      <c r="G85" s="297"/>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row>
    <row r="151" spans="1:7" s="98" customFormat="1" ht="14" hidden="1" thickBot="1">
      <c r="A151" s="11"/>
      <c r="B151" s="11"/>
      <c r="G151" s="958"/>
    </row>
    <row r="222" spans="1:7" s="98" customFormat="1" ht="14" hidden="1" thickBot="1">
      <c r="A222" s="11"/>
      <c r="B222" s="11"/>
      <c r="G222" s="958"/>
    </row>
  </sheetData>
  <sheetProtection algorithmName="SHA-512" hashValue="xyxPF+W32nMpSwQVXF/QQ7giBSNAGTODW1Z7u6+tg9qwprthe7/bIfDfQtZFWZ1frozjLlakE3wm8Po29oPGQg==" saltValue="hq900anJYy9/5sC8AjS1TQ==" spinCount="100000" sheet="1" objects="1" scenarios="1"/>
  <mergeCells count="61">
    <mergeCell ref="C38:M38"/>
    <mergeCell ref="C18:M18"/>
    <mergeCell ref="C21:F21"/>
    <mergeCell ref="C20:F20"/>
    <mergeCell ref="C19:S19"/>
    <mergeCell ref="Q20:S20"/>
    <mergeCell ref="N20:P20"/>
    <mergeCell ref="C7:F7"/>
    <mergeCell ref="G7:M7"/>
    <mergeCell ref="C8:F8"/>
    <mergeCell ref="G8:M8"/>
    <mergeCell ref="C9:F9"/>
    <mergeCell ref="G9:M9"/>
    <mergeCell ref="G10:M10"/>
    <mergeCell ref="C35:F35"/>
    <mergeCell ref="C36:F36"/>
    <mergeCell ref="C37:F37"/>
    <mergeCell ref="C24:F24"/>
    <mergeCell ref="C32:F32"/>
    <mergeCell ref="C33:F33"/>
    <mergeCell ref="K20:M20"/>
    <mergeCell ref="C34:F34"/>
    <mergeCell ref="C11:F11"/>
    <mergeCell ref="G11:M11"/>
    <mergeCell ref="G12:M12"/>
    <mergeCell ref="G13:M13"/>
    <mergeCell ref="C14:M14"/>
    <mergeCell ref="C12:F12"/>
    <mergeCell ref="C13:F13"/>
    <mergeCell ref="C41:M49"/>
    <mergeCell ref="C10:F10"/>
    <mergeCell ref="C79:G79"/>
    <mergeCell ref="C82:M82"/>
    <mergeCell ref="C65:M65"/>
    <mergeCell ref="C66:G66"/>
    <mergeCell ref="D67:E67"/>
    <mergeCell ref="D68:E68"/>
    <mergeCell ref="D69:E69"/>
    <mergeCell ref="D70:E70"/>
    <mergeCell ref="F67:G67"/>
    <mergeCell ref="F68:G68"/>
    <mergeCell ref="F69:G69"/>
    <mergeCell ref="F70:G70"/>
    <mergeCell ref="D71:E71"/>
    <mergeCell ref="F71:G71"/>
    <mergeCell ref="C6:M6"/>
    <mergeCell ref="C74:M74"/>
    <mergeCell ref="C78:M78"/>
    <mergeCell ref="C3:V3"/>
    <mergeCell ref="C75:M75"/>
    <mergeCell ref="C22:F22"/>
    <mergeCell ref="C23:F23"/>
    <mergeCell ref="G20:J20"/>
    <mergeCell ref="C53:M62"/>
    <mergeCell ref="C52:M52"/>
    <mergeCell ref="C27:M27"/>
    <mergeCell ref="C25:F25"/>
    <mergeCell ref="C26:F26"/>
    <mergeCell ref="C31:J31"/>
    <mergeCell ref="C40:M40"/>
    <mergeCell ref="C30:M3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ff90172-1294-4123-a8c9-a9f94c5b24ab" xsi:nil="true"/>
    <lcf76f155ced4ddcb4097134ff3c332f xmlns="c4c2f216-4b11-4d99-b8ff-76a80469142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33EAAF0D933BD439F4280D29913C262" ma:contentTypeVersion="12" ma:contentTypeDescription="Crie um novo documento." ma:contentTypeScope="" ma:versionID="ed9aa64f8eb265e9ad55a2730f45833d">
  <xsd:schema xmlns:xsd="http://www.w3.org/2001/XMLSchema" xmlns:xs="http://www.w3.org/2001/XMLSchema" xmlns:p="http://schemas.microsoft.com/office/2006/metadata/properties" xmlns:ns2="c4c2f216-4b11-4d99-b8ff-76a804691424" xmlns:ns3="fff90172-1294-4123-a8c9-a9f94c5b24ab" targetNamespace="http://schemas.microsoft.com/office/2006/metadata/properties" ma:root="true" ma:fieldsID="4c4e4f242bd749b5df2eade996be6ce3" ns2:_="" ns3:_="">
    <xsd:import namespace="c4c2f216-4b11-4d99-b8ff-76a804691424"/>
    <xsd:import namespace="fff90172-1294-4123-a8c9-a9f94c5b24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c2f216-4b11-4d99-b8ff-76a8046914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ff90172-1294-4123-a8c9-a9f94c5b24a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e03e56c-db45-496d-b5eb-ab60b6615e6b}" ma:internalName="TaxCatchAll" ma:showField="CatchAllData" ma:web="fff90172-1294-4123-a8c9-a9f94c5b24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F78475-5FCD-4F58-8B8A-4B9DEBADCF1E}">
  <ds:schemaRefs>
    <ds:schemaRef ds:uri="http://schemas.microsoft.com/sharepoint/v3/contenttype/forms"/>
  </ds:schemaRefs>
</ds:datastoreItem>
</file>

<file path=customXml/itemProps2.xml><?xml version="1.0" encoding="utf-8"?>
<ds:datastoreItem xmlns:ds="http://schemas.openxmlformats.org/officeDocument/2006/customXml" ds:itemID="{6147CDDB-D684-4FE4-B9B9-0704E9A0E9D1}">
  <ds:schemaRefs>
    <ds:schemaRef ds:uri="http://schemas.microsoft.com/office/infopath/2007/PartnerControls"/>
    <ds:schemaRef ds:uri="http://purl.org/dc/dcmitype/"/>
    <ds:schemaRef ds:uri="http://www.w3.org/XML/1998/namespace"/>
    <ds:schemaRef ds:uri="http://schemas.microsoft.com/office/2006/documentManagement/types"/>
    <ds:schemaRef ds:uri="http://purl.org/dc/elements/1.1/"/>
    <ds:schemaRef ds:uri="fff90172-1294-4123-a8c9-a9f94c5b24ab"/>
    <ds:schemaRef ds:uri="http://schemas.openxmlformats.org/package/2006/metadata/core-properties"/>
    <ds:schemaRef ds:uri="c4c2f216-4b11-4d99-b8ff-76a804691424"/>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ACDFC6E-F00C-40F6-A528-B1547D90D8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c2f216-4b11-4d99-b8ff-76a804691424"/>
    <ds:schemaRef ds:uri="fff90172-1294-4123-a8c9-a9f94c5b24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e59459-e2ec-49d4-a782-4facb0607cb1}" enabled="1" method="Privileged" siteId="{49158df8-04df-4db2-a1ae-ee3949ca398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CAPA</vt:lpstr>
      <vt:lpstr>ÍNDICE</vt:lpstr>
      <vt:lpstr>MATERIALIDADE</vt:lpstr>
      <vt:lpstr>EMPREGADOS E EMPREGADAS</vt:lpstr>
      <vt:lpstr>SAÚDE, SEGURANÇA E BEM-ESTAR</vt:lpstr>
      <vt:lpstr>LEGADO SOCIAL</vt:lpstr>
      <vt:lpstr>DIREITOS HUMANOS</vt:lpstr>
      <vt:lpstr>MUDANÇAS CLIMÁTICAS</vt:lpstr>
      <vt:lpstr>ENERGIA RENOV. E EFICIÊNCIA</vt:lpstr>
      <vt:lpstr>BIODIVER. E SERV. ECOSSIST.</vt:lpstr>
      <vt:lpstr>RECURSOS HÍDRICOS</vt:lpstr>
      <vt:lpstr>RESÍDUOS E COPRODUTOS</vt:lpstr>
      <vt:lpstr>GESTÃO DE BARRAGENS</vt:lpstr>
      <vt:lpstr>CIRCULARIDADE DO ALUMÍNIO</vt:lpstr>
      <vt:lpstr>CADEIA DE VALOR SUSTENTÁVEL</vt:lpstr>
      <vt:lpstr>INOVAÇÃO E TECNOLOGIA</vt:lpstr>
      <vt:lpstr>RELAÇÃO INSTITUCIONAL</vt:lpstr>
      <vt:lpstr>GOVERNANÇA CORPORATIVA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Giuliana Bellegarde</dc:creator>
  <cp:keywords/>
  <dc:description/>
  <cp:lastModifiedBy>Bruna Orlandi Bicalho</cp:lastModifiedBy>
  <cp:revision/>
  <dcterms:created xsi:type="dcterms:W3CDTF">2025-02-04T18:21:03Z</dcterms:created>
  <dcterms:modified xsi:type="dcterms:W3CDTF">2026-04-15T14:25:20Z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0x010100D33EAAF0D933BD439F4280D29913C262</vt:lpwstr>
  </property>
  <property fmtid="{D5CDD505-2E9C-101B-9397-08002B2CF9AE}" pid="3" name="MediaServiceImageTags">
    <vt:lpwstr/>
  </property>
</Properties>
</file>